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codeName="DieseArbeitsmappe"/>
  <mc:AlternateContent xmlns:mc="http://schemas.openxmlformats.org/markup-compatibility/2006">
    <mc:Choice Requires="x15">
      <x15ac:absPath xmlns:x15ac="http://schemas.microsoft.com/office/spreadsheetml/2010/11/ac" url="C:\Users\ljubomirp\Desktop\"/>
    </mc:Choice>
  </mc:AlternateContent>
  <xr:revisionPtr revIDLastSave="0" documentId="13_ncr:1_{5393D112-0EAB-4B31-8A21-931843FA5FCA}" xr6:coauthVersionLast="47" xr6:coauthVersionMax="47" xr10:uidLastSave="{00000000-0000-0000-0000-000000000000}"/>
  <bookViews>
    <workbookView xWindow="-110" yWindow="-110" windowWidth="19420" windowHeight="10300" tabRatio="567" xr2:uid="{00000000-000D-0000-FFFF-FFFF00000000}"/>
  </bookViews>
  <sheets>
    <sheet name="Supplementary Data" sheetId="40" r:id="rId1"/>
    <sheet name="Summary_Communication" sheetId="33" r:id="rId2"/>
    <sheet name="InputOutput" sheetId="18" state="hidden" r:id="rId3"/>
    <sheet name="Parameters_Constants" sheetId="3" state="hidden" r:id="rId4"/>
    <sheet name="Parameters_CNCodes" sheetId="32" state="hidden" r:id="rId5"/>
    <sheet name="Translations" sheetId="5" state="hidden" r:id="rId6"/>
    <sheet name="VersionDocumentation" sheetId="4" state="hidden" r:id="rId7"/>
  </sheets>
  <definedNames>
    <definedName name="_xlnm._FilterDatabase" localSheetId="4" hidden="1">Parameters_CNCodes!$A$3:$G$572</definedName>
    <definedName name="_xlnm._FilterDatabase" localSheetId="5" hidden="1">Translations!$A$4:$K$2107</definedName>
    <definedName name="CNCodes_ListKey">Parameters_CNCodes!$D$4:$D$572</definedName>
    <definedName name="CNCodes_ListNames">Parameters_CNCodes!$C$4:$C$572</definedName>
    <definedName name="CNCodes_ListNumbering">Parameters_CNCodes!$F$4:$F$572</definedName>
    <definedName name="CNTR_CBAMPeriod">Parameters_Constants!$B$1</definedName>
    <definedName name="CNTR_HasEntriesA">#REF!</definedName>
    <definedName name="CNTR_IOProcAndPrec">InputOutput!$D$71:$D$100</definedName>
    <definedName name="CNTR_IOSupplyChain">InputOutput!$AR$71:$BU$100</definedName>
    <definedName name="CNTR_List_ExistGoodTypes">#REF!</definedName>
    <definedName name="CNTR_List_ExistGoodTypesInclDir">#REF!</definedName>
    <definedName name="CNTR_List_ExistProdProc">#REF!</definedName>
    <definedName name="CNTR_List_ExistProdProcNames">#REF!</definedName>
    <definedName name="CNTR_List_ExistPurchPrec">#REF!</definedName>
    <definedName name="CNTR_List_ExistPurchPrecNames">#REF!</definedName>
    <definedName name="CNTR_ListCountriesCode">#REF!</definedName>
    <definedName name="CNTR_ListCountriesName">#REF!</definedName>
    <definedName name="CNTR_ListCurrenciesCode">#REF!</definedName>
    <definedName name="CNTR_ListCurrenciesName">#REF!</definedName>
    <definedName name="CNTR_ListProdProcID">#REF!</definedName>
    <definedName name="CNTR_ListProdProcNames">#REF!</definedName>
    <definedName name="CNTR_ListPurchPrecID">#REF!</definedName>
    <definedName name="CNTR_Matrix_Inv">InputOutput!$E$71:$AH$100</definedName>
    <definedName name="CNTR_MatrixPurchPrecRoutes">#REF!</definedName>
    <definedName name="CONST_AllProdRoutes">Parameters_Constants!$B$63</definedName>
    <definedName name="CONST_CarbonPriceType">Parameters_Constants!$C$45:$I$45</definedName>
    <definedName name="CONST_CEMSType">Parameters_Constants!$B$55:$C$55</definedName>
    <definedName name="CONST_CNTR_ElecEFMethod">Parameters_Constants!$B$10</definedName>
    <definedName name="CONST_CNTR_EmbedEmDir">Parameters_Constants!$B$2</definedName>
    <definedName name="CONST_CNTR_EmbedEmInDir">Parameters_Constants!$B$11</definedName>
    <definedName name="CONST_CNTR_ListGoodsForCN">Parameters_Constants!$B$133:$S$133</definedName>
    <definedName name="CONST_CNTR_PrecNumbering">Parameters_Constants!$BL$89:$BL$106</definedName>
    <definedName name="CONST_CNTR_SUM_CO2">Parameters_Constants!$B$3</definedName>
    <definedName name="CONST_CNTR_SUM_N2O">Parameters_Constants!$B$5</definedName>
    <definedName name="CONST_CNTR_SUM_PFC">Parameters_Constants!$B$4</definedName>
    <definedName name="CONST_CNTR_TotProd">Parameters_Constants!$B$12</definedName>
    <definedName name="CONST_DataQuality">Parameters_Constants!$B$42:$F$42</definedName>
    <definedName name="CONST_DataQualityJustification">Parameters_Constants!$B$44:$D$44</definedName>
    <definedName name="CONST_DataVerification">Parameters_Constants!$B$43:$E$43</definedName>
    <definedName name="CONST_EFNatGas">Parameters_Constants!$B$13</definedName>
    <definedName name="CONST_ElecConsumption">Parameters_Constants!$B$14</definedName>
    <definedName name="CONST_ElecSource">Parameters_Constants!$B$15:$H$15</definedName>
    <definedName name="CONST_EmDir">Parameters_Constants!$B$7</definedName>
    <definedName name="CONST_EmDirHeat">Parameters_Constants!$B$8</definedName>
    <definedName name="CONST_EmDirWasteGases">Parameters_Constants!$B$9</definedName>
    <definedName name="CONST_ERR_Duplicate">Parameters_Constants!$B$67</definedName>
    <definedName name="CONST_ERR_Incomplete">Parameters_Constants!$B$65</definedName>
    <definedName name="CONST_ERR_Inconsistent">Parameters_Constants!$B$66</definedName>
    <definedName name="CONST_ErrorOrMissing">Parameters_Constants!$B$16</definedName>
    <definedName name="CONST_GJ">Parameters_Constants!$B$25</definedName>
    <definedName name="CONST_GJpkNm3">Parameters_Constants!$B$36</definedName>
    <definedName name="CONST_GJpt">Parameters_Constants!$B$28</definedName>
    <definedName name="CONST_GoodToMarket">Parameters_Constants!$B$17</definedName>
    <definedName name="CONST_gpNm3">Parameters_Constants!$B$52</definedName>
    <definedName name="CONST_GWh">Parameters_Constants!$B$29</definedName>
    <definedName name="CONST_GWP_C2F6">Parameters_Constants!$B$78</definedName>
    <definedName name="CONST_GWP_CF4">Parameters_Constants!$B$77</definedName>
    <definedName name="CONST_GWP_N2O">Parameters_Constants!$B$76</definedName>
    <definedName name="CONST_hpa">Parameters_Constants!$B$50</definedName>
    <definedName name="CONST_kNm3">Parameters_Constants!$B$27</definedName>
    <definedName name="CONST_kNm3pa">Parameters_Constants!$B$53</definedName>
    <definedName name="CONST_LinkFromGuidance">Parameters_Constants!$B$73</definedName>
    <definedName name="CONST_LinkToCHPTool">Parameters_Constants!$B$75</definedName>
    <definedName name="CONST_LinkToCPTool">Parameters_Constants!$B$74</definedName>
    <definedName name="CONST_LinkToGuidanceSheet">Parameters_Constants!$B$72</definedName>
    <definedName name="CONST_LIST_Goods">Parameters_Constants!$A$89:$A$106</definedName>
    <definedName name="CONST_LIST_GoodsIndRel">Parameters_Constants!$D$89:$D$106</definedName>
    <definedName name="CONST_LIST_GoodsPrecAdd">Parameters_Constants!$Q$89:$Q$106</definedName>
    <definedName name="CONST_LIST_GoodsProdRouteAdd">Parameters_Constants!$F$89:$F$106</definedName>
    <definedName name="CONST_LIST_GoodsProdRouteRel">Parameters_Constants!$E$89:$E$106</definedName>
    <definedName name="CONST_LIST_GoodsUnit">Parameters_Constants!$B$89:$B$106</definedName>
    <definedName name="CONST_MATRIX_ProductionRoute">Parameters_Constants!$G$89:$P$106</definedName>
    <definedName name="CONST_MATRIX_SpecialPara">Parameters_Constants!$B$110:$I$127</definedName>
    <definedName name="CONST_MeasDefaultUnknown">Parameters_Constants!$B$69:$D$69</definedName>
    <definedName name="CONST_MeasuredOrDefault">Parameters_Constants!$B$68:$C$68</definedName>
    <definedName name="CONST_MonitoringApproach">Parameters_Constants!$B$56:$D$56</definedName>
    <definedName name="CONST_MsgJumpkNextSheet">Parameters_Constants!$B$60</definedName>
    <definedName name="CONST_MsgMissingProdProc">Parameters_Constants!$B$59</definedName>
    <definedName name="CONST_MWh">Parameters_Constants!$B$30</definedName>
    <definedName name="CONST_NA">Parameters_Constants!$B$18</definedName>
    <definedName name="CONST_Nm3ph">Parameters_Constants!$B$51</definedName>
    <definedName name="CONST_OnlyDirProd">Parameters_Constants!$B$62</definedName>
    <definedName name="CONST_PFCSlopeOrOvervoltage">Parameters_Constants!$B$57:$C$57</definedName>
    <definedName name="CONST_PleaseSelect">Parameters_Constants!$B$64</definedName>
    <definedName name="CONST_PrecursorToGoodInput">Parameters_Constants!$B$19</definedName>
    <definedName name="CONST_ProductionProcess">Parameters_Constants!$B$70</definedName>
    <definedName name="CONST_PurchPrecDefaultUsed">Parameters_Constants!$B$61</definedName>
    <definedName name="CONST_PurchPrecursor">Parameters_Constants!$B$71</definedName>
    <definedName name="CONST_RebateType">Parameters_Constants!$C$46:$G$46</definedName>
    <definedName name="CONST_ReducingAgent">Parameters_Constants!$B$58:$E$58</definedName>
    <definedName name="CONST_t">Parameters_Constants!$B$26</definedName>
    <definedName name="CONST_tC">Parameters_Constants!$B$37</definedName>
    <definedName name="CONST_tCO2">Parameters_Constants!$B$31</definedName>
    <definedName name="CONST_tCO2eq">Parameters_Constants!$B$32</definedName>
    <definedName name="CONST_tCO2pkNm3">Parameters_Constants!$B$35</definedName>
    <definedName name="CONST_tCO2pt">Parameters_Constants!$B$33</definedName>
    <definedName name="CONST_tCO2pTJ">Parameters_Constants!$B$34</definedName>
    <definedName name="CONST_tCO2pTJOrtCO2pt">Parameters_Constants!$B$47:$D$47</definedName>
    <definedName name="CONST_tCpkNm3">Parameters_Constants!$B$39</definedName>
    <definedName name="CONST_tCpt">Parameters_Constants!$B$38</definedName>
    <definedName name="CONST_TJ">Parameters_Constants!$B$24</definedName>
    <definedName name="CONST_tonnes">Parameters_Constants!$B$20</definedName>
    <definedName name="CONST_torkNm3">Parameters_Constants!$B$23:$C$23</definedName>
    <definedName name="CONST_TransitionalOrDefinitive">Parameters_Constants!$B$21:$C$21</definedName>
    <definedName name="CONST_TrueFalse">Parameters_Constants!$B$22:$C$22</definedName>
    <definedName name="CONST_Year">Parameters_Constants!$B$54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25" i="5" l="1"/>
  <c r="B2124" i="5" l="1"/>
  <c r="B2123" i="5"/>
  <c r="B2122" i="5"/>
  <c r="B2121" i="5"/>
  <c r="B2120" i="5"/>
  <c r="B2119" i="5"/>
  <c r="B2118" i="5"/>
  <c r="B2117" i="5" l="1"/>
  <c r="B2116" i="5"/>
  <c r="B2115" i="5"/>
  <c r="B2114" i="5"/>
  <c r="B2113" i="5"/>
  <c r="B2112" i="5"/>
  <c r="B2111" i="5"/>
  <c r="C517" i="32" s="1"/>
  <c r="B2110" i="5"/>
  <c r="C516" i="32" s="1"/>
  <c r="B2109" i="5"/>
  <c r="C515" i="32" s="1"/>
  <c r="B2108" i="5"/>
  <c r="C514" i="32" s="1"/>
  <c r="D572" i="32"/>
  <c r="D5" i="32"/>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63" i="32"/>
  <c r="D64" i="32"/>
  <c r="D65" i="32"/>
  <c r="D66" i="32"/>
  <c r="D67" i="32"/>
  <c r="D68" i="32"/>
  <c r="D69" i="32"/>
  <c r="D70" i="32"/>
  <c r="D71" i="32"/>
  <c r="D72" i="32"/>
  <c r="D73" i="32"/>
  <c r="D74" i="32"/>
  <c r="D75" i="32"/>
  <c r="D76" i="32"/>
  <c r="D77" i="32"/>
  <c r="D78" i="32"/>
  <c r="D79" i="32"/>
  <c r="D80" i="32"/>
  <c r="D81" i="32"/>
  <c r="D82" i="32"/>
  <c r="D83" i="32"/>
  <c r="D84" i="32"/>
  <c r="D85" i="32"/>
  <c r="D86" i="32"/>
  <c r="D87" i="32"/>
  <c r="D88" i="32"/>
  <c r="D89" i="32"/>
  <c r="D90" i="32"/>
  <c r="D91" i="32"/>
  <c r="D92" i="32"/>
  <c r="D93" i="32"/>
  <c r="D94" i="32"/>
  <c r="D95" i="32"/>
  <c r="D96" i="32"/>
  <c r="D97" i="32"/>
  <c r="D98" i="32"/>
  <c r="D99" i="32"/>
  <c r="D100" i="32"/>
  <c r="D101" i="32"/>
  <c r="D102" i="32"/>
  <c r="D103" i="32"/>
  <c r="D104" i="32"/>
  <c r="D105" i="32"/>
  <c r="D106" i="32"/>
  <c r="D107" i="32"/>
  <c r="D108" i="32"/>
  <c r="D109" i="32"/>
  <c r="D110" i="32"/>
  <c r="D111" i="32"/>
  <c r="D112" i="32"/>
  <c r="D113" i="32"/>
  <c r="D114" i="32"/>
  <c r="D115" i="32"/>
  <c r="D116" i="32"/>
  <c r="D117" i="32"/>
  <c r="D118" i="32"/>
  <c r="D119" i="32"/>
  <c r="D120" i="32"/>
  <c r="D121" i="32"/>
  <c r="D122" i="32"/>
  <c r="D123" i="32"/>
  <c r="D124" i="32"/>
  <c r="D125" i="32"/>
  <c r="D126" i="32"/>
  <c r="D127" i="32"/>
  <c r="D128" i="32"/>
  <c r="D129" i="32"/>
  <c r="D130" i="32"/>
  <c r="D131" i="32"/>
  <c r="D132" i="32"/>
  <c r="D133" i="32"/>
  <c r="D134" i="32"/>
  <c r="D135" i="32"/>
  <c r="D136" i="32"/>
  <c r="D137" i="32"/>
  <c r="D138" i="32"/>
  <c r="D139" i="32"/>
  <c r="D140" i="32"/>
  <c r="D141" i="32"/>
  <c r="D142" i="32"/>
  <c r="D143" i="32"/>
  <c r="D144" i="32"/>
  <c r="D145" i="32"/>
  <c r="D146" i="32"/>
  <c r="D147" i="32"/>
  <c r="D148" i="32"/>
  <c r="D149" i="32"/>
  <c r="D150" i="32"/>
  <c r="D151" i="32"/>
  <c r="D152" i="32"/>
  <c r="D153" i="32"/>
  <c r="D154" i="32"/>
  <c r="D155" i="32"/>
  <c r="D156" i="32"/>
  <c r="D157" i="32"/>
  <c r="D158" i="32"/>
  <c r="D159" i="32"/>
  <c r="D160" i="32"/>
  <c r="D161" i="32"/>
  <c r="D162" i="32"/>
  <c r="D163" i="32"/>
  <c r="D164" i="32"/>
  <c r="D165" i="32"/>
  <c r="D166" i="32"/>
  <c r="D167" i="32"/>
  <c r="D168" i="32"/>
  <c r="D169" i="32"/>
  <c r="D170" i="32"/>
  <c r="D171" i="32"/>
  <c r="D172" i="32"/>
  <c r="D173" i="32"/>
  <c r="D174" i="32"/>
  <c r="D175" i="32"/>
  <c r="D176" i="32"/>
  <c r="D177" i="32"/>
  <c r="D178" i="32"/>
  <c r="D179" i="32"/>
  <c r="D180" i="32"/>
  <c r="D181" i="32"/>
  <c r="D182" i="32"/>
  <c r="D183" i="32"/>
  <c r="D184" i="32"/>
  <c r="D185" i="32"/>
  <c r="D186" i="32"/>
  <c r="D187" i="32"/>
  <c r="D188" i="32"/>
  <c r="D189" i="32"/>
  <c r="D190" i="32"/>
  <c r="D191" i="32"/>
  <c r="D192" i="32"/>
  <c r="D193" i="32"/>
  <c r="D194" i="32"/>
  <c r="D195" i="32"/>
  <c r="D196" i="32"/>
  <c r="D197" i="32"/>
  <c r="D198" i="32"/>
  <c r="D199" i="32"/>
  <c r="D200" i="32"/>
  <c r="D201" i="32"/>
  <c r="D202" i="32"/>
  <c r="D203" i="32"/>
  <c r="D204" i="32"/>
  <c r="D205" i="32"/>
  <c r="D206" i="32"/>
  <c r="D207" i="32"/>
  <c r="D208" i="32"/>
  <c r="D209" i="32"/>
  <c r="D210" i="32"/>
  <c r="D211" i="32"/>
  <c r="D212" i="32"/>
  <c r="D213" i="32"/>
  <c r="D214" i="32"/>
  <c r="D215" i="32"/>
  <c r="D216" i="32"/>
  <c r="D217" i="32"/>
  <c r="D218" i="32"/>
  <c r="D219" i="32"/>
  <c r="D220" i="32"/>
  <c r="D221" i="32"/>
  <c r="D222" i="32"/>
  <c r="D223" i="32"/>
  <c r="D224" i="32"/>
  <c r="D225" i="32"/>
  <c r="D226" i="32"/>
  <c r="D227" i="32"/>
  <c r="D228" i="32"/>
  <c r="D229" i="32"/>
  <c r="D230" i="32"/>
  <c r="D231" i="32"/>
  <c r="D232" i="32"/>
  <c r="D233" i="32"/>
  <c r="D234" i="32"/>
  <c r="D235" i="32"/>
  <c r="D236" i="32"/>
  <c r="D237" i="32"/>
  <c r="D238" i="32"/>
  <c r="D239" i="32"/>
  <c r="D240" i="32"/>
  <c r="D241" i="32"/>
  <c r="D242" i="32"/>
  <c r="D243" i="32"/>
  <c r="D244" i="32"/>
  <c r="D245" i="32"/>
  <c r="D246" i="32"/>
  <c r="D247" i="32"/>
  <c r="D248" i="32"/>
  <c r="D249" i="32"/>
  <c r="D250" i="32"/>
  <c r="D251" i="32"/>
  <c r="D252" i="32"/>
  <c r="D253" i="32"/>
  <c r="D254" i="32"/>
  <c r="D255" i="32"/>
  <c r="D256" i="32"/>
  <c r="D257" i="32"/>
  <c r="D258" i="32"/>
  <c r="D259" i="32"/>
  <c r="D260" i="32"/>
  <c r="D261" i="32"/>
  <c r="D262" i="32"/>
  <c r="D263" i="32"/>
  <c r="D264" i="32"/>
  <c r="D265" i="32"/>
  <c r="D266" i="32"/>
  <c r="D267" i="32"/>
  <c r="D268" i="32"/>
  <c r="D269" i="32"/>
  <c r="D270" i="32"/>
  <c r="D271" i="32"/>
  <c r="D272" i="32"/>
  <c r="D273" i="32"/>
  <c r="D274" i="32"/>
  <c r="D275" i="32"/>
  <c r="D276" i="32"/>
  <c r="D277" i="32"/>
  <c r="D278" i="32"/>
  <c r="D279" i="32"/>
  <c r="D280" i="32"/>
  <c r="D281" i="32"/>
  <c r="D282" i="32"/>
  <c r="D283" i="32"/>
  <c r="D284" i="32"/>
  <c r="D285" i="32"/>
  <c r="D286" i="32"/>
  <c r="D287" i="32"/>
  <c r="D288" i="32"/>
  <c r="D289" i="32"/>
  <c r="D290" i="32"/>
  <c r="D291" i="32"/>
  <c r="D292" i="32"/>
  <c r="D293" i="32"/>
  <c r="D294" i="32"/>
  <c r="D295" i="32"/>
  <c r="D296" i="32"/>
  <c r="D297" i="32"/>
  <c r="D298" i="32"/>
  <c r="D299" i="32"/>
  <c r="D300" i="32"/>
  <c r="D301" i="32"/>
  <c r="D302" i="32"/>
  <c r="D303" i="32"/>
  <c r="D304" i="32"/>
  <c r="D305" i="32"/>
  <c r="D306" i="32"/>
  <c r="D307" i="32"/>
  <c r="D308" i="32"/>
  <c r="D309" i="32"/>
  <c r="D310" i="32"/>
  <c r="D311" i="32"/>
  <c r="D312" i="32"/>
  <c r="D313" i="32"/>
  <c r="D314" i="32"/>
  <c r="D315" i="32"/>
  <c r="D316" i="32"/>
  <c r="D317" i="32"/>
  <c r="D318" i="32"/>
  <c r="D319" i="32"/>
  <c r="D320" i="32"/>
  <c r="D321" i="32"/>
  <c r="D322" i="32"/>
  <c r="D323" i="32"/>
  <c r="D324" i="32"/>
  <c r="D325" i="32"/>
  <c r="D326" i="32"/>
  <c r="D327" i="32"/>
  <c r="D328" i="32"/>
  <c r="D329" i="32"/>
  <c r="D330" i="32"/>
  <c r="D331" i="32"/>
  <c r="D332" i="32"/>
  <c r="D333" i="32"/>
  <c r="D334" i="32"/>
  <c r="D335" i="32"/>
  <c r="D336" i="32"/>
  <c r="D337" i="32"/>
  <c r="D338" i="32"/>
  <c r="D339" i="32"/>
  <c r="D340" i="32"/>
  <c r="D341" i="32"/>
  <c r="D342" i="32"/>
  <c r="D343" i="32"/>
  <c r="D344" i="32"/>
  <c r="D345" i="32"/>
  <c r="D346" i="32"/>
  <c r="D347" i="32"/>
  <c r="D348" i="32"/>
  <c r="D349" i="32"/>
  <c r="D350" i="32"/>
  <c r="D351" i="32"/>
  <c r="D352" i="32"/>
  <c r="D353" i="32"/>
  <c r="D354" i="32"/>
  <c r="D355" i="32"/>
  <c r="D356" i="32"/>
  <c r="D357" i="32"/>
  <c r="D358" i="32"/>
  <c r="D359" i="32"/>
  <c r="D360" i="32"/>
  <c r="D361" i="32"/>
  <c r="D362" i="32"/>
  <c r="D363" i="32"/>
  <c r="D364" i="32"/>
  <c r="D365" i="32"/>
  <c r="D366" i="32"/>
  <c r="D367" i="32"/>
  <c r="D368" i="32"/>
  <c r="D369" i="32"/>
  <c r="D370" i="32"/>
  <c r="D371" i="32"/>
  <c r="D372" i="32"/>
  <c r="D373" i="32"/>
  <c r="D374" i="32"/>
  <c r="D375" i="32"/>
  <c r="D376" i="32"/>
  <c r="D377" i="32"/>
  <c r="D378" i="32"/>
  <c r="D379" i="32"/>
  <c r="D380" i="32"/>
  <c r="D381" i="32"/>
  <c r="D382" i="32"/>
  <c r="D383" i="32"/>
  <c r="D384" i="32"/>
  <c r="D385" i="32"/>
  <c r="D386" i="32"/>
  <c r="D387" i="32"/>
  <c r="D388" i="32"/>
  <c r="D389" i="32"/>
  <c r="D390" i="32"/>
  <c r="D391" i="32"/>
  <c r="D392" i="32"/>
  <c r="D393" i="32"/>
  <c r="D394" i="32"/>
  <c r="D395" i="32"/>
  <c r="D396" i="32"/>
  <c r="D397" i="32"/>
  <c r="D398" i="32"/>
  <c r="D399" i="32"/>
  <c r="D400" i="32"/>
  <c r="D401" i="32"/>
  <c r="D402" i="32"/>
  <c r="D403" i="32"/>
  <c r="D404" i="32"/>
  <c r="D405" i="32"/>
  <c r="D406" i="32"/>
  <c r="D407" i="32"/>
  <c r="D408" i="32"/>
  <c r="D409" i="32"/>
  <c r="D410" i="32"/>
  <c r="D411" i="32"/>
  <c r="D412" i="32"/>
  <c r="D413" i="32"/>
  <c r="D414" i="32"/>
  <c r="D415" i="32"/>
  <c r="D416" i="32"/>
  <c r="D417" i="32"/>
  <c r="D418" i="32"/>
  <c r="D419" i="32"/>
  <c r="D420" i="32"/>
  <c r="D421" i="32"/>
  <c r="D422" i="32"/>
  <c r="D423" i="32"/>
  <c r="D424" i="32"/>
  <c r="D425" i="32"/>
  <c r="D426" i="32"/>
  <c r="D427" i="32"/>
  <c r="D428" i="32"/>
  <c r="D429" i="32"/>
  <c r="D430" i="32"/>
  <c r="D431" i="32"/>
  <c r="D432" i="32"/>
  <c r="D433" i="32"/>
  <c r="D434" i="32"/>
  <c r="D435" i="32"/>
  <c r="D436" i="32"/>
  <c r="D437" i="32"/>
  <c r="D438" i="32"/>
  <c r="D439" i="32"/>
  <c r="D440" i="32"/>
  <c r="D441" i="32"/>
  <c r="D442" i="32"/>
  <c r="D443" i="32"/>
  <c r="D444" i="32"/>
  <c r="D445" i="32"/>
  <c r="D446" i="32"/>
  <c r="D447" i="32"/>
  <c r="D448" i="32"/>
  <c r="D449" i="32"/>
  <c r="D450" i="32"/>
  <c r="D451" i="32"/>
  <c r="D452" i="32"/>
  <c r="D453" i="32"/>
  <c r="D454" i="32"/>
  <c r="D455" i="32"/>
  <c r="D456" i="32"/>
  <c r="D457" i="32"/>
  <c r="D458" i="32"/>
  <c r="D459" i="32"/>
  <c r="D460" i="32"/>
  <c r="D461" i="32"/>
  <c r="D462" i="32"/>
  <c r="D463" i="32"/>
  <c r="D464" i="32"/>
  <c r="D465" i="32"/>
  <c r="D466" i="32"/>
  <c r="D467" i="32"/>
  <c r="D468" i="32"/>
  <c r="D469" i="32"/>
  <c r="D470" i="32"/>
  <c r="D471" i="32"/>
  <c r="D472" i="32"/>
  <c r="D473" i="32"/>
  <c r="D474" i="32"/>
  <c r="D475" i="32"/>
  <c r="D476" i="32"/>
  <c r="D477" i="32"/>
  <c r="D478" i="32"/>
  <c r="D479" i="32"/>
  <c r="D480" i="32"/>
  <c r="D481" i="32"/>
  <c r="D482" i="32"/>
  <c r="D483" i="32"/>
  <c r="D484" i="32"/>
  <c r="D485" i="32"/>
  <c r="D486" i="32"/>
  <c r="D487" i="32"/>
  <c r="D488" i="32"/>
  <c r="D489" i="32"/>
  <c r="D490" i="32"/>
  <c r="D491" i="32"/>
  <c r="D492" i="32"/>
  <c r="D493" i="32"/>
  <c r="D494" i="32"/>
  <c r="D495" i="32"/>
  <c r="D496" i="32"/>
  <c r="D497" i="32"/>
  <c r="D498" i="32"/>
  <c r="D499" i="32"/>
  <c r="D500" i="32"/>
  <c r="D501" i="32"/>
  <c r="D502" i="32"/>
  <c r="D503" i="32"/>
  <c r="D504" i="32"/>
  <c r="D505" i="32"/>
  <c r="D506" i="32"/>
  <c r="D507" i="32"/>
  <c r="D508" i="32"/>
  <c r="D509" i="32"/>
  <c r="D510" i="32"/>
  <c r="D511" i="32"/>
  <c r="D512" i="32"/>
  <c r="D513" i="32"/>
  <c r="D514" i="32"/>
  <c r="D515" i="32"/>
  <c r="D516" i="32"/>
  <c r="D517" i="32"/>
  <c r="D518" i="32"/>
  <c r="D519" i="32"/>
  <c r="D520" i="32"/>
  <c r="D521" i="32"/>
  <c r="D522" i="32"/>
  <c r="D523" i="32"/>
  <c r="D524" i="32"/>
  <c r="D525" i="32"/>
  <c r="D526" i="32"/>
  <c r="D527" i="32"/>
  <c r="D528" i="32"/>
  <c r="D529" i="32"/>
  <c r="D530" i="32"/>
  <c r="D531" i="32"/>
  <c r="D532" i="32"/>
  <c r="D533" i="32"/>
  <c r="D534" i="32"/>
  <c r="D535" i="32"/>
  <c r="D536" i="32"/>
  <c r="D537" i="32"/>
  <c r="D538" i="32"/>
  <c r="D539" i="32"/>
  <c r="D540" i="32"/>
  <c r="D541" i="32"/>
  <c r="D542" i="32"/>
  <c r="D543" i="32"/>
  <c r="D544" i="32"/>
  <c r="D545" i="32"/>
  <c r="D546" i="32"/>
  <c r="D547" i="32"/>
  <c r="D548" i="32"/>
  <c r="D549" i="32"/>
  <c r="D550" i="32"/>
  <c r="D551" i="32"/>
  <c r="D552" i="32"/>
  <c r="D553" i="32"/>
  <c r="D554" i="32"/>
  <c r="D555" i="32"/>
  <c r="D556" i="32"/>
  <c r="D557" i="32"/>
  <c r="D558" i="32"/>
  <c r="D559" i="32"/>
  <c r="D560" i="32"/>
  <c r="D561" i="32"/>
  <c r="D562" i="32"/>
  <c r="D563" i="32"/>
  <c r="D564" i="32"/>
  <c r="D565" i="32"/>
  <c r="D566" i="32"/>
  <c r="D567" i="32"/>
  <c r="D568" i="32"/>
  <c r="D569" i="32"/>
  <c r="D570" i="32"/>
  <c r="D571" i="32"/>
  <c r="D4" i="32"/>
  <c r="G45" i="3" l="1"/>
  <c r="B2107" i="5"/>
  <c r="E45" i="3" s="1"/>
  <c r="B2106" i="5"/>
  <c r="D45" i="3" s="1"/>
  <c r="B2105" i="5"/>
  <c r="B2104" i="5" l="1"/>
  <c r="B2103" i="5"/>
  <c r="B2102" i="5"/>
  <c r="B2101" i="5"/>
  <c r="B2100" i="5"/>
  <c r="B2099" i="5"/>
  <c r="B2098" i="5"/>
  <c r="E3" i="32" s="1"/>
  <c r="B2097" i="5"/>
  <c r="B2096" i="5"/>
  <c r="B2095" i="5"/>
  <c r="B2094" i="5"/>
  <c r="B2093" i="5"/>
  <c r="B2092" i="5"/>
  <c r="B2091" i="5"/>
  <c r="B1" i="3" s="1"/>
  <c r="B2090" i="5"/>
  <c r="B2089" i="5"/>
  <c r="B2088" i="5"/>
  <c r="B2087" i="5"/>
  <c r="B2086" i="5"/>
  <c r="B2085" i="5"/>
  <c r="B2084" i="5"/>
  <c r="B2083" i="5"/>
  <c r="B2082" i="5"/>
  <c r="B2081" i="5"/>
  <c r="B2080" i="5"/>
  <c r="B2079" i="5"/>
  <c r="B2078" i="5"/>
  <c r="B2077" i="5"/>
  <c r="B2076" i="5"/>
  <c r="B2075" i="5"/>
  <c r="B2074" i="5"/>
  <c r="B2073" i="5"/>
  <c r="B2072" i="5"/>
  <c r="B2071" i="5"/>
  <c r="B2070" i="5"/>
  <c r="B2069" i="5"/>
  <c r="B2068" i="5"/>
  <c r="B2067" i="5"/>
  <c r="B2066" i="5"/>
  <c r="B2065" i="5"/>
  <c r="B2064" i="5"/>
  <c r="B2063" i="5"/>
  <c r="B2062" i="5"/>
  <c r="B2061" i="5"/>
  <c r="B2060" i="5"/>
  <c r="B2059" i="5"/>
  <c r="B2058" i="5"/>
  <c r="B2057" i="5"/>
  <c r="B2056" i="5"/>
  <c r="B2055" i="5"/>
  <c r="B2054" i="5"/>
  <c r="B2053" i="5"/>
  <c r="B2052" i="5"/>
  <c r="B2051" i="5"/>
  <c r="B2050" i="5"/>
  <c r="B2049" i="5"/>
  <c r="B2048" i="5"/>
  <c r="B2047" i="5"/>
  <c r="B2046" i="5"/>
  <c r="B2045" i="5"/>
  <c r="B2044" i="5"/>
  <c r="B2043" i="5"/>
  <c r="B2042" i="5"/>
  <c r="B2041" i="5"/>
  <c r="B2040" i="5"/>
  <c r="B2039" i="5"/>
  <c r="B2038" i="5"/>
  <c r="B2037" i="5"/>
  <c r="B2036" i="5"/>
  <c r="B2035" i="5"/>
  <c r="B2034" i="5"/>
  <c r="B2033" i="5"/>
  <c r="B2032" i="5"/>
  <c r="B2031" i="5"/>
  <c r="B2030" i="5"/>
  <c r="B2029" i="5"/>
  <c r="B2028" i="5"/>
  <c r="B2027" i="5"/>
  <c r="B2026" i="5"/>
  <c r="B2025" i="5"/>
  <c r="B2024" i="5"/>
  <c r="B2023" i="5"/>
  <c r="B2022" i="5"/>
  <c r="B2021" i="5"/>
  <c r="B2020" i="5"/>
  <c r="B2019" i="5"/>
  <c r="B2018" i="5"/>
  <c r="B2017" i="5"/>
  <c r="B2016" i="5"/>
  <c r="B2015" i="5"/>
  <c r="B2014" i="5"/>
  <c r="B2013" i="5"/>
  <c r="B2012" i="5"/>
  <c r="B2011" i="5"/>
  <c r="B2010" i="5"/>
  <c r="B2009" i="5"/>
  <c r="B2008" i="5"/>
  <c r="B2007" i="5"/>
  <c r="B2006" i="5"/>
  <c r="B2005" i="5"/>
  <c r="B2004" i="5"/>
  <c r="B2003" i="5"/>
  <c r="B2002" i="5"/>
  <c r="B2001" i="5"/>
  <c r="B2000" i="5"/>
  <c r="B1999" i="5"/>
  <c r="B1998" i="5"/>
  <c r="B1997" i="5"/>
  <c r="B1996" i="5"/>
  <c r="B1995" i="5"/>
  <c r="B1994" i="5"/>
  <c r="B1993" i="5"/>
  <c r="B1992" i="5"/>
  <c r="B1991" i="5"/>
  <c r="B1990" i="5"/>
  <c r="B1989" i="5"/>
  <c r="B1988" i="5"/>
  <c r="B1987" i="5"/>
  <c r="B1986" i="5"/>
  <c r="B1985" i="5"/>
  <c r="B1984" i="5"/>
  <c r="B1983" i="5"/>
  <c r="B1982" i="5"/>
  <c r="B1981" i="5"/>
  <c r="B1980" i="5"/>
  <c r="B1979" i="5"/>
  <c r="B1978" i="5"/>
  <c r="B1977" i="5"/>
  <c r="B1976" i="5"/>
  <c r="B1975" i="5"/>
  <c r="B1974" i="5"/>
  <c r="B1973" i="5"/>
  <c r="B1972" i="5"/>
  <c r="B1971" i="5"/>
  <c r="B1970" i="5"/>
  <c r="B1969" i="5"/>
  <c r="B1968" i="5"/>
  <c r="B1967" i="5"/>
  <c r="B1966" i="5"/>
  <c r="B1965" i="5"/>
  <c r="B1964" i="5"/>
  <c r="B1963" i="5"/>
  <c r="B1962" i="5"/>
  <c r="B1961" i="5"/>
  <c r="B1960" i="5"/>
  <c r="B1959" i="5"/>
  <c r="B1958" i="5"/>
  <c r="B1957" i="5"/>
  <c r="B1956" i="5"/>
  <c r="B1955" i="5"/>
  <c r="B1954" i="5"/>
  <c r="B1953" i="5"/>
  <c r="B1952" i="5"/>
  <c r="B1951" i="5"/>
  <c r="B1950" i="5"/>
  <c r="B1949" i="5"/>
  <c r="B1948" i="5"/>
  <c r="B1947" i="5"/>
  <c r="B1946" i="5"/>
  <c r="B1945" i="5"/>
  <c r="B1944" i="5"/>
  <c r="B1943" i="5"/>
  <c r="B1942" i="5"/>
  <c r="B1941" i="5"/>
  <c r="B1940" i="5"/>
  <c r="B1939" i="5"/>
  <c r="B1938" i="5"/>
  <c r="B1937" i="5"/>
  <c r="B1936" i="5"/>
  <c r="B1935" i="5"/>
  <c r="B1934" i="5"/>
  <c r="B1933" i="5"/>
  <c r="B1932" i="5"/>
  <c r="B1931" i="5"/>
  <c r="B1930" i="5"/>
  <c r="B1929" i="5"/>
  <c r="B1928" i="5"/>
  <c r="B1927" i="5"/>
  <c r="B1926" i="5"/>
  <c r="B1925" i="5"/>
  <c r="B1924" i="5"/>
  <c r="B1923" i="5"/>
  <c r="B1922" i="5"/>
  <c r="B1921" i="5"/>
  <c r="B1920" i="5"/>
  <c r="B1919" i="5"/>
  <c r="B1918" i="5"/>
  <c r="B1917" i="5"/>
  <c r="B1916" i="5"/>
  <c r="B1915" i="5"/>
  <c r="B1914" i="5"/>
  <c r="B1913" i="5"/>
  <c r="B1912" i="5"/>
  <c r="B1911" i="5"/>
  <c r="B1910" i="5"/>
  <c r="B1909" i="5"/>
  <c r="B1908" i="5"/>
  <c r="B1907" i="5"/>
  <c r="B1906" i="5"/>
  <c r="B1905" i="5"/>
  <c r="B1904" i="5"/>
  <c r="B1903" i="5"/>
  <c r="B1902" i="5"/>
  <c r="B1901" i="5"/>
  <c r="B1900" i="5"/>
  <c r="B1899" i="5"/>
  <c r="B1898" i="5"/>
  <c r="B1897" i="5"/>
  <c r="B1896" i="5"/>
  <c r="B1895" i="5"/>
  <c r="B1894" i="5"/>
  <c r="B1893" i="5"/>
  <c r="B1892" i="5"/>
  <c r="B1891" i="5"/>
  <c r="B1890" i="5"/>
  <c r="B1889" i="5"/>
  <c r="B1886" i="5"/>
  <c r="B1885" i="5"/>
  <c r="B1884" i="5"/>
  <c r="B1883" i="5"/>
  <c r="B1882" i="5"/>
  <c r="B1881" i="5"/>
  <c r="B1880" i="5"/>
  <c r="B1879" i="5"/>
  <c r="B1878" i="5"/>
  <c r="B1877" i="5"/>
  <c r="B1876" i="5"/>
  <c r="B1875" i="5"/>
  <c r="B1874" i="5"/>
  <c r="B1873" i="5"/>
  <c r="B1872" i="5"/>
  <c r="B1871" i="5"/>
  <c r="B1870" i="5"/>
  <c r="B1869" i="5"/>
  <c r="B1868" i="5"/>
  <c r="B1867" i="5"/>
  <c r="B1866" i="5"/>
  <c r="B1865" i="5"/>
  <c r="B1864" i="5"/>
  <c r="B1863" i="5"/>
  <c r="B1862" i="5"/>
  <c r="B1861" i="5"/>
  <c r="B1860" i="5"/>
  <c r="B1859" i="5"/>
  <c r="B1858" i="5"/>
  <c r="B1857" i="5"/>
  <c r="B1856" i="5"/>
  <c r="B1855" i="5"/>
  <c r="B1854" i="5"/>
  <c r="B1853" i="5"/>
  <c r="B1852" i="5"/>
  <c r="B1851" i="5"/>
  <c r="B1850" i="5"/>
  <c r="B1849" i="5"/>
  <c r="B1848" i="5"/>
  <c r="B1847" i="5"/>
  <c r="B1846" i="5"/>
  <c r="B1845" i="5"/>
  <c r="B1844" i="5"/>
  <c r="B1843" i="5"/>
  <c r="B1842" i="5"/>
  <c r="B1841" i="5"/>
  <c r="B1840" i="5"/>
  <c r="B1839" i="5"/>
  <c r="B1838" i="5"/>
  <c r="B1837" i="5"/>
  <c r="B1836" i="5"/>
  <c r="B1835" i="5"/>
  <c r="B1834" i="5"/>
  <c r="B1833" i="5"/>
  <c r="B1832" i="5"/>
  <c r="B1831" i="5"/>
  <c r="B1830" i="5"/>
  <c r="B1829" i="5"/>
  <c r="B1828" i="5"/>
  <c r="B1827" i="5"/>
  <c r="B1826" i="5"/>
  <c r="B1825" i="5"/>
  <c r="B1824" i="5"/>
  <c r="B1823" i="5"/>
  <c r="B1822" i="5"/>
  <c r="B1821" i="5"/>
  <c r="B1820" i="5"/>
  <c r="B1819" i="5"/>
  <c r="B1818" i="5"/>
  <c r="B1817" i="5"/>
  <c r="B1816" i="5"/>
  <c r="B1815" i="5"/>
  <c r="B1814" i="5"/>
  <c r="B1813" i="5"/>
  <c r="B1812" i="5"/>
  <c r="B1811" i="5"/>
  <c r="B1810" i="5"/>
  <c r="B1809" i="5"/>
  <c r="B1808" i="5"/>
  <c r="B1807" i="5"/>
  <c r="B1806" i="5"/>
  <c r="B1805" i="5"/>
  <c r="B1804" i="5"/>
  <c r="B1803" i="5"/>
  <c r="B1802" i="5"/>
  <c r="B1801" i="5"/>
  <c r="B1800" i="5"/>
  <c r="B1799" i="5"/>
  <c r="B1798" i="5"/>
  <c r="B1797" i="5"/>
  <c r="B1796" i="5"/>
  <c r="B1795" i="5"/>
  <c r="B1794" i="5"/>
  <c r="B1793" i="5"/>
  <c r="B1792" i="5"/>
  <c r="B1791" i="5"/>
  <c r="B1790" i="5"/>
  <c r="B1789" i="5"/>
  <c r="B1788" i="5"/>
  <c r="B1787" i="5"/>
  <c r="B1786" i="5"/>
  <c r="B1785" i="5"/>
  <c r="B1784" i="5"/>
  <c r="B1783" i="5"/>
  <c r="B1782" i="5"/>
  <c r="B1781" i="5"/>
  <c r="B1780" i="5"/>
  <c r="B1779" i="5"/>
  <c r="B1778" i="5"/>
  <c r="B1777" i="5"/>
  <c r="B1776" i="5"/>
  <c r="B1775" i="5"/>
  <c r="B1774" i="5"/>
  <c r="B1773" i="5"/>
  <c r="B1772" i="5"/>
  <c r="B1771" i="5"/>
  <c r="B1770" i="5"/>
  <c r="B1769" i="5"/>
  <c r="B1768" i="5"/>
  <c r="B1767" i="5"/>
  <c r="B1766" i="5"/>
  <c r="B1765" i="5"/>
  <c r="B1764" i="5"/>
  <c r="B1763" i="5"/>
  <c r="B1762" i="5"/>
  <c r="B1761" i="5"/>
  <c r="B1760" i="5"/>
  <c r="B1759" i="5"/>
  <c r="B1758" i="5"/>
  <c r="B1757" i="5"/>
  <c r="B1756" i="5"/>
  <c r="B1755" i="5"/>
  <c r="B1754" i="5"/>
  <c r="B1753" i="5"/>
  <c r="B1752" i="5"/>
  <c r="B1751" i="5"/>
  <c r="B1750" i="5"/>
  <c r="B1749" i="5"/>
  <c r="B1748" i="5"/>
  <c r="B1747" i="5"/>
  <c r="B1746" i="5"/>
  <c r="B1745" i="5"/>
  <c r="B1744" i="5"/>
  <c r="B1743" i="5"/>
  <c r="B1742" i="5"/>
  <c r="B1741" i="5"/>
  <c r="B1740" i="5"/>
  <c r="B1739" i="5"/>
  <c r="B1738" i="5"/>
  <c r="B1737" i="5"/>
  <c r="B1736" i="5"/>
  <c r="B1735" i="5"/>
  <c r="B1734" i="5"/>
  <c r="B1733" i="5"/>
  <c r="B1732" i="5"/>
  <c r="B1731" i="5"/>
  <c r="B1730" i="5"/>
  <c r="B1729" i="5"/>
  <c r="B1728" i="5"/>
  <c r="B1727" i="5"/>
  <c r="B1726" i="5"/>
  <c r="B1725" i="5"/>
  <c r="B1724" i="5"/>
  <c r="B1723" i="5"/>
  <c r="B1722" i="5"/>
  <c r="B1721" i="5"/>
  <c r="B1720" i="5"/>
  <c r="B1719" i="5"/>
  <c r="B1718" i="5"/>
  <c r="B1717" i="5"/>
  <c r="B1716" i="5"/>
  <c r="B1715" i="5"/>
  <c r="B1714" i="5"/>
  <c r="B1713" i="5"/>
  <c r="B1712" i="5"/>
  <c r="B1711" i="5"/>
  <c r="B1710" i="5"/>
  <c r="B1709" i="5"/>
  <c r="B1708" i="5"/>
  <c r="B1707" i="5"/>
  <c r="B1706" i="5"/>
  <c r="B1705" i="5"/>
  <c r="B1704" i="5"/>
  <c r="B1703" i="5"/>
  <c r="B1702" i="5"/>
  <c r="B1701" i="5"/>
  <c r="B1700" i="5"/>
  <c r="B1699" i="5"/>
  <c r="B1698" i="5"/>
  <c r="B1697" i="5"/>
  <c r="B1696" i="5"/>
  <c r="B1695" i="5"/>
  <c r="B1694" i="5"/>
  <c r="B1693" i="5"/>
  <c r="B1692" i="5"/>
  <c r="B1691" i="5"/>
  <c r="B1690" i="5"/>
  <c r="B1689" i="5"/>
  <c r="B1688" i="5"/>
  <c r="B1687" i="5"/>
  <c r="B1686" i="5"/>
  <c r="B1685" i="5"/>
  <c r="B1684" i="5"/>
  <c r="B1683" i="5"/>
  <c r="B1682" i="5"/>
  <c r="B1681" i="5"/>
  <c r="B1680" i="5"/>
  <c r="B1679" i="5"/>
  <c r="B1678" i="5"/>
  <c r="B1677" i="5"/>
  <c r="B1676" i="5"/>
  <c r="B1675" i="5"/>
  <c r="B1674" i="5"/>
  <c r="B1673" i="5"/>
  <c r="B1672" i="5"/>
  <c r="B1671" i="5"/>
  <c r="B1670" i="5"/>
  <c r="B1669" i="5"/>
  <c r="B1668" i="5"/>
  <c r="B1667" i="5"/>
  <c r="B1666" i="5"/>
  <c r="B1665" i="5"/>
  <c r="B1664" i="5"/>
  <c r="B1663" i="5"/>
  <c r="B1662" i="5"/>
  <c r="B1661" i="5"/>
  <c r="B1660" i="5"/>
  <c r="B1659" i="5"/>
  <c r="B1658" i="5"/>
  <c r="B1657" i="5"/>
  <c r="B1656" i="5"/>
  <c r="B1655" i="5"/>
  <c r="B1654" i="5"/>
  <c r="B1653" i="5"/>
  <c r="B1652" i="5"/>
  <c r="B1651" i="5"/>
  <c r="B1650" i="5"/>
  <c r="B1649" i="5"/>
  <c r="B1648" i="5"/>
  <c r="B1647" i="5"/>
  <c r="B1646" i="5"/>
  <c r="B1645" i="5"/>
  <c r="B1644" i="5"/>
  <c r="B1643" i="5"/>
  <c r="B1642" i="5"/>
  <c r="B1641" i="5"/>
  <c r="B1640" i="5"/>
  <c r="B1639" i="5"/>
  <c r="B1638" i="5"/>
  <c r="B1637" i="5"/>
  <c r="B1636" i="5"/>
  <c r="B1635" i="5"/>
  <c r="B1634" i="5"/>
  <c r="B1633" i="5"/>
  <c r="B1632" i="5"/>
  <c r="B1631" i="5"/>
  <c r="B1630" i="5"/>
  <c r="B1629" i="5"/>
  <c r="B1628" i="5"/>
  <c r="B1627" i="5"/>
  <c r="B1626" i="5"/>
  <c r="B1625" i="5"/>
  <c r="B1624" i="5"/>
  <c r="B1623" i="5"/>
  <c r="B1622" i="5"/>
  <c r="B1621" i="5"/>
  <c r="B1620" i="5"/>
  <c r="B1619" i="5"/>
  <c r="B1618" i="5"/>
  <c r="B1617" i="5"/>
  <c r="B1616" i="5"/>
  <c r="B1615" i="5"/>
  <c r="B1614" i="5"/>
  <c r="B1613" i="5"/>
  <c r="B1612" i="5"/>
  <c r="B1611" i="5"/>
  <c r="B1610" i="5"/>
  <c r="B1609" i="5"/>
  <c r="B1608" i="5"/>
  <c r="B1607" i="5"/>
  <c r="B1606" i="5"/>
  <c r="B1605" i="5"/>
  <c r="B1604" i="5"/>
  <c r="B1603" i="5"/>
  <c r="B1602" i="5"/>
  <c r="B1601" i="5"/>
  <c r="B1600" i="5"/>
  <c r="B1599" i="5"/>
  <c r="B1598" i="5"/>
  <c r="B1597" i="5"/>
  <c r="B1596" i="5"/>
  <c r="B1595" i="5"/>
  <c r="B1594" i="5"/>
  <c r="B1593" i="5"/>
  <c r="B1592" i="5"/>
  <c r="B1591" i="5"/>
  <c r="B1590" i="5"/>
  <c r="B1589" i="5"/>
  <c r="B1588" i="5"/>
  <c r="B1587" i="5"/>
  <c r="B1586" i="5"/>
  <c r="B1585" i="5"/>
  <c r="B1584" i="5"/>
  <c r="B1583" i="5"/>
  <c r="B1582" i="5"/>
  <c r="B1581" i="5"/>
  <c r="B1580" i="5"/>
  <c r="B1579" i="5"/>
  <c r="B1578" i="5"/>
  <c r="B1577" i="5"/>
  <c r="B1576" i="5"/>
  <c r="B1575" i="5"/>
  <c r="B1574" i="5"/>
  <c r="B1573" i="5"/>
  <c r="B1572" i="5"/>
  <c r="B1571" i="5"/>
  <c r="B1570" i="5"/>
  <c r="B1569" i="5"/>
  <c r="B1568" i="5"/>
  <c r="B1567" i="5"/>
  <c r="B1566" i="5"/>
  <c r="B1565" i="5"/>
  <c r="B1564" i="5"/>
  <c r="B1563" i="5"/>
  <c r="B1562" i="5"/>
  <c r="B1561" i="5"/>
  <c r="B1560" i="5"/>
  <c r="B1559" i="5"/>
  <c r="B1558" i="5"/>
  <c r="B1557" i="5"/>
  <c r="B1556" i="5"/>
  <c r="B1555" i="5"/>
  <c r="B1554" i="5"/>
  <c r="B1553" i="5"/>
  <c r="B1552" i="5"/>
  <c r="B1551" i="5"/>
  <c r="B1550" i="5"/>
  <c r="B1549" i="5"/>
  <c r="B1548" i="5"/>
  <c r="B1547" i="5"/>
  <c r="B1546" i="5"/>
  <c r="B1545" i="5"/>
  <c r="B1544" i="5"/>
  <c r="B1543" i="5"/>
  <c r="B1542" i="5"/>
  <c r="B1541" i="5"/>
  <c r="B1540" i="5"/>
  <c r="B1539" i="5"/>
  <c r="B1538" i="5"/>
  <c r="B1537" i="5"/>
  <c r="B1536" i="5"/>
  <c r="B1535" i="5"/>
  <c r="B1534" i="5"/>
  <c r="B1533" i="5"/>
  <c r="B1532" i="5"/>
  <c r="B1531" i="5"/>
  <c r="B1530" i="5"/>
  <c r="B1529" i="5"/>
  <c r="B1528" i="5"/>
  <c r="B1527" i="5"/>
  <c r="B1526" i="5"/>
  <c r="B1525" i="5"/>
  <c r="B1524" i="5"/>
  <c r="B1523" i="5"/>
  <c r="B1522" i="5"/>
  <c r="B1521" i="5"/>
  <c r="B1520" i="5"/>
  <c r="B1519" i="5"/>
  <c r="B1518" i="5"/>
  <c r="B1517" i="5"/>
  <c r="B1516" i="5"/>
  <c r="B1515" i="5"/>
  <c r="B1514" i="5"/>
  <c r="B1513" i="5"/>
  <c r="B1512" i="5"/>
  <c r="B1511" i="5"/>
  <c r="B1510" i="5"/>
  <c r="B1509" i="5"/>
  <c r="B1508" i="5"/>
  <c r="B1507" i="5"/>
  <c r="B1506" i="5"/>
  <c r="B1505" i="5"/>
  <c r="B1504" i="5"/>
  <c r="B1503" i="5"/>
  <c r="B1502" i="5"/>
  <c r="B1501" i="5"/>
  <c r="B1500" i="5"/>
  <c r="B1499" i="5"/>
  <c r="B1498" i="5"/>
  <c r="B1497" i="5"/>
  <c r="B1496" i="5"/>
  <c r="B1495" i="5"/>
  <c r="B1494" i="5"/>
  <c r="B1493" i="5"/>
  <c r="B1492" i="5"/>
  <c r="B1491" i="5"/>
  <c r="B1490" i="5"/>
  <c r="B1489" i="5"/>
  <c r="B1488" i="5"/>
  <c r="B1487" i="5"/>
  <c r="B1486" i="5"/>
  <c r="B1485" i="5"/>
  <c r="B1484" i="5"/>
  <c r="B1483" i="5"/>
  <c r="B1482" i="5"/>
  <c r="B1481" i="5"/>
  <c r="B1480" i="5"/>
  <c r="B1479" i="5"/>
  <c r="B1478" i="5"/>
  <c r="B1477" i="5"/>
  <c r="B1476" i="5"/>
  <c r="B1475" i="5"/>
  <c r="B1474" i="5"/>
  <c r="B1473" i="5"/>
  <c r="B1472" i="5"/>
  <c r="B1471" i="5"/>
  <c r="B1470" i="5"/>
  <c r="B1469" i="5"/>
  <c r="B1468" i="5"/>
  <c r="B1467" i="5"/>
  <c r="B1466" i="5"/>
  <c r="B1465" i="5"/>
  <c r="B1464" i="5"/>
  <c r="B1463" i="5"/>
  <c r="B1462" i="5"/>
  <c r="B1461" i="5"/>
  <c r="B1460" i="5"/>
  <c r="B1459" i="5"/>
  <c r="B1458" i="5"/>
  <c r="B1457" i="5"/>
  <c r="B1456" i="5"/>
  <c r="B1455" i="5"/>
  <c r="B1454" i="5"/>
  <c r="B1453" i="5"/>
  <c r="B1452" i="5"/>
  <c r="B1451" i="5"/>
  <c r="B1450" i="5"/>
  <c r="B1449" i="5"/>
  <c r="B1448" i="5"/>
  <c r="B1447" i="5"/>
  <c r="B1446" i="5"/>
  <c r="B1445" i="5"/>
  <c r="B1444" i="5"/>
  <c r="B1443" i="5"/>
  <c r="B1442" i="5"/>
  <c r="B1441" i="5"/>
  <c r="B1440" i="5"/>
  <c r="B1439" i="5"/>
  <c r="B1438" i="5"/>
  <c r="B1437" i="5"/>
  <c r="C571" i="32" s="1"/>
  <c r="B1436" i="5"/>
  <c r="C570" i="32" s="1"/>
  <c r="B1435" i="5"/>
  <c r="C569" i="32" s="1"/>
  <c r="B1434" i="5"/>
  <c r="C568" i="32" s="1"/>
  <c r="B1433" i="5"/>
  <c r="B1432" i="5"/>
  <c r="C567" i="32" s="1"/>
  <c r="B1431" i="5"/>
  <c r="C566" i="32" s="1"/>
  <c r="B1430" i="5"/>
  <c r="B1429" i="5"/>
  <c r="C565" i="32" s="1"/>
  <c r="B1428" i="5"/>
  <c r="C564" i="32" s="1"/>
  <c r="B1427" i="5"/>
  <c r="C563" i="32" s="1"/>
  <c r="B1426" i="5"/>
  <c r="C562" i="32" s="1"/>
  <c r="B1425" i="5"/>
  <c r="B1424" i="5"/>
  <c r="C561" i="32" s="1"/>
  <c r="B1423" i="5"/>
  <c r="B1422" i="5"/>
  <c r="C560" i="32" s="1"/>
  <c r="B1421" i="5"/>
  <c r="C559" i="32" s="1"/>
  <c r="B1420" i="5"/>
  <c r="C558" i="32" s="1"/>
  <c r="B1419" i="5"/>
  <c r="B1418" i="5"/>
  <c r="C557" i="32" s="1"/>
  <c r="B1417" i="5"/>
  <c r="B1416" i="5"/>
  <c r="C556" i="32" s="1"/>
  <c r="B1415" i="5"/>
  <c r="C555" i="32" s="1"/>
  <c r="B1414" i="5"/>
  <c r="C554" i="32" s="1"/>
  <c r="B1413" i="5"/>
  <c r="C553" i="32" s="1"/>
  <c r="B1412" i="5"/>
  <c r="B1411" i="5"/>
  <c r="C552" i="32" s="1"/>
  <c r="B1410" i="5"/>
  <c r="B1409" i="5"/>
  <c r="C551" i="32" s="1"/>
  <c r="B1408" i="5"/>
  <c r="C550" i="32" s="1"/>
  <c r="B1407" i="5"/>
  <c r="C549" i="32" s="1"/>
  <c r="B1406" i="5"/>
  <c r="B1405" i="5"/>
  <c r="C548" i="32" s="1"/>
  <c r="B1404" i="5"/>
  <c r="C547" i="32" s="1"/>
  <c r="B1403" i="5"/>
  <c r="B1402" i="5"/>
  <c r="C546" i="32" s="1"/>
  <c r="B1401" i="5"/>
  <c r="C545" i="32" s="1"/>
  <c r="B1400" i="5"/>
  <c r="C544" i="32" s="1"/>
  <c r="B1399" i="5"/>
  <c r="B1398" i="5"/>
  <c r="B1397" i="5"/>
  <c r="C543" i="32" s="1"/>
  <c r="B1396" i="5"/>
  <c r="C542" i="32" s="1"/>
  <c r="B1395" i="5"/>
  <c r="C541" i="32" s="1"/>
  <c r="B1394" i="5"/>
  <c r="C540" i="32" s="1"/>
  <c r="B1393" i="5"/>
  <c r="C539" i="32" s="1"/>
  <c r="B1392" i="5"/>
  <c r="C538" i="32" s="1"/>
  <c r="B1391" i="5"/>
  <c r="C537" i="32" s="1"/>
  <c r="B1390" i="5"/>
  <c r="C536" i="32" s="1"/>
  <c r="B1389" i="5"/>
  <c r="C535" i="32" s="1"/>
  <c r="B1388" i="5"/>
  <c r="B1387" i="5"/>
  <c r="C534" i="32" s="1"/>
  <c r="B1386" i="5"/>
  <c r="C533" i="32" s="1"/>
  <c r="B1385" i="5"/>
  <c r="C532" i="32" s="1"/>
  <c r="B1384" i="5"/>
  <c r="C531" i="32" s="1"/>
  <c r="B1383" i="5"/>
  <c r="C530" i="32" s="1"/>
  <c r="B1382" i="5"/>
  <c r="B1381" i="5"/>
  <c r="B1380" i="5"/>
  <c r="C529" i="32" s="1"/>
  <c r="B1379" i="5"/>
  <c r="C528" i="32" s="1"/>
  <c r="B1378" i="5"/>
  <c r="C527" i="32" s="1"/>
  <c r="B1377" i="5"/>
  <c r="C526" i="32" s="1"/>
  <c r="B1376" i="5"/>
  <c r="B1375" i="5"/>
  <c r="C525" i="32" s="1"/>
  <c r="B1374" i="5"/>
  <c r="C524" i="32" s="1"/>
  <c r="B1373" i="5"/>
  <c r="B1372" i="5"/>
  <c r="C523" i="32" s="1"/>
  <c r="B1371" i="5"/>
  <c r="C522" i="32" s="1"/>
  <c r="B1370" i="5"/>
  <c r="C521" i="32" s="1"/>
  <c r="B1369" i="5"/>
  <c r="B1368" i="5"/>
  <c r="B1367" i="5"/>
  <c r="C520" i="32" s="1"/>
  <c r="B1366" i="5"/>
  <c r="C519" i="32" s="1"/>
  <c r="B1365" i="5"/>
  <c r="B1364" i="5"/>
  <c r="C518" i="32" s="1"/>
  <c r="B1363" i="5"/>
  <c r="B1362" i="5"/>
  <c r="B1361" i="5"/>
  <c r="B1360" i="5"/>
  <c r="C513" i="32" s="1"/>
  <c r="B1359" i="5"/>
  <c r="C512" i="32" s="1"/>
  <c r="B1358" i="5"/>
  <c r="C511" i="32" s="1"/>
  <c r="B1357" i="5"/>
  <c r="C510" i="32" s="1"/>
  <c r="B1356" i="5"/>
  <c r="C509" i="32" s="1"/>
  <c r="B1355" i="5"/>
  <c r="C508" i="32" s="1"/>
  <c r="B1354" i="5"/>
  <c r="C507" i="32" s="1"/>
  <c r="B1353" i="5"/>
  <c r="C506" i="32" s="1"/>
  <c r="B1352" i="5"/>
  <c r="B1351" i="5"/>
  <c r="C505" i="32" s="1"/>
  <c r="B1350" i="5"/>
  <c r="C504" i="32" s="1"/>
  <c r="B1349" i="5"/>
  <c r="C503" i="32" s="1"/>
  <c r="B1348" i="5"/>
  <c r="B1347" i="5"/>
  <c r="C502" i="32" s="1"/>
  <c r="B1346" i="5"/>
  <c r="B1345" i="5"/>
  <c r="C501" i="32" s="1"/>
  <c r="B1344" i="5"/>
  <c r="C500" i="32" s="1"/>
  <c r="B1343" i="5"/>
  <c r="C499" i="32" s="1"/>
  <c r="B1342" i="5"/>
  <c r="C498" i="32" s="1"/>
  <c r="B1341" i="5"/>
  <c r="C497" i="32" s="1"/>
  <c r="B1340" i="5"/>
  <c r="C496" i="32" s="1"/>
  <c r="B1339" i="5"/>
  <c r="C495" i="32" s="1"/>
  <c r="B1338" i="5"/>
  <c r="C494" i="32" s="1"/>
  <c r="B1337" i="5"/>
  <c r="C493" i="32" s="1"/>
  <c r="B1336" i="5"/>
  <c r="C492" i="32" s="1"/>
  <c r="B1335" i="5"/>
  <c r="C491" i="32" s="1"/>
  <c r="B1334" i="5"/>
  <c r="C490" i="32" s="1"/>
  <c r="B1333" i="5"/>
  <c r="B1332" i="5"/>
  <c r="C489" i="32" s="1"/>
  <c r="B1331" i="5"/>
  <c r="C488" i="32" s="1"/>
  <c r="B1330" i="5"/>
  <c r="C487" i="32" s="1"/>
  <c r="B1329" i="5"/>
  <c r="C486" i="32" s="1"/>
  <c r="B1328" i="5"/>
  <c r="C485" i="32" s="1"/>
  <c r="B1327" i="5"/>
  <c r="C484" i="32" s="1"/>
  <c r="B1326" i="5"/>
  <c r="C483" i="32" s="1"/>
  <c r="B1325" i="5"/>
  <c r="C482" i="32" s="1"/>
  <c r="B1324" i="5"/>
  <c r="C481" i="32" s="1"/>
  <c r="B1323" i="5"/>
  <c r="C480" i="32" s="1"/>
  <c r="B1322" i="5"/>
  <c r="C479" i="32" s="1"/>
  <c r="B1321" i="5"/>
  <c r="C478" i="32" s="1"/>
  <c r="B1320" i="5"/>
  <c r="B1319" i="5"/>
  <c r="C477" i="32" s="1"/>
  <c r="B1318" i="5"/>
  <c r="C476" i="32" s="1"/>
  <c r="B1317" i="5"/>
  <c r="C475" i="32" s="1"/>
  <c r="B1316" i="5"/>
  <c r="B1315" i="5"/>
  <c r="C474" i="32" s="1"/>
  <c r="B1314" i="5"/>
  <c r="C473" i="32" s="1"/>
  <c r="B1313" i="5"/>
  <c r="C472" i="32" s="1"/>
  <c r="B1312" i="5"/>
  <c r="B1311" i="5"/>
  <c r="C471" i="32" s="1"/>
  <c r="B1310" i="5"/>
  <c r="B1309" i="5"/>
  <c r="C470" i="32" s="1"/>
  <c r="B1308" i="5"/>
  <c r="C469" i="32" s="1"/>
  <c r="B1307" i="5"/>
  <c r="C468" i="32" s="1"/>
  <c r="B1306" i="5"/>
  <c r="C467" i="32" s="1"/>
  <c r="B1305" i="5"/>
  <c r="C466" i="32" s="1"/>
  <c r="B1304" i="5"/>
  <c r="C465" i="32" s="1"/>
  <c r="B1303" i="5"/>
  <c r="B1302" i="5"/>
  <c r="C464" i="32" s="1"/>
  <c r="B1301" i="5"/>
  <c r="C463" i="32" s="1"/>
  <c r="B1300" i="5"/>
  <c r="B1299" i="5"/>
  <c r="C462" i="32" s="1"/>
  <c r="B1298" i="5"/>
  <c r="C461" i="32" s="1"/>
  <c r="B1297" i="5"/>
  <c r="C460" i="32" s="1"/>
  <c r="B1296" i="5"/>
  <c r="C459" i="32" s="1"/>
  <c r="B1295" i="5"/>
  <c r="B1294" i="5"/>
  <c r="C458" i="32" s="1"/>
  <c r="B1293" i="5"/>
  <c r="B1292" i="5"/>
  <c r="C457" i="32" s="1"/>
  <c r="B1291" i="5"/>
  <c r="C456" i="32" s="1"/>
  <c r="B1290" i="5"/>
  <c r="C455" i="32" s="1"/>
  <c r="B1289" i="5"/>
  <c r="C454" i="32" s="1"/>
  <c r="B1288" i="5"/>
  <c r="C453" i="32" s="1"/>
  <c r="B1287" i="5"/>
  <c r="B1286" i="5"/>
  <c r="C452" i="32" s="1"/>
  <c r="B1285" i="5"/>
  <c r="C451" i="32" s="1"/>
  <c r="B1284" i="5"/>
  <c r="C450" i="32" s="1"/>
  <c r="B1283" i="5"/>
  <c r="B1282" i="5"/>
  <c r="C449" i="32" s="1"/>
  <c r="B1281" i="5"/>
  <c r="C448" i="32" s="1"/>
  <c r="B1280" i="5"/>
  <c r="C447" i="32" s="1"/>
  <c r="B1279" i="5"/>
  <c r="C446" i="32" s="1"/>
  <c r="B1278" i="5"/>
  <c r="B1277" i="5"/>
  <c r="C445" i="32" s="1"/>
  <c r="B1276" i="5"/>
  <c r="C444" i="32" s="1"/>
  <c r="B1275" i="5"/>
  <c r="B1274" i="5"/>
  <c r="C443" i="32" s="1"/>
  <c r="B1273" i="5"/>
  <c r="C442" i="32" s="1"/>
  <c r="B1272" i="5"/>
  <c r="C441" i="32" s="1"/>
  <c r="B1271" i="5"/>
  <c r="C440" i="32" s="1"/>
  <c r="B1270" i="5"/>
  <c r="B1269" i="5"/>
  <c r="C439" i="32" s="1"/>
  <c r="B1268" i="5"/>
  <c r="C438" i="32" s="1"/>
  <c r="B1267" i="5"/>
  <c r="B1266" i="5"/>
  <c r="C437" i="32" s="1"/>
  <c r="B1265" i="5"/>
  <c r="C436" i="32" s="1"/>
  <c r="B1264" i="5"/>
  <c r="C435" i="32" s="1"/>
  <c r="B1263" i="5"/>
  <c r="B1262" i="5"/>
  <c r="C434" i="32" s="1"/>
  <c r="B1261" i="5"/>
  <c r="C433" i="32" s="1"/>
  <c r="B1260" i="5"/>
  <c r="B1259" i="5"/>
  <c r="C432" i="32" s="1"/>
  <c r="B1258" i="5"/>
  <c r="C431" i="32" s="1"/>
  <c r="B1257" i="5"/>
  <c r="B1256" i="5"/>
  <c r="C430" i="32" s="1"/>
  <c r="B1255" i="5"/>
  <c r="C429" i="32" s="1"/>
  <c r="B1254" i="5"/>
  <c r="C428" i="32" s="1"/>
  <c r="B1253" i="5"/>
  <c r="B1252" i="5"/>
  <c r="C427" i="32" s="1"/>
  <c r="B1251" i="5"/>
  <c r="C426" i="32" s="1"/>
  <c r="B1250" i="5"/>
  <c r="B1249" i="5"/>
  <c r="B1248" i="5"/>
  <c r="C425" i="32" s="1"/>
  <c r="B1247" i="5"/>
  <c r="C424" i="32" s="1"/>
  <c r="B1246" i="5"/>
  <c r="C423" i="32" s="1"/>
  <c r="B1245" i="5"/>
  <c r="B1244" i="5"/>
  <c r="C422" i="32" s="1"/>
  <c r="B1243" i="5"/>
  <c r="C421" i="32" s="1"/>
  <c r="B1242" i="5"/>
  <c r="C420" i="32" s="1"/>
  <c r="B1241" i="5"/>
  <c r="B1240" i="5"/>
  <c r="C419" i="32" s="1"/>
  <c r="B1239" i="5"/>
  <c r="C418" i="32" s="1"/>
  <c r="B1238" i="5"/>
  <c r="C417" i="32" s="1"/>
  <c r="B1237" i="5"/>
  <c r="B1236" i="5"/>
  <c r="C416" i="32" s="1"/>
  <c r="B1235" i="5"/>
  <c r="C415" i="32" s="1"/>
  <c r="B1234" i="5"/>
  <c r="B1233" i="5"/>
  <c r="C414" i="32" s="1"/>
  <c r="B1232" i="5"/>
  <c r="C413" i="32" s="1"/>
  <c r="B1231" i="5"/>
  <c r="C412" i="32" s="1"/>
  <c r="B1230" i="5"/>
  <c r="C411" i="32" s="1"/>
  <c r="B1229" i="5"/>
  <c r="C410" i="32" s="1"/>
  <c r="B1228" i="5"/>
  <c r="C409" i="32" s="1"/>
  <c r="B1227" i="5"/>
  <c r="C408" i="32" s="1"/>
  <c r="B1226" i="5"/>
  <c r="B1225" i="5"/>
  <c r="C407" i="32" s="1"/>
  <c r="B1224" i="5"/>
  <c r="C406" i="32" s="1"/>
  <c r="B1223" i="5"/>
  <c r="C405" i="32" s="1"/>
  <c r="B1222" i="5"/>
  <c r="C404" i="32" s="1"/>
  <c r="B1221" i="5"/>
  <c r="B1220" i="5"/>
  <c r="C403" i="32" s="1"/>
  <c r="B1219" i="5"/>
  <c r="C402" i="32" s="1"/>
  <c r="B1218" i="5"/>
  <c r="C401" i="32" s="1"/>
  <c r="B1217" i="5"/>
  <c r="C400" i="32" s="1"/>
  <c r="B1216" i="5"/>
  <c r="C399" i="32" s="1"/>
  <c r="B1215" i="5"/>
  <c r="C398" i="32" s="1"/>
  <c r="B1214" i="5"/>
  <c r="C397" i="32" s="1"/>
  <c r="B1213" i="5"/>
  <c r="B1212" i="5"/>
  <c r="C396" i="32" s="1"/>
  <c r="B1211" i="5"/>
  <c r="C395" i="32" s="1"/>
  <c r="B1210" i="5"/>
  <c r="C394" i="32" s="1"/>
  <c r="B1209" i="5"/>
  <c r="C393" i="32" s="1"/>
  <c r="B1208" i="5"/>
  <c r="C392" i="32" s="1"/>
  <c r="B1207" i="5"/>
  <c r="B1206" i="5"/>
  <c r="C391" i="32" s="1"/>
  <c r="B1205" i="5"/>
  <c r="C390" i="32" s="1"/>
  <c r="B1204" i="5"/>
  <c r="C389" i="32" s="1"/>
  <c r="B1203" i="5"/>
  <c r="B1202" i="5"/>
  <c r="C388" i="32" s="1"/>
  <c r="B1201" i="5"/>
  <c r="C387" i="32" s="1"/>
  <c r="B1200" i="5"/>
  <c r="C386" i="32" s="1"/>
  <c r="B1199" i="5"/>
  <c r="B1198" i="5"/>
  <c r="C385" i="32" s="1"/>
  <c r="B1197" i="5"/>
  <c r="C384" i="32" s="1"/>
  <c r="B1196" i="5"/>
  <c r="C383" i="32" s="1"/>
  <c r="B1195" i="5"/>
  <c r="C382" i="32" s="1"/>
  <c r="B1194" i="5"/>
  <c r="C381" i="32" s="1"/>
  <c r="B1193" i="5"/>
  <c r="B1192" i="5"/>
  <c r="C380" i="32" s="1"/>
  <c r="B1191" i="5"/>
  <c r="C379" i="32" s="1"/>
  <c r="B1190" i="5"/>
  <c r="B1189" i="5"/>
  <c r="C378" i="32" s="1"/>
  <c r="B1188" i="5"/>
  <c r="C377" i="32" s="1"/>
  <c r="B1187" i="5"/>
  <c r="C376" i="32" s="1"/>
  <c r="B1186" i="5"/>
  <c r="B1185" i="5"/>
  <c r="C375" i="32" s="1"/>
  <c r="B1184" i="5"/>
  <c r="C374" i="32" s="1"/>
  <c r="B1183" i="5"/>
  <c r="C373" i="32" s="1"/>
  <c r="B1182" i="5"/>
  <c r="C372" i="32" s="1"/>
  <c r="B1181" i="5"/>
  <c r="C371" i="32" s="1"/>
  <c r="B1180" i="5"/>
  <c r="C370" i="32" s="1"/>
  <c r="B1179" i="5"/>
  <c r="B1178" i="5"/>
  <c r="C369" i="32" s="1"/>
  <c r="B1177" i="5"/>
  <c r="B1176" i="5"/>
  <c r="C368" i="32" s="1"/>
  <c r="B1175" i="5"/>
  <c r="C367" i="32" s="1"/>
  <c r="B1174" i="5"/>
  <c r="B1173" i="5"/>
  <c r="C366" i="32" s="1"/>
  <c r="B1172" i="5"/>
  <c r="C365" i="32" s="1"/>
  <c r="B1171" i="5"/>
  <c r="C364" i="32" s="1"/>
  <c r="B1170" i="5"/>
  <c r="C363" i="32" s="1"/>
  <c r="B1169" i="5"/>
  <c r="C362" i="32" s="1"/>
  <c r="B1168" i="5"/>
  <c r="C361" i="32" s="1"/>
  <c r="B1167" i="5"/>
  <c r="C360" i="32" s="1"/>
  <c r="B1166" i="5"/>
  <c r="C359" i="32" s="1"/>
  <c r="B1165" i="5"/>
  <c r="C358" i="32" s="1"/>
  <c r="B1164" i="5"/>
  <c r="B1163" i="5"/>
  <c r="B1162" i="5"/>
  <c r="C357" i="32" s="1"/>
  <c r="B1161" i="5"/>
  <c r="C356" i="32" s="1"/>
  <c r="B1160" i="5"/>
  <c r="B1159" i="5"/>
  <c r="C355" i="32" s="1"/>
  <c r="B1158" i="5"/>
  <c r="C354" i="32" s="1"/>
  <c r="B1157" i="5"/>
  <c r="C353" i="32" s="1"/>
  <c r="B1156" i="5"/>
  <c r="B1155" i="5"/>
  <c r="C352" i="32" s="1"/>
  <c r="B1154" i="5"/>
  <c r="B1153" i="5"/>
  <c r="C351" i="32" s="1"/>
  <c r="B1152" i="5"/>
  <c r="C350" i="32" s="1"/>
  <c r="B1151" i="5"/>
  <c r="C349" i="32" s="1"/>
  <c r="B1150" i="5"/>
  <c r="B1149" i="5"/>
  <c r="C348" i="32" s="1"/>
  <c r="B1148" i="5"/>
  <c r="C347" i="32" s="1"/>
  <c r="B1147" i="5"/>
  <c r="B1146" i="5"/>
  <c r="C346" i="32" s="1"/>
  <c r="B1145" i="5"/>
  <c r="C345" i="32" s="1"/>
  <c r="B1144" i="5"/>
  <c r="C344" i="32" s="1"/>
  <c r="B1143" i="5"/>
  <c r="C343" i="32" s="1"/>
  <c r="B1142" i="5"/>
  <c r="C342" i="32" s="1"/>
  <c r="B1141" i="5"/>
  <c r="B1140" i="5"/>
  <c r="C341" i="32" s="1"/>
  <c r="B1139" i="5"/>
  <c r="C340" i="32" s="1"/>
  <c r="B1138" i="5"/>
  <c r="B1137" i="5"/>
  <c r="C339" i="32" s="1"/>
  <c r="B1136" i="5"/>
  <c r="C338" i="32" s="1"/>
  <c r="B1135" i="5"/>
  <c r="C337" i="32" s="1"/>
  <c r="B1134" i="5"/>
  <c r="C336" i="32" s="1"/>
  <c r="B1133" i="5"/>
  <c r="C335" i="32" s="1"/>
  <c r="B1132" i="5"/>
  <c r="C334" i="32" s="1"/>
  <c r="B1131" i="5"/>
  <c r="C333" i="32" s="1"/>
  <c r="B1130" i="5"/>
  <c r="B1129" i="5"/>
  <c r="C332" i="32" s="1"/>
  <c r="B1128" i="5"/>
  <c r="C331" i="32" s="1"/>
  <c r="B1127" i="5"/>
  <c r="C330" i="32" s="1"/>
  <c r="B1126" i="5"/>
  <c r="B1125" i="5"/>
  <c r="C329" i="32" s="1"/>
  <c r="B1124" i="5"/>
  <c r="C328" i="32" s="1"/>
  <c r="B1123" i="5"/>
  <c r="C327" i="32" s="1"/>
  <c r="B1122" i="5"/>
  <c r="B1121" i="5"/>
  <c r="B1120" i="5"/>
  <c r="C326" i="32" s="1"/>
  <c r="B1119" i="5"/>
  <c r="C325" i="32" s="1"/>
  <c r="B1118" i="5"/>
  <c r="C324" i="32" s="1"/>
  <c r="B1117" i="5"/>
  <c r="B1116" i="5"/>
  <c r="C323" i="32" s="1"/>
  <c r="B1115" i="5"/>
  <c r="C322" i="32" s="1"/>
  <c r="B1114" i="5"/>
  <c r="B1113" i="5"/>
  <c r="C321" i="32" s="1"/>
  <c r="B1112" i="5"/>
  <c r="C320" i="32" s="1"/>
  <c r="B1111" i="5"/>
  <c r="C319" i="32" s="1"/>
  <c r="B1110" i="5"/>
  <c r="B1109" i="5"/>
  <c r="C318" i="32" s="1"/>
  <c r="B1108" i="5"/>
  <c r="C317" i="32" s="1"/>
  <c r="B1107" i="5"/>
  <c r="C316" i="32" s="1"/>
  <c r="B1106" i="5"/>
  <c r="C315" i="32" s="1"/>
  <c r="B1105" i="5"/>
  <c r="B1104" i="5"/>
  <c r="C314" i="32" s="1"/>
  <c r="B1103" i="5"/>
  <c r="C313" i="32" s="1"/>
  <c r="B1102" i="5"/>
  <c r="C312" i="32" s="1"/>
  <c r="B1101" i="5"/>
  <c r="B1100" i="5"/>
  <c r="C311" i="32" s="1"/>
  <c r="B1099" i="5"/>
  <c r="B1098" i="5"/>
  <c r="C310" i="32" s="1"/>
  <c r="B1097" i="5"/>
  <c r="C309" i="32" s="1"/>
  <c r="B1096" i="5"/>
  <c r="C308" i="32" s="1"/>
  <c r="B1095" i="5"/>
  <c r="C307" i="32" s="1"/>
  <c r="B1094" i="5"/>
  <c r="C306" i="32" s="1"/>
  <c r="B1093" i="5"/>
  <c r="B1092" i="5"/>
  <c r="C305" i="32" s="1"/>
  <c r="B1091" i="5"/>
  <c r="C304" i="32" s="1"/>
  <c r="B1090" i="5"/>
  <c r="C303" i="32" s="1"/>
  <c r="B1089" i="5"/>
  <c r="C302" i="32" s="1"/>
  <c r="B1088" i="5"/>
  <c r="C301" i="32" s="1"/>
  <c r="B1087" i="5"/>
  <c r="B1086" i="5"/>
  <c r="C300" i="32" s="1"/>
  <c r="B1085" i="5"/>
  <c r="C299" i="32" s="1"/>
  <c r="B1084" i="5"/>
  <c r="C298" i="32" s="1"/>
  <c r="B1083" i="5"/>
  <c r="B1082" i="5"/>
  <c r="C297" i="32" s="1"/>
  <c r="B1081" i="5"/>
  <c r="C296" i="32" s="1"/>
  <c r="B1080" i="5"/>
  <c r="B1079" i="5"/>
  <c r="C295" i="32" s="1"/>
  <c r="B1078" i="5"/>
  <c r="B1077" i="5"/>
  <c r="C294" i="32" s="1"/>
  <c r="B1076" i="5"/>
  <c r="C293" i="32" s="1"/>
  <c r="B1075" i="5"/>
  <c r="C292" i="32" s="1"/>
  <c r="B1074" i="5"/>
  <c r="C291" i="32" s="1"/>
  <c r="B1073" i="5"/>
  <c r="C290" i="32" s="1"/>
  <c r="B1072" i="5"/>
  <c r="C289" i="32" s="1"/>
  <c r="B1071" i="5"/>
  <c r="C288" i="32" s="1"/>
  <c r="B1070" i="5"/>
  <c r="C287" i="32" s="1"/>
  <c r="B1069" i="5"/>
  <c r="C286" i="32" s="1"/>
  <c r="B1068" i="5"/>
  <c r="B1067" i="5"/>
  <c r="C285" i="32" s="1"/>
  <c r="B1066" i="5"/>
  <c r="C284" i="32" s="1"/>
  <c r="B1065" i="5"/>
  <c r="B1064" i="5"/>
  <c r="B1063" i="5"/>
  <c r="C283" i="32" s="1"/>
  <c r="B1062" i="5"/>
  <c r="C282" i="32" s="1"/>
  <c r="B1061" i="5"/>
  <c r="C281" i="32" s="1"/>
  <c r="B1060" i="5"/>
  <c r="C280" i="32" s="1"/>
  <c r="B1059" i="5"/>
  <c r="B1058" i="5"/>
  <c r="C279" i="32" s="1"/>
  <c r="B1057" i="5"/>
  <c r="C278" i="32" s="1"/>
  <c r="B1056" i="5"/>
  <c r="C277" i="32" s="1"/>
  <c r="B1055" i="5"/>
  <c r="B1054" i="5"/>
  <c r="C276" i="32" s="1"/>
  <c r="B1053" i="5"/>
  <c r="C275" i="32" s="1"/>
  <c r="B1052" i="5"/>
  <c r="C274" i="32" s="1"/>
  <c r="B1051" i="5"/>
  <c r="B1050" i="5"/>
  <c r="C273" i="32" s="1"/>
  <c r="B1049" i="5"/>
  <c r="C272" i="32" s="1"/>
  <c r="B1048" i="5"/>
  <c r="C271" i="32" s="1"/>
  <c r="B1047" i="5"/>
  <c r="C270" i="32" s="1"/>
  <c r="B1046" i="5"/>
  <c r="C269" i="32" s="1"/>
  <c r="B1045" i="5"/>
  <c r="C268" i="32" s="1"/>
  <c r="B1044" i="5"/>
  <c r="C267" i="32" s="1"/>
  <c r="B1043" i="5"/>
  <c r="C266" i="32" s="1"/>
  <c r="B1042" i="5"/>
  <c r="B1041" i="5"/>
  <c r="C265" i="32" s="1"/>
  <c r="B1040" i="5"/>
  <c r="C264" i="32" s="1"/>
  <c r="B1039" i="5"/>
  <c r="B1038" i="5"/>
  <c r="C263" i="32" s="1"/>
  <c r="B1037" i="5"/>
  <c r="C262" i="32" s="1"/>
  <c r="B1036" i="5"/>
  <c r="C261" i="32" s="1"/>
  <c r="B1035" i="5"/>
  <c r="C260" i="32" s="1"/>
  <c r="B1034" i="5"/>
  <c r="B1033" i="5"/>
  <c r="B1032" i="5"/>
  <c r="C259" i="32" s="1"/>
  <c r="B1031" i="5"/>
  <c r="C258" i="32" s="1"/>
  <c r="B1030" i="5"/>
  <c r="B1029" i="5"/>
  <c r="C257" i="32" s="1"/>
  <c r="B1028" i="5"/>
  <c r="C256" i="32" s="1"/>
  <c r="B1027" i="5"/>
  <c r="B1026" i="5"/>
  <c r="C255" i="32" s="1"/>
  <c r="B1025" i="5"/>
  <c r="C254" i="32" s="1"/>
  <c r="B1024" i="5"/>
  <c r="C253" i="32" s="1"/>
  <c r="B1023" i="5"/>
  <c r="C252" i="32" s="1"/>
  <c r="B1022" i="5"/>
  <c r="C251" i="32" s="1"/>
  <c r="B1021" i="5"/>
  <c r="C250" i="32" s="1"/>
  <c r="B1020" i="5"/>
  <c r="B1019" i="5"/>
  <c r="C249" i="32" s="1"/>
  <c r="B1018" i="5"/>
  <c r="C248" i="32" s="1"/>
  <c r="B1017" i="5"/>
  <c r="B1016" i="5"/>
  <c r="C247" i="32" s="1"/>
  <c r="B1015" i="5"/>
  <c r="C246" i="32" s="1"/>
  <c r="B1014" i="5"/>
  <c r="B1013" i="5"/>
  <c r="C245" i="32" s="1"/>
  <c r="B1012" i="5"/>
  <c r="C244" i="32" s="1"/>
  <c r="B1011" i="5"/>
  <c r="B1010" i="5"/>
  <c r="C243" i="32" s="1"/>
  <c r="B1009" i="5"/>
  <c r="C242" i="32" s="1"/>
  <c r="B1008" i="5"/>
  <c r="B1007" i="5"/>
  <c r="C241" i="32" s="1"/>
  <c r="B1006" i="5"/>
  <c r="C240" i="32" s="1"/>
  <c r="B1005" i="5"/>
  <c r="B1004" i="5"/>
  <c r="C239" i="32" s="1"/>
  <c r="B1003" i="5"/>
  <c r="C238" i="32" s="1"/>
  <c r="B1002" i="5"/>
  <c r="B1001" i="5"/>
  <c r="C237" i="32" s="1"/>
  <c r="B1000" i="5"/>
  <c r="C236" i="32" s="1"/>
  <c r="B999" i="5"/>
  <c r="C235" i="32" s="1"/>
  <c r="B998" i="5"/>
  <c r="C234" i="32" s="1"/>
  <c r="B997" i="5"/>
  <c r="C233" i="32" s="1"/>
  <c r="B996" i="5"/>
  <c r="B995" i="5"/>
  <c r="C232" i="32" s="1"/>
  <c r="B994" i="5"/>
  <c r="C231" i="32" s="1"/>
  <c r="B993" i="5"/>
  <c r="B992" i="5"/>
  <c r="C230" i="32" s="1"/>
  <c r="B991" i="5"/>
  <c r="C229" i="32" s="1"/>
  <c r="B990" i="5"/>
  <c r="B989" i="5"/>
  <c r="C228" i="32" s="1"/>
  <c r="B988" i="5"/>
  <c r="C227" i="32" s="1"/>
  <c r="B987" i="5"/>
  <c r="B986" i="5"/>
  <c r="C226" i="32" s="1"/>
  <c r="B985" i="5"/>
  <c r="C225" i="32" s="1"/>
  <c r="B984" i="5"/>
  <c r="B983" i="5"/>
  <c r="C224" i="32" s="1"/>
  <c r="B982" i="5"/>
  <c r="B981" i="5"/>
  <c r="C223" i="32" s="1"/>
  <c r="B980" i="5"/>
  <c r="C222" i="32" s="1"/>
  <c r="B979" i="5"/>
  <c r="C221" i="32" s="1"/>
  <c r="B978" i="5"/>
  <c r="C220" i="32" s="1"/>
  <c r="B977" i="5"/>
  <c r="B976" i="5"/>
  <c r="C219" i="32" s="1"/>
  <c r="B975" i="5"/>
  <c r="C218" i="32" s="1"/>
  <c r="B974" i="5"/>
  <c r="B973" i="5"/>
  <c r="C217" i="32" s="1"/>
  <c r="B972" i="5"/>
  <c r="B971" i="5"/>
  <c r="C216" i="32" s="1"/>
  <c r="B970" i="5"/>
  <c r="C215" i="32" s="1"/>
  <c r="B969" i="5"/>
  <c r="C214" i="32" s="1"/>
  <c r="B968" i="5"/>
  <c r="B967" i="5"/>
  <c r="C213" i="32" s="1"/>
  <c r="B966" i="5"/>
  <c r="C212" i="32" s="1"/>
  <c r="B965" i="5"/>
  <c r="C211" i="32" s="1"/>
  <c r="B964" i="5"/>
  <c r="C210" i="32" s="1"/>
  <c r="B963" i="5"/>
  <c r="B962" i="5"/>
  <c r="C209" i="32" s="1"/>
  <c r="B961" i="5"/>
  <c r="C208" i="32" s="1"/>
  <c r="B960" i="5"/>
  <c r="C207" i="32" s="1"/>
  <c r="B959" i="5"/>
  <c r="C206" i="32" s="1"/>
  <c r="B958" i="5"/>
  <c r="B957" i="5"/>
  <c r="C205" i="32" s="1"/>
  <c r="B956" i="5"/>
  <c r="C204" i="32" s="1"/>
  <c r="B955" i="5"/>
  <c r="C203" i="32" s="1"/>
  <c r="B954" i="5"/>
  <c r="C202" i="32" s="1"/>
  <c r="B953" i="5"/>
  <c r="C201" i="32" s="1"/>
  <c r="B952" i="5"/>
  <c r="B951" i="5"/>
  <c r="B950" i="5"/>
  <c r="C200" i="32" s="1"/>
  <c r="B949" i="5"/>
  <c r="C199" i="32" s="1"/>
  <c r="B948" i="5"/>
  <c r="C198" i="32" s="1"/>
  <c r="B947" i="5"/>
  <c r="B946" i="5"/>
  <c r="C197" i="32" s="1"/>
  <c r="B945" i="5"/>
  <c r="C196" i="32" s="1"/>
  <c r="B944" i="5"/>
  <c r="C195" i="32" s="1"/>
  <c r="B943" i="5"/>
  <c r="B942" i="5"/>
  <c r="C194" i="32" s="1"/>
  <c r="B941" i="5"/>
  <c r="C193" i="32" s="1"/>
  <c r="B940" i="5"/>
  <c r="C192" i="32" s="1"/>
  <c r="B939" i="5"/>
  <c r="B938" i="5"/>
  <c r="C191" i="32" s="1"/>
  <c r="B937" i="5"/>
  <c r="C190" i="32" s="1"/>
  <c r="B936" i="5"/>
  <c r="B935" i="5"/>
  <c r="C189" i="32" s="1"/>
  <c r="B934" i="5"/>
  <c r="C188" i="32" s="1"/>
  <c r="B933" i="5"/>
  <c r="B932" i="5"/>
  <c r="C187" i="32" s="1"/>
  <c r="B931" i="5"/>
  <c r="C186" i="32" s="1"/>
  <c r="B930" i="5"/>
  <c r="C185" i="32" s="1"/>
  <c r="B929" i="5"/>
  <c r="C184" i="32" s="1"/>
  <c r="B928" i="5"/>
  <c r="B927" i="5"/>
  <c r="C183" i="32" s="1"/>
  <c r="B926" i="5"/>
  <c r="C182" i="32" s="1"/>
  <c r="B925" i="5"/>
  <c r="B924" i="5"/>
  <c r="C181" i="32" s="1"/>
  <c r="B923" i="5"/>
  <c r="C180" i="32" s="1"/>
  <c r="B922" i="5"/>
  <c r="C179" i="32" s="1"/>
  <c r="B921" i="5"/>
  <c r="B920" i="5"/>
  <c r="C178" i="32" s="1"/>
  <c r="B919" i="5"/>
  <c r="C177" i="32" s="1"/>
  <c r="B918" i="5"/>
  <c r="C176" i="32" s="1"/>
  <c r="B917" i="5"/>
  <c r="C175" i="32" s="1"/>
  <c r="B916" i="5"/>
  <c r="B915" i="5"/>
  <c r="C174" i="32" s="1"/>
  <c r="B914" i="5"/>
  <c r="B913" i="5"/>
  <c r="C173" i="32" s="1"/>
  <c r="B912" i="5"/>
  <c r="C172" i="32" s="1"/>
  <c r="B911" i="5"/>
  <c r="C171" i="32" s="1"/>
  <c r="B910" i="5"/>
  <c r="C170" i="32" s="1"/>
  <c r="B909" i="5"/>
  <c r="C169" i="32" s="1"/>
  <c r="B908" i="5"/>
  <c r="C168" i="32" s="1"/>
  <c r="B907" i="5"/>
  <c r="C167" i="32" s="1"/>
  <c r="B906" i="5"/>
  <c r="B905" i="5"/>
  <c r="C166" i="32" s="1"/>
  <c r="B904" i="5"/>
  <c r="C165" i="32" s="1"/>
  <c r="B903" i="5"/>
  <c r="B902" i="5"/>
  <c r="C164" i="32" s="1"/>
  <c r="B901" i="5"/>
  <c r="C163" i="32" s="1"/>
  <c r="B900" i="5"/>
  <c r="C162" i="32" s="1"/>
  <c r="B899" i="5"/>
  <c r="B898" i="5"/>
  <c r="C161" i="32" s="1"/>
  <c r="B897" i="5"/>
  <c r="C160" i="32" s="1"/>
  <c r="B896" i="5"/>
  <c r="B895" i="5"/>
  <c r="C159" i="32" s="1"/>
  <c r="B894" i="5"/>
  <c r="C158" i="32" s="1"/>
  <c r="B893" i="5"/>
  <c r="C157" i="32" s="1"/>
  <c r="B892" i="5"/>
  <c r="C156" i="32" s="1"/>
  <c r="B891" i="5"/>
  <c r="C155" i="32" s="1"/>
  <c r="B890" i="5"/>
  <c r="C154" i="32" s="1"/>
  <c r="B889" i="5"/>
  <c r="B888" i="5"/>
  <c r="C153" i="32" s="1"/>
  <c r="B887" i="5"/>
  <c r="C152" i="32" s="1"/>
  <c r="B886" i="5"/>
  <c r="B885" i="5"/>
  <c r="C151" i="32" s="1"/>
  <c r="B884" i="5"/>
  <c r="C150" i="32" s="1"/>
  <c r="B883" i="5"/>
  <c r="C149" i="32" s="1"/>
  <c r="B882" i="5"/>
  <c r="C148" i="32" s="1"/>
  <c r="B881" i="5"/>
  <c r="C147" i="32" s="1"/>
  <c r="B880" i="5"/>
  <c r="C146" i="32" s="1"/>
  <c r="B879" i="5"/>
  <c r="C145" i="32" s="1"/>
  <c r="B878" i="5"/>
  <c r="B877" i="5"/>
  <c r="C144" i="32" s="1"/>
  <c r="B876" i="5"/>
  <c r="C143" i="32" s="1"/>
  <c r="B875" i="5"/>
  <c r="B874" i="5"/>
  <c r="C142" i="32" s="1"/>
  <c r="B873" i="5"/>
  <c r="C141" i="32" s="1"/>
  <c r="B872" i="5"/>
  <c r="C140" i="32" s="1"/>
  <c r="B871" i="5"/>
  <c r="C139" i="32" s="1"/>
  <c r="B870" i="5"/>
  <c r="B869" i="5"/>
  <c r="B868" i="5"/>
  <c r="C138" i="32" s="1"/>
  <c r="B867" i="5"/>
  <c r="C137" i="32" s="1"/>
  <c r="B866" i="5"/>
  <c r="B865" i="5"/>
  <c r="C136" i="32" s="1"/>
  <c r="B864" i="5"/>
  <c r="C135" i="32" s="1"/>
  <c r="B863" i="5"/>
  <c r="C134" i="32" s="1"/>
  <c r="B862" i="5"/>
  <c r="C133" i="32" s="1"/>
  <c r="B861" i="5"/>
  <c r="B860" i="5"/>
  <c r="C132" i="32" s="1"/>
  <c r="B859" i="5"/>
  <c r="C131" i="32" s="1"/>
  <c r="B858" i="5"/>
  <c r="C130" i="32" s="1"/>
  <c r="B857" i="5"/>
  <c r="B856" i="5"/>
  <c r="C129" i="32" s="1"/>
  <c r="B855" i="5"/>
  <c r="C128" i="32" s="1"/>
  <c r="B854" i="5"/>
  <c r="C127" i="32" s="1"/>
  <c r="B853" i="5"/>
  <c r="B852" i="5"/>
  <c r="C126" i="32" s="1"/>
  <c r="B851" i="5"/>
  <c r="C125" i="32" s="1"/>
  <c r="B850" i="5"/>
  <c r="B849" i="5"/>
  <c r="C124" i="32" s="1"/>
  <c r="B848" i="5"/>
  <c r="C123" i="32" s="1"/>
  <c r="B847" i="5"/>
  <c r="C122" i="32" s="1"/>
  <c r="B846" i="5"/>
  <c r="C121" i="32" s="1"/>
  <c r="B845" i="5"/>
  <c r="C120" i="32" s="1"/>
  <c r="B844" i="5"/>
  <c r="C119" i="32" s="1"/>
  <c r="B843" i="5"/>
  <c r="C118" i="32" s="1"/>
  <c r="B842" i="5"/>
  <c r="C117" i="32" s="1"/>
  <c r="B841" i="5"/>
  <c r="C116" i="32" s="1"/>
  <c r="B840" i="5"/>
  <c r="B839" i="5"/>
  <c r="C115" i="32" s="1"/>
  <c r="B838" i="5"/>
  <c r="B837" i="5"/>
  <c r="C114" i="32" s="1"/>
  <c r="B836" i="5"/>
  <c r="C113" i="32" s="1"/>
  <c r="B835" i="5"/>
  <c r="B834" i="5"/>
  <c r="C112" i="32" s="1"/>
  <c r="B833" i="5"/>
  <c r="C111" i="32" s="1"/>
  <c r="B832" i="5"/>
  <c r="B831" i="5"/>
  <c r="C110" i="32" s="1"/>
  <c r="B830" i="5"/>
  <c r="C109" i="32" s="1"/>
  <c r="B829" i="5"/>
  <c r="B828" i="5"/>
  <c r="C108" i="32" s="1"/>
  <c r="B827" i="5"/>
  <c r="C107" i="32" s="1"/>
  <c r="B826" i="5"/>
  <c r="B825" i="5"/>
  <c r="C106" i="32" s="1"/>
  <c r="B824" i="5"/>
  <c r="C105" i="32" s="1"/>
  <c r="B823" i="5"/>
  <c r="C104" i="32" s="1"/>
  <c r="B822" i="5"/>
  <c r="C103" i="32" s="1"/>
  <c r="B821" i="5"/>
  <c r="B820" i="5"/>
  <c r="C102" i="32" s="1"/>
  <c r="B819" i="5"/>
  <c r="C101" i="32" s="1"/>
  <c r="B818" i="5"/>
  <c r="B817" i="5"/>
  <c r="B816" i="5"/>
  <c r="B815" i="5"/>
  <c r="B814" i="5"/>
  <c r="C98" i="32" s="1"/>
  <c r="B813" i="5"/>
  <c r="B812" i="5"/>
  <c r="C97" i="32" s="1"/>
  <c r="B811" i="5"/>
  <c r="C96" i="32" s="1"/>
  <c r="B810" i="5"/>
  <c r="B809" i="5"/>
  <c r="C95" i="32" s="1"/>
  <c r="B808" i="5"/>
  <c r="C94" i="32" s="1"/>
  <c r="B807" i="5"/>
  <c r="C93" i="32" s="1"/>
  <c r="B806" i="5"/>
  <c r="B805" i="5"/>
  <c r="C92" i="32" s="1"/>
  <c r="B804" i="5"/>
  <c r="C91" i="32" s="1"/>
  <c r="B803" i="5"/>
  <c r="C90" i="32" s="1"/>
  <c r="B802" i="5"/>
  <c r="B801" i="5"/>
  <c r="C89" i="32" s="1"/>
  <c r="B800" i="5"/>
  <c r="C88" i="32" s="1"/>
  <c r="B799" i="5"/>
  <c r="C87" i="32" s="1"/>
  <c r="B798" i="5"/>
  <c r="B797" i="5"/>
  <c r="C86" i="32" s="1"/>
  <c r="B796" i="5"/>
  <c r="C85" i="32" s="1"/>
  <c r="B795" i="5"/>
  <c r="C84" i="32" s="1"/>
  <c r="B794" i="5"/>
  <c r="C83" i="32" s="1"/>
  <c r="B793" i="5"/>
  <c r="C82" i="32" s="1"/>
  <c r="B792" i="5"/>
  <c r="C81" i="32" s="1"/>
  <c r="B791" i="5"/>
  <c r="C80" i="32" s="1"/>
  <c r="B790" i="5"/>
  <c r="C79" i="32" s="1"/>
  <c r="B789" i="5"/>
  <c r="C78" i="32" s="1"/>
  <c r="B788" i="5"/>
  <c r="B787" i="5"/>
  <c r="C77" i="32" s="1"/>
  <c r="B786" i="5"/>
  <c r="C76" i="32" s="1"/>
  <c r="B785" i="5"/>
  <c r="C75" i="32" s="1"/>
  <c r="B784" i="5"/>
  <c r="C74" i="32" s="1"/>
  <c r="B783" i="5"/>
  <c r="C73" i="32" s="1"/>
  <c r="B782" i="5"/>
  <c r="C72" i="32" s="1"/>
  <c r="B781" i="5"/>
  <c r="C71" i="32" s="1"/>
  <c r="B780" i="5"/>
  <c r="C70" i="32" s="1"/>
  <c r="B779" i="5"/>
  <c r="C69" i="32" s="1"/>
  <c r="B778" i="5"/>
  <c r="B777" i="5"/>
  <c r="C68" i="32" s="1"/>
  <c r="B776" i="5"/>
  <c r="C66" i="32" s="1"/>
  <c r="B775" i="5"/>
  <c r="B774" i="5"/>
  <c r="C65" i="32" s="1"/>
  <c r="B773" i="5"/>
  <c r="C64" i="32" s="1"/>
  <c r="B772" i="5"/>
  <c r="B771" i="5"/>
  <c r="C63" i="32" s="1"/>
  <c r="B770" i="5"/>
  <c r="C62" i="32" s="1"/>
  <c r="B769" i="5"/>
  <c r="C61" i="32" s="1"/>
  <c r="B768" i="5"/>
  <c r="C60" i="32" s="1"/>
  <c r="B767" i="5"/>
  <c r="B766" i="5"/>
  <c r="B765" i="5"/>
  <c r="C59" i="32" s="1"/>
  <c r="B764" i="5"/>
  <c r="C58" i="32" s="1"/>
  <c r="B763" i="5"/>
  <c r="B762" i="5"/>
  <c r="C57" i="32" s="1"/>
  <c r="B761" i="5"/>
  <c r="C56" i="32" s="1"/>
  <c r="B760" i="5"/>
  <c r="C55" i="32" s="1"/>
  <c r="B759" i="5"/>
  <c r="B758" i="5"/>
  <c r="C54" i="32" s="1"/>
  <c r="B757" i="5"/>
  <c r="C53" i="32" s="1"/>
  <c r="B756" i="5"/>
  <c r="B755" i="5"/>
  <c r="C52" i="32" s="1"/>
  <c r="B754" i="5"/>
  <c r="C51" i="32" s="1"/>
  <c r="B753" i="5"/>
  <c r="C50" i="32" s="1"/>
  <c r="B752" i="5"/>
  <c r="C49" i="32" s="1"/>
  <c r="B751" i="5"/>
  <c r="B750" i="5"/>
  <c r="C48" i="32" s="1"/>
  <c r="B749" i="5"/>
  <c r="C47" i="32" s="1"/>
  <c r="B748" i="5"/>
  <c r="B747" i="5"/>
  <c r="C46" i="32" s="1"/>
  <c r="B746" i="5"/>
  <c r="C45" i="32" s="1"/>
  <c r="B745" i="5"/>
  <c r="C44" i="32" s="1"/>
  <c r="B744" i="5"/>
  <c r="B743" i="5"/>
  <c r="C43" i="32" s="1"/>
  <c r="B742" i="5"/>
  <c r="C42" i="32" s="1"/>
  <c r="B741" i="5"/>
  <c r="B740" i="5"/>
  <c r="C41" i="32" s="1"/>
  <c r="B739" i="5"/>
  <c r="C40" i="32" s="1"/>
  <c r="B738" i="5"/>
  <c r="C39" i="32" s="1"/>
  <c r="B737" i="5"/>
  <c r="C38" i="32" s="1"/>
  <c r="B736" i="5"/>
  <c r="C37" i="32" s="1"/>
  <c r="B735" i="5"/>
  <c r="B734" i="5"/>
  <c r="B733" i="5"/>
  <c r="C36" i="32" s="1"/>
  <c r="B732" i="5"/>
  <c r="C35" i="32" s="1"/>
  <c r="B731" i="5"/>
  <c r="B730" i="5"/>
  <c r="C34" i="32" s="1"/>
  <c r="B729" i="5"/>
  <c r="C33" i="32" s="1"/>
  <c r="B728" i="5"/>
  <c r="C32" i="32" s="1"/>
  <c r="B727" i="5"/>
  <c r="C31" i="32" s="1"/>
  <c r="B726" i="5"/>
  <c r="C30" i="32" s="1"/>
  <c r="B725" i="5"/>
  <c r="C29" i="32" s="1"/>
  <c r="B724" i="5"/>
  <c r="B723" i="5"/>
  <c r="C28" i="32" s="1"/>
  <c r="B722" i="5"/>
  <c r="B721" i="5"/>
  <c r="C27" i="32" s="1"/>
  <c r="B720" i="5"/>
  <c r="C26" i="32" s="1"/>
  <c r="B719" i="5"/>
  <c r="C25" i="32" s="1"/>
  <c r="B718" i="5"/>
  <c r="C24" i="32" s="1"/>
  <c r="B717" i="5"/>
  <c r="C23" i="32" s="1"/>
  <c r="B716" i="5"/>
  <c r="C22" i="32" s="1"/>
  <c r="B715" i="5"/>
  <c r="B714" i="5"/>
  <c r="C21" i="32" s="1"/>
  <c r="B713" i="5"/>
  <c r="C20" i="32" s="1"/>
  <c r="B712" i="5"/>
  <c r="B711" i="5"/>
  <c r="C19" i="32" s="1"/>
  <c r="B710" i="5"/>
  <c r="C18" i="32" s="1"/>
  <c r="B709" i="5"/>
  <c r="C17" i="32" s="1"/>
  <c r="B708" i="5"/>
  <c r="C16" i="32" s="1"/>
  <c r="B707" i="5"/>
  <c r="B706" i="5"/>
  <c r="B705" i="5"/>
  <c r="C15" i="32" s="1"/>
  <c r="B704" i="5"/>
  <c r="C14" i="32" s="1"/>
  <c r="B703" i="5"/>
  <c r="C13" i="32" s="1"/>
  <c r="B702" i="5"/>
  <c r="B701" i="5"/>
  <c r="C12" i="32" s="1"/>
  <c r="B700" i="5"/>
  <c r="C572" i="32" s="1"/>
  <c r="B699" i="5"/>
  <c r="C10" i="32" s="1"/>
  <c r="B698" i="5"/>
  <c r="C9" i="32" s="1"/>
  <c r="B697" i="5"/>
  <c r="C7" i="32" s="1"/>
  <c r="B696" i="5"/>
  <c r="C6" i="32" s="1"/>
  <c r="B695" i="5"/>
  <c r="C5" i="32" s="1"/>
  <c r="B694" i="5"/>
  <c r="C4" i="32" s="1"/>
  <c r="B693" i="5"/>
  <c r="B692" i="5"/>
  <c r="E572" i="32" s="1"/>
  <c r="B691" i="5"/>
  <c r="B690" i="5"/>
  <c r="B689" i="5"/>
  <c r="B688" i="5"/>
  <c r="B687" i="5"/>
  <c r="B686" i="5"/>
  <c r="B685" i="5"/>
  <c r="E12" i="32" s="1"/>
  <c r="B684" i="5"/>
  <c r="B683" i="5"/>
  <c r="B682" i="5"/>
  <c r="B681" i="5"/>
  <c r="B680" i="5"/>
  <c r="B679" i="5"/>
  <c r="B678" i="5"/>
  <c r="E10" i="32" s="1"/>
  <c r="B677" i="5"/>
  <c r="B676" i="5"/>
  <c r="B675" i="5"/>
  <c r="B674" i="5"/>
  <c r="B673" i="5"/>
  <c r="B672" i="5"/>
  <c r="B671" i="5"/>
  <c r="B670" i="5"/>
  <c r="B669" i="5"/>
  <c r="B668" i="5"/>
  <c r="B667" i="5"/>
  <c r="B666" i="5"/>
  <c r="E4" i="32" s="1"/>
  <c r="F4" i="32" s="1"/>
  <c r="B665" i="5"/>
  <c r="E5" i="32" s="1"/>
  <c r="B664" i="5"/>
  <c r="B663" i="5"/>
  <c r="B662" i="5"/>
  <c r="B661" i="5"/>
  <c r="B660" i="5"/>
  <c r="B659" i="5"/>
  <c r="B658" i="5"/>
  <c r="B657" i="5"/>
  <c r="B656" i="5"/>
  <c r="B655" i="5"/>
  <c r="B654" i="5"/>
  <c r="B653" i="5"/>
  <c r="B652" i="5"/>
  <c r="B651" i="5"/>
  <c r="B650" i="5"/>
  <c r="B649" i="5"/>
  <c r="B648" i="5"/>
  <c r="B647" i="5"/>
  <c r="B646" i="5"/>
  <c r="B645" i="5"/>
  <c r="B644" i="5"/>
  <c r="B643" i="5"/>
  <c r="B642" i="5"/>
  <c r="B641" i="5"/>
  <c r="B640" i="5"/>
  <c r="B639" i="5"/>
  <c r="B638" i="5"/>
  <c r="B637" i="5"/>
  <c r="B636" i="5"/>
  <c r="C45" i="3" s="1"/>
  <c r="B635" i="5"/>
  <c r="B634" i="5"/>
  <c r="B633" i="5"/>
  <c r="B632" i="5"/>
  <c r="B631" i="5"/>
  <c r="B630" i="5"/>
  <c r="B629" i="5"/>
  <c r="B628" i="5"/>
  <c r="B627" i="5"/>
  <c r="B626" i="5"/>
  <c r="B625" i="5"/>
  <c r="B624" i="5"/>
  <c r="B623" i="5"/>
  <c r="B622" i="5"/>
  <c r="B621" i="5"/>
  <c r="B620" i="5"/>
  <c r="B619" i="5"/>
  <c r="B618" i="5"/>
  <c r="B617" i="5"/>
  <c r="B616" i="5"/>
  <c r="B615" i="5"/>
  <c r="B614" i="5"/>
  <c r="B613" i="5"/>
  <c r="B612" i="5"/>
  <c r="C67" i="32" s="1"/>
  <c r="B611" i="5"/>
  <c r="B610" i="5"/>
  <c r="B609" i="5"/>
  <c r="B608" i="5"/>
  <c r="B607" i="5"/>
  <c r="B606" i="5"/>
  <c r="B605" i="5"/>
  <c r="B604" i="5"/>
  <c r="B603" i="5"/>
  <c r="B602" i="5"/>
  <c r="B601" i="5"/>
  <c r="B600" i="5"/>
  <c r="B599" i="5"/>
  <c r="B598" i="5"/>
  <c r="B597" i="5"/>
  <c r="B596" i="5"/>
  <c r="B595" i="5"/>
  <c r="B594" i="5"/>
  <c r="B593" i="5"/>
  <c r="B592" i="5"/>
  <c r="B591" i="5"/>
  <c r="B590" i="5"/>
  <c r="B589" i="5"/>
  <c r="B588" i="5"/>
  <c r="B587" i="5"/>
  <c r="B586" i="5"/>
  <c r="B585" i="5"/>
  <c r="B584" i="5"/>
  <c r="B583" i="5"/>
  <c r="B582" i="5"/>
  <c r="B581" i="5"/>
  <c r="B580" i="5"/>
  <c r="B579" i="5"/>
  <c r="B578" i="5"/>
  <c r="B577" i="5"/>
  <c r="B576" i="5"/>
  <c r="B575" i="5"/>
  <c r="B574" i="5"/>
  <c r="B573" i="5"/>
  <c r="B572" i="5"/>
  <c r="B571" i="5"/>
  <c r="B570" i="5"/>
  <c r="B569" i="5"/>
  <c r="B568" i="5"/>
  <c r="B567" i="5"/>
  <c r="B566" i="5"/>
  <c r="B565" i="5"/>
  <c r="B564" i="5"/>
  <c r="B563" i="5"/>
  <c r="B562" i="5"/>
  <c r="B561" i="5"/>
  <c r="B560" i="5"/>
  <c r="B559" i="5"/>
  <c r="B558" i="5"/>
  <c r="B557" i="5"/>
  <c r="B556" i="5"/>
  <c r="B555" i="5"/>
  <c r="B554" i="5"/>
  <c r="B553" i="5"/>
  <c r="B552" i="5"/>
  <c r="B551" i="5"/>
  <c r="B550" i="5"/>
  <c r="B549" i="5"/>
  <c r="B548" i="5"/>
  <c r="B547" i="5"/>
  <c r="B546" i="5"/>
  <c r="B545" i="5"/>
  <c r="B544" i="5"/>
  <c r="B543" i="5"/>
  <c r="B542" i="5"/>
  <c r="B541" i="5"/>
  <c r="B540" i="5"/>
  <c r="B539" i="5"/>
  <c r="B538" i="5"/>
  <c r="B537" i="5"/>
  <c r="B536" i="5"/>
  <c r="B535" i="5"/>
  <c r="B534" i="5"/>
  <c r="B533" i="5"/>
  <c r="B532" i="5"/>
  <c r="B531" i="5"/>
  <c r="B530" i="5"/>
  <c r="B529" i="5"/>
  <c r="B528" i="5"/>
  <c r="B527" i="5"/>
  <c r="B526" i="5"/>
  <c r="B525" i="5"/>
  <c r="B524" i="5"/>
  <c r="B523" i="5"/>
  <c r="B522" i="5"/>
  <c r="B521" i="5"/>
  <c r="B520" i="5"/>
  <c r="B519" i="5"/>
  <c r="B518" i="5"/>
  <c r="B517" i="5"/>
  <c r="B516" i="5"/>
  <c r="B515" i="5"/>
  <c r="B514" i="5"/>
  <c r="B513" i="5"/>
  <c r="B512" i="5"/>
  <c r="B511" i="5"/>
  <c r="B510" i="5"/>
  <c r="B509" i="5"/>
  <c r="B508" i="5"/>
  <c r="B507" i="5"/>
  <c r="B506" i="5"/>
  <c r="B505" i="5"/>
  <c r="B504" i="5"/>
  <c r="B503" i="5"/>
  <c r="B502" i="5"/>
  <c r="B501" i="5"/>
  <c r="B500" i="5"/>
  <c r="B499" i="5"/>
  <c r="B498" i="5"/>
  <c r="B497" i="5"/>
  <c r="B496" i="5"/>
  <c r="B495" i="5"/>
  <c r="B494" i="5"/>
  <c r="B493" i="5"/>
  <c r="B492" i="5"/>
  <c r="B491" i="5"/>
  <c r="B490" i="5"/>
  <c r="B489" i="5"/>
  <c r="B488" i="5"/>
  <c r="B487" i="5"/>
  <c r="B486" i="5"/>
  <c r="B485" i="5"/>
  <c r="C114" i="3" s="1"/>
  <c r="B484" i="5"/>
  <c r="B483" i="5"/>
  <c r="B482" i="5"/>
  <c r="B481" i="5"/>
  <c r="B480" i="5"/>
  <c r="B479" i="5"/>
  <c r="B478" i="5"/>
  <c r="B477" i="5"/>
  <c r="B476" i="5"/>
  <c r="B475" i="5"/>
  <c r="B474" i="5"/>
  <c r="B473" i="5"/>
  <c r="B472" i="5"/>
  <c r="B471" i="5"/>
  <c r="B470" i="5"/>
  <c r="B469" i="5"/>
  <c r="B468" i="5"/>
  <c r="B467" i="5"/>
  <c r="B466" i="5"/>
  <c r="B465" i="5"/>
  <c r="B464" i="5"/>
  <c r="B463" i="5"/>
  <c r="B462" i="5"/>
  <c r="B461" i="5"/>
  <c r="B460" i="5"/>
  <c r="B459" i="5"/>
  <c r="B458" i="5"/>
  <c r="B457" i="5"/>
  <c r="B456" i="5"/>
  <c r="B455" i="5"/>
  <c r="B454" i="5"/>
  <c r="B453" i="5"/>
  <c r="B452" i="5"/>
  <c r="B451" i="5"/>
  <c r="B450" i="5"/>
  <c r="B449" i="5"/>
  <c r="B448" i="5"/>
  <c r="B447" i="5"/>
  <c r="B446" i="5"/>
  <c r="B445" i="5"/>
  <c r="B444" i="5"/>
  <c r="B443" i="5"/>
  <c r="B442" i="5"/>
  <c r="B441" i="5"/>
  <c r="B440" i="5"/>
  <c r="B439" i="5"/>
  <c r="B438" i="5"/>
  <c r="B437" i="5"/>
  <c r="B436" i="5"/>
  <c r="B435" i="5"/>
  <c r="B434" i="5"/>
  <c r="B433" i="5"/>
  <c r="B432" i="5"/>
  <c r="B431" i="5"/>
  <c r="B430" i="5"/>
  <c r="B429" i="5"/>
  <c r="B428" i="5"/>
  <c r="B427" i="5"/>
  <c r="B426" i="5"/>
  <c r="B425" i="5"/>
  <c r="B424" i="5"/>
  <c r="B423" i="5"/>
  <c r="B422" i="5"/>
  <c r="B421" i="5"/>
  <c r="B420" i="5"/>
  <c r="B419" i="5"/>
  <c r="B418" i="5"/>
  <c r="B417" i="5"/>
  <c r="B416" i="5"/>
  <c r="B415" i="5"/>
  <c r="B414" i="5"/>
  <c r="B413" i="5"/>
  <c r="B412" i="5"/>
  <c r="B411" i="5"/>
  <c r="B410" i="5"/>
  <c r="B409" i="5"/>
  <c r="B408" i="5"/>
  <c r="B407" i="5"/>
  <c r="B406" i="5"/>
  <c r="B405" i="5"/>
  <c r="B404" i="5"/>
  <c r="B403" i="5"/>
  <c r="B402" i="5"/>
  <c r="B401" i="5"/>
  <c r="B400" i="5"/>
  <c r="B399" i="5"/>
  <c r="B398" i="5"/>
  <c r="B397" i="5"/>
  <c r="B396" i="5"/>
  <c r="B395" i="5"/>
  <c r="B394" i="5"/>
  <c r="B393" i="5"/>
  <c r="B392" i="5"/>
  <c r="B391" i="5"/>
  <c r="B390" i="5"/>
  <c r="B389" i="5"/>
  <c r="B388" i="5"/>
  <c r="B387" i="5"/>
  <c r="B386" i="5"/>
  <c r="B385" i="5"/>
  <c r="B384" i="5"/>
  <c r="B383" i="5"/>
  <c r="B382" i="5"/>
  <c r="B381" i="5"/>
  <c r="B380" i="5"/>
  <c r="B379" i="5"/>
  <c r="B378" i="5"/>
  <c r="B377" i="5"/>
  <c r="B376" i="5"/>
  <c r="B375" i="5"/>
  <c r="B374" i="5"/>
  <c r="B373" i="5"/>
  <c r="B372" i="5"/>
  <c r="B371" i="5"/>
  <c r="B370" i="5"/>
  <c r="B369" i="5"/>
  <c r="B368" i="5"/>
  <c r="B367" i="5"/>
  <c r="B366" i="5"/>
  <c r="B365" i="5"/>
  <c r="B364" i="5"/>
  <c r="B363" i="5"/>
  <c r="B362" i="5"/>
  <c r="B361" i="5"/>
  <c r="B360" i="5"/>
  <c r="B359" i="5"/>
  <c r="B358" i="5"/>
  <c r="B357" i="5"/>
  <c r="B356" i="5"/>
  <c r="B355" i="5"/>
  <c r="B354" i="5"/>
  <c r="B353" i="5"/>
  <c r="B352" i="5"/>
  <c r="B351" i="5"/>
  <c r="B350" i="5"/>
  <c r="B349" i="5"/>
  <c r="B348" i="5"/>
  <c r="B347" i="5"/>
  <c r="B346" i="5"/>
  <c r="B345" i="5"/>
  <c r="B344" i="5"/>
  <c r="B343" i="5"/>
  <c r="B342" i="5"/>
  <c r="B341" i="5"/>
  <c r="B340" i="5"/>
  <c r="B339" i="5"/>
  <c r="B338" i="5"/>
  <c r="B337" i="5"/>
  <c r="B336" i="5"/>
  <c r="B335" i="5"/>
  <c r="B334" i="5"/>
  <c r="B333" i="5"/>
  <c r="B332" i="5"/>
  <c r="B331" i="5"/>
  <c r="B330" i="5"/>
  <c r="B329" i="5"/>
  <c r="B328" i="5"/>
  <c r="B327" i="5"/>
  <c r="B326" i="5"/>
  <c r="B325" i="5"/>
  <c r="B324" i="5"/>
  <c r="B323" i="5"/>
  <c r="B322" i="5"/>
  <c r="B321" i="5"/>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117" i="3" l="1"/>
  <c r="B116" i="3"/>
  <c r="B115" i="3"/>
  <c r="K109" i="3"/>
  <c r="F5" i="32"/>
  <c r="E8" i="32"/>
  <c r="C8" i="32"/>
  <c r="C100" i="32"/>
  <c r="C99" i="32"/>
  <c r="E11" i="32"/>
  <c r="C11" i="32"/>
  <c r="E511" i="32"/>
  <c r="E507" i="32"/>
  <c r="E503" i="32"/>
  <c r="E499" i="32"/>
  <c r="E495" i="32"/>
  <c r="E491" i="32"/>
  <c r="E487" i="32"/>
  <c r="E483" i="32"/>
  <c r="E479" i="32"/>
  <c r="E475" i="32"/>
  <c r="E471" i="32"/>
  <c r="E467" i="32"/>
  <c r="E463" i="32"/>
  <c r="E459" i="32"/>
  <c r="E455" i="32"/>
  <c r="E451" i="32"/>
  <c r="E447" i="32"/>
  <c r="E443" i="32"/>
  <c r="E439" i="32"/>
  <c r="E435" i="32"/>
  <c r="E431" i="32"/>
  <c r="E427" i="32"/>
  <c r="E423" i="32"/>
  <c r="E419" i="32"/>
  <c r="E415" i="32"/>
  <c r="E411" i="32"/>
  <c r="E407" i="32"/>
  <c r="E403" i="32"/>
  <c r="E399" i="32"/>
  <c r="E395" i="32"/>
  <c r="E391" i="32"/>
  <c r="E387" i="32"/>
  <c r="E383" i="32"/>
  <c r="E379" i="32"/>
  <c r="E375" i="32"/>
  <c r="E371" i="32"/>
  <c r="E367" i="32"/>
  <c r="E363" i="32"/>
  <c r="E359" i="32"/>
  <c r="E355" i="32"/>
  <c r="E351" i="32"/>
  <c r="E347" i="32"/>
  <c r="E343" i="32"/>
  <c r="E339" i="32"/>
  <c r="E335" i="32"/>
  <c r="E331" i="32"/>
  <c r="E327" i="32"/>
  <c r="E323" i="32"/>
  <c r="E319" i="32"/>
  <c r="E315" i="32"/>
  <c r="E311" i="32"/>
  <c r="E307" i="32"/>
  <c r="E303" i="32"/>
  <c r="E299" i="32"/>
  <c r="E295" i="32"/>
  <c r="E280" i="32"/>
  <c r="E276" i="32"/>
  <c r="E272" i="32"/>
  <c r="E268" i="32"/>
  <c r="E264" i="32"/>
  <c r="E260" i="32"/>
  <c r="E256" i="32"/>
  <c r="E252" i="32"/>
  <c r="E248" i="32"/>
  <c r="E244" i="32"/>
  <c r="E240" i="32"/>
  <c r="E236" i="32"/>
  <c r="E232" i="32"/>
  <c r="E228" i="32"/>
  <c r="E224" i="32"/>
  <c r="E213" i="32"/>
  <c r="E209" i="32"/>
  <c r="E205" i="32"/>
  <c r="E201" i="32"/>
  <c r="E197" i="32"/>
  <c r="E193" i="32"/>
  <c r="E189" i="32"/>
  <c r="E185" i="32"/>
  <c r="E181" i="32"/>
  <c r="E177" i="32"/>
  <c r="E173" i="32"/>
  <c r="E169" i="32"/>
  <c r="E165" i="32"/>
  <c r="E161" i="32"/>
  <c r="E157" i="32"/>
  <c r="E510" i="32"/>
  <c r="E506" i="32"/>
  <c r="E502" i="32"/>
  <c r="E498" i="32"/>
  <c r="E494" i="32"/>
  <c r="E490" i="32"/>
  <c r="E486" i="32"/>
  <c r="E482" i="32"/>
  <c r="E478" i="32"/>
  <c r="E474" i="32"/>
  <c r="E470" i="32"/>
  <c r="E466" i="32"/>
  <c r="E462" i="32"/>
  <c r="E458" i="32"/>
  <c r="E454" i="32"/>
  <c r="E450" i="32"/>
  <c r="E446" i="32"/>
  <c r="E442" i="32"/>
  <c r="E438" i="32"/>
  <c r="E434" i="32"/>
  <c r="E430" i="32"/>
  <c r="E426" i="32"/>
  <c r="E422" i="32"/>
  <c r="E418" i="32"/>
  <c r="E414" i="32"/>
  <c r="E410" i="32"/>
  <c r="E406" i="32"/>
  <c r="E402" i="32"/>
  <c r="E398" i="32"/>
  <c r="E394" i="32"/>
  <c r="E390" i="32"/>
  <c r="E386" i="32"/>
  <c r="E382" i="32"/>
  <c r="E378" i="32"/>
  <c r="E374" i="32"/>
  <c r="E370" i="32"/>
  <c r="E366" i="32"/>
  <c r="E362" i="32"/>
  <c r="E358" i="32"/>
  <c r="E354" i="32"/>
  <c r="E350" i="32"/>
  <c r="E346" i="32"/>
  <c r="E342" i="32"/>
  <c r="E338" i="32"/>
  <c r="E334" i="32"/>
  <c r="E330" i="32"/>
  <c r="E326" i="32"/>
  <c r="E322" i="32"/>
  <c r="E318" i="32"/>
  <c r="E314" i="32"/>
  <c r="E310" i="32"/>
  <c r="E306" i="32"/>
  <c r="E302" i="32"/>
  <c r="E509" i="32"/>
  <c r="E501" i="32"/>
  <c r="E493" i="32"/>
  <c r="E485" i="32"/>
  <c r="E477" i="32"/>
  <c r="E469" i="32"/>
  <c r="E461" i="32"/>
  <c r="E453" i="32"/>
  <c r="E445" i="32"/>
  <c r="E437" i="32"/>
  <c r="E429" i="32"/>
  <c r="E421" i="32"/>
  <c r="E413" i="32"/>
  <c r="E405" i="32"/>
  <c r="E397" i="32"/>
  <c r="E389" i="32"/>
  <c r="E381" i="32"/>
  <c r="E373" i="32"/>
  <c r="E365" i="32"/>
  <c r="E357" i="32"/>
  <c r="E349" i="32"/>
  <c r="E341" i="32"/>
  <c r="E333" i="32"/>
  <c r="E325" i="32"/>
  <c r="E317" i="32"/>
  <c r="E309" i="32"/>
  <c r="E301" i="32"/>
  <c r="E296" i="32"/>
  <c r="E279" i="32"/>
  <c r="E274" i="32"/>
  <c r="E269" i="32"/>
  <c r="E263" i="32"/>
  <c r="E258" i="32"/>
  <c r="E253" i="32"/>
  <c r="E247" i="32"/>
  <c r="E242" i="32"/>
  <c r="E237" i="32"/>
  <c r="E231" i="32"/>
  <c r="E226" i="32"/>
  <c r="E214" i="32"/>
  <c r="E208" i="32"/>
  <c r="E203" i="32"/>
  <c r="E198" i="32"/>
  <c r="E192" i="32"/>
  <c r="E187" i="32"/>
  <c r="E182" i="32"/>
  <c r="E176" i="32"/>
  <c r="E171" i="32"/>
  <c r="E166" i="32"/>
  <c r="E160" i="32"/>
  <c r="E155" i="32"/>
  <c r="E151" i="32"/>
  <c r="E147" i="32"/>
  <c r="E143" i="32"/>
  <c r="E139" i="32"/>
  <c r="E135" i="32"/>
  <c r="E131" i="32"/>
  <c r="E127" i="32"/>
  <c r="E123" i="32"/>
  <c r="E119" i="32"/>
  <c r="E115" i="32"/>
  <c r="E111" i="32"/>
  <c r="E107" i="32"/>
  <c r="E103" i="32"/>
  <c r="E99" i="32"/>
  <c r="E95" i="32"/>
  <c r="E91" i="32"/>
  <c r="E87" i="32"/>
  <c r="E83" i="32"/>
  <c r="E79" i="32"/>
  <c r="E55" i="32"/>
  <c r="E465" i="32"/>
  <c r="E441" i="32"/>
  <c r="E425" i="32"/>
  <c r="E409" i="32"/>
  <c r="E393" i="32"/>
  <c r="E377" i="32"/>
  <c r="E361" i="32"/>
  <c r="E345" i="32"/>
  <c r="E329" i="32"/>
  <c r="E508" i="32"/>
  <c r="E500" i="32"/>
  <c r="E492" i="32"/>
  <c r="E484" i="32"/>
  <c r="E476" i="32"/>
  <c r="E468" i="32"/>
  <c r="E460" i="32"/>
  <c r="E452" i="32"/>
  <c r="E444" i="32"/>
  <c r="E436" i="32"/>
  <c r="E428" i="32"/>
  <c r="E420" i="32"/>
  <c r="E412" i="32"/>
  <c r="E404" i="32"/>
  <c r="E396" i="32"/>
  <c r="E388" i="32"/>
  <c r="E380" i="32"/>
  <c r="E372" i="32"/>
  <c r="E364" i="32"/>
  <c r="E356" i="32"/>
  <c r="E348" i="32"/>
  <c r="E340" i="32"/>
  <c r="E332" i="32"/>
  <c r="E324" i="32"/>
  <c r="E316" i="32"/>
  <c r="E308" i="32"/>
  <c r="E300" i="32"/>
  <c r="E283" i="32"/>
  <c r="E278" i="32"/>
  <c r="E273" i="32"/>
  <c r="E267" i="32"/>
  <c r="E262" i="32"/>
  <c r="E257" i="32"/>
  <c r="E251" i="32"/>
  <c r="E246" i="32"/>
  <c r="E241" i="32"/>
  <c r="E235" i="32"/>
  <c r="E230" i="32"/>
  <c r="E225" i="32"/>
  <c r="E212" i="32"/>
  <c r="E207" i="32"/>
  <c r="E202" i="32"/>
  <c r="E196" i="32"/>
  <c r="E191" i="32"/>
  <c r="E186" i="32"/>
  <c r="E180" i="32"/>
  <c r="E175" i="32"/>
  <c r="E170" i="32"/>
  <c r="E164" i="32"/>
  <c r="E159" i="32"/>
  <c r="E154" i="32"/>
  <c r="E150" i="32"/>
  <c r="E146" i="32"/>
  <c r="E142" i="32"/>
  <c r="E138" i="32"/>
  <c r="E134" i="32"/>
  <c r="E130" i="32"/>
  <c r="E126" i="32"/>
  <c r="E122" i="32"/>
  <c r="E118" i="32"/>
  <c r="E114" i="32"/>
  <c r="E110" i="32"/>
  <c r="E106" i="32"/>
  <c r="E102" i="32"/>
  <c r="E98" i="32"/>
  <c r="E94" i="32"/>
  <c r="E90" i="32"/>
  <c r="E86" i="32"/>
  <c r="E82" i="32"/>
  <c r="E78" i="32"/>
  <c r="E513" i="32"/>
  <c r="E505" i="32"/>
  <c r="E497" i="32"/>
  <c r="E489" i="32"/>
  <c r="E481" i="32"/>
  <c r="E473" i="32"/>
  <c r="E457" i="32"/>
  <c r="E449" i="32"/>
  <c r="E433" i="32"/>
  <c r="E417" i="32"/>
  <c r="E401" i="32"/>
  <c r="E385" i="32"/>
  <c r="E369" i="32"/>
  <c r="E353" i="32"/>
  <c r="E337" i="32"/>
  <c r="E496" i="32"/>
  <c r="E464" i="32"/>
  <c r="E432" i="32"/>
  <c r="E400" i="32"/>
  <c r="E368" i="32"/>
  <c r="E336" i="32"/>
  <c r="E313" i="32"/>
  <c r="E298" i="32"/>
  <c r="E277" i="32"/>
  <c r="E266" i="32"/>
  <c r="E255" i="32"/>
  <c r="E245" i="32"/>
  <c r="E234" i="32"/>
  <c r="E216" i="32"/>
  <c r="E206" i="32"/>
  <c r="E195" i="32"/>
  <c r="E184" i="32"/>
  <c r="E174" i="32"/>
  <c r="E163" i="32"/>
  <c r="E153" i="32"/>
  <c r="E145" i="32"/>
  <c r="E137" i="32"/>
  <c r="E129" i="32"/>
  <c r="E121" i="32"/>
  <c r="E113" i="32"/>
  <c r="E105" i="32"/>
  <c r="E97" i="32"/>
  <c r="E89" i="32"/>
  <c r="E81" i="32"/>
  <c r="E512" i="32"/>
  <c r="E416" i="32"/>
  <c r="E352" i="32"/>
  <c r="E305" i="32"/>
  <c r="E271" i="32"/>
  <c r="E250" i="32"/>
  <c r="E229" i="32"/>
  <c r="E200" i="32"/>
  <c r="E179" i="32"/>
  <c r="E158" i="32"/>
  <c r="E141" i="32"/>
  <c r="E125" i="32"/>
  <c r="E109" i="32"/>
  <c r="E93" i="32"/>
  <c r="E57" i="32"/>
  <c r="E472" i="32"/>
  <c r="E440" i="32"/>
  <c r="E376" i="32"/>
  <c r="E320" i="32"/>
  <c r="E281" i="32"/>
  <c r="E259" i="32"/>
  <c r="E238" i="32"/>
  <c r="E210" i="32"/>
  <c r="E188" i="32"/>
  <c r="E167" i="32"/>
  <c r="E148" i="32"/>
  <c r="E132" i="32"/>
  <c r="E116" i="32"/>
  <c r="E100" i="32"/>
  <c r="E84" i="32"/>
  <c r="E488" i="32"/>
  <c r="E456" i="32"/>
  <c r="E424" i="32"/>
  <c r="E392" i="32"/>
  <c r="E360" i="32"/>
  <c r="E328" i="32"/>
  <c r="E312" i="32"/>
  <c r="E297" i="32"/>
  <c r="E275" i="32"/>
  <c r="E265" i="32"/>
  <c r="E254" i="32"/>
  <c r="E243" i="32"/>
  <c r="E233" i="32"/>
  <c r="E215" i="32"/>
  <c r="E204" i="32"/>
  <c r="E194" i="32"/>
  <c r="E183" i="32"/>
  <c r="E172" i="32"/>
  <c r="E162" i="32"/>
  <c r="E152" i="32"/>
  <c r="E144" i="32"/>
  <c r="E136" i="32"/>
  <c r="E128" i="32"/>
  <c r="E120" i="32"/>
  <c r="E112" i="32"/>
  <c r="E104" i="32"/>
  <c r="E96" i="32"/>
  <c r="E88" i="32"/>
  <c r="E80" i="32"/>
  <c r="E480" i="32"/>
  <c r="E448" i="32"/>
  <c r="E384" i="32"/>
  <c r="E321" i="32"/>
  <c r="E282" i="32"/>
  <c r="E261" i="32"/>
  <c r="E239" i="32"/>
  <c r="E211" i="32"/>
  <c r="E190" i="32"/>
  <c r="E168" i="32"/>
  <c r="E149" i="32"/>
  <c r="E133" i="32"/>
  <c r="E117" i="32"/>
  <c r="E101" i="32"/>
  <c r="E85" i="32"/>
  <c r="E504" i="32"/>
  <c r="E408" i="32"/>
  <c r="E344" i="32"/>
  <c r="E304" i="32"/>
  <c r="E270" i="32"/>
  <c r="E249" i="32"/>
  <c r="E227" i="32"/>
  <c r="E199" i="32"/>
  <c r="E178" i="32"/>
  <c r="E156" i="32"/>
  <c r="E140" i="32"/>
  <c r="E124" i="32"/>
  <c r="E108" i="32"/>
  <c r="E92" i="32"/>
  <c r="E56" i="32"/>
  <c r="E33" i="32"/>
  <c r="E29" i="32"/>
  <c r="E25" i="32"/>
  <c r="E21" i="32"/>
  <c r="E15" i="32"/>
  <c r="E35" i="32"/>
  <c r="E36" i="32"/>
  <c r="E32" i="32"/>
  <c r="E28" i="32"/>
  <c r="E24" i="32"/>
  <c r="E20" i="32"/>
  <c r="E27" i="32"/>
  <c r="E19" i="32"/>
  <c r="E31" i="32"/>
  <c r="E23" i="32"/>
  <c r="E34" i="32"/>
  <c r="E26" i="32"/>
  <c r="E18" i="32"/>
  <c r="E30" i="32"/>
  <c r="E22" i="32"/>
  <c r="E9" i="32"/>
  <c r="E6" i="32"/>
  <c r="E7" i="32"/>
  <c r="E294" i="32"/>
  <c r="E292" i="32"/>
  <c r="E288" i="32"/>
  <c r="E284" i="32"/>
  <c r="E220" i="32"/>
  <c r="E77" i="32"/>
  <c r="E73" i="32"/>
  <c r="E69" i="32"/>
  <c r="E65" i="32"/>
  <c r="E61" i="32"/>
  <c r="E290" i="32"/>
  <c r="E286" i="32"/>
  <c r="E222" i="32"/>
  <c r="E218" i="32"/>
  <c r="E75" i="32"/>
  <c r="E71" i="32"/>
  <c r="E67" i="32"/>
  <c r="E63" i="32"/>
  <c r="E59" i="32"/>
  <c r="E291" i="32"/>
  <c r="E287" i="32"/>
  <c r="E223" i="32"/>
  <c r="E219" i="32"/>
  <c r="E76" i="32"/>
  <c r="E72" i="32"/>
  <c r="E68" i="32"/>
  <c r="E64" i="32"/>
  <c r="E60" i="32"/>
  <c r="E293" i="32"/>
  <c r="E217" i="32"/>
  <c r="E62" i="32"/>
  <c r="E285" i="32"/>
  <c r="E66" i="32"/>
  <c r="E289" i="32"/>
  <c r="E74" i="32"/>
  <c r="E58" i="32"/>
  <c r="E221" i="32"/>
  <c r="E70" i="32"/>
  <c r="E53" i="32"/>
  <c r="E54" i="32"/>
  <c r="E49" i="32"/>
  <c r="E45" i="32"/>
  <c r="E51" i="32"/>
  <c r="E52" i="32"/>
  <c r="E48" i="32"/>
  <c r="E44" i="32"/>
  <c r="E47" i="32"/>
  <c r="E50" i="32"/>
  <c r="E46" i="32"/>
  <c r="E517" i="32"/>
  <c r="E516" i="32"/>
  <c r="E514" i="32"/>
  <c r="E515" i="32"/>
  <c r="E518" i="32"/>
  <c r="E568" i="32"/>
  <c r="E569" i="32"/>
  <c r="E567" i="32"/>
  <c r="E563" i="32"/>
  <c r="E559" i="32"/>
  <c r="E555" i="32"/>
  <c r="E551" i="32"/>
  <c r="E547" i="32"/>
  <c r="E543" i="32"/>
  <c r="E539" i="32"/>
  <c r="E535" i="32"/>
  <c r="E531" i="32"/>
  <c r="E527" i="32"/>
  <c r="E523" i="32"/>
  <c r="E519" i="32"/>
  <c r="E571" i="32"/>
  <c r="E565" i="32"/>
  <c r="E557" i="32"/>
  <c r="E549" i="32"/>
  <c r="E541" i="32"/>
  <c r="E537" i="32"/>
  <c r="E529" i="32"/>
  <c r="E521" i="32"/>
  <c r="E566" i="32"/>
  <c r="E562" i="32"/>
  <c r="E558" i="32"/>
  <c r="E554" i="32"/>
  <c r="E550" i="32"/>
  <c r="E546" i="32"/>
  <c r="E542" i="32"/>
  <c r="E538" i="32"/>
  <c r="E534" i="32"/>
  <c r="E530" i="32"/>
  <c r="E526" i="32"/>
  <c r="E522" i="32"/>
  <c r="E561" i="32"/>
  <c r="E553" i="32"/>
  <c r="E545" i="32"/>
  <c r="E533" i="32"/>
  <c r="E525" i="32"/>
  <c r="E556" i="32"/>
  <c r="E540" i="32"/>
  <c r="E524" i="32"/>
  <c r="E564" i="32"/>
  <c r="E532" i="32"/>
  <c r="E544" i="32"/>
  <c r="E552" i="32"/>
  <c r="E536" i="32"/>
  <c r="E520" i="32"/>
  <c r="E570" i="32"/>
  <c r="E548" i="32"/>
  <c r="E560" i="32"/>
  <c r="E528" i="32"/>
  <c r="E41" i="32"/>
  <c r="E37" i="32"/>
  <c r="E43" i="32"/>
  <c r="E40" i="32"/>
  <c r="E39" i="32"/>
  <c r="E38" i="32"/>
  <c r="E42" i="32"/>
  <c r="E13" i="32"/>
  <c r="E14" i="32"/>
  <c r="E16" i="32"/>
  <c r="E17" i="32"/>
  <c r="F546" i="32" l="1"/>
  <c r="F13" i="32"/>
  <c r="F40" i="32"/>
  <c r="F528" i="32"/>
  <c r="F520" i="32"/>
  <c r="F532" i="32"/>
  <c r="F556" i="32"/>
  <c r="F553" i="32"/>
  <c r="F530" i="32"/>
  <c r="F562" i="32"/>
  <c r="F565" i="32"/>
  <c r="F543" i="32"/>
  <c r="F568" i="32"/>
  <c r="F47" i="32"/>
  <c r="F53" i="32"/>
  <c r="F62" i="32"/>
  <c r="F64" i="32"/>
  <c r="F59" i="32"/>
  <c r="F290" i="32"/>
  <c r="F73" i="32"/>
  <c r="F6" i="32"/>
  <c r="F572" i="32"/>
  <c r="F12" i="32"/>
  <c r="F10" i="32"/>
  <c r="F18" i="32"/>
  <c r="F24" i="32"/>
  <c r="F108" i="32"/>
  <c r="F504" i="32"/>
  <c r="F321" i="32"/>
  <c r="F144" i="32"/>
  <c r="F275" i="32"/>
  <c r="F488" i="32"/>
  <c r="F320" i="32"/>
  <c r="F229" i="32"/>
  <c r="F153" i="32"/>
  <c r="F245" i="32"/>
  <c r="F337" i="32"/>
  <c r="F497" i="32"/>
  <c r="F98" i="32"/>
  <c r="F114" i="32"/>
  <c r="F146" i="32"/>
  <c r="F186" i="32"/>
  <c r="F235" i="32"/>
  <c r="F278" i="32"/>
  <c r="F348" i="32"/>
  <c r="F412" i="32"/>
  <c r="F476" i="32"/>
  <c r="F377" i="32"/>
  <c r="F83" i="32"/>
  <c r="F115" i="32"/>
  <c r="F147" i="32"/>
  <c r="F187" i="32"/>
  <c r="F237" i="32"/>
  <c r="F279" i="32"/>
  <c r="F349" i="32"/>
  <c r="F413" i="32"/>
  <c r="F477" i="32"/>
  <c r="F330" i="32"/>
  <c r="F17" i="32"/>
  <c r="F42" i="32"/>
  <c r="F43" i="32"/>
  <c r="F560" i="32"/>
  <c r="F536" i="32"/>
  <c r="F564" i="32"/>
  <c r="F525" i="32"/>
  <c r="F561" i="32"/>
  <c r="F534" i="32"/>
  <c r="F550" i="32"/>
  <c r="F566" i="32"/>
  <c r="F541" i="32"/>
  <c r="F571" i="32"/>
  <c r="F531" i="32"/>
  <c r="F547" i="32"/>
  <c r="F563" i="32"/>
  <c r="F518" i="32"/>
  <c r="F517" i="32"/>
  <c r="F44" i="32"/>
  <c r="F45" i="32"/>
  <c r="F70" i="32"/>
  <c r="F289" i="32"/>
  <c r="F217" i="32"/>
  <c r="F68" i="32"/>
  <c r="F223" i="32"/>
  <c r="F16" i="32"/>
  <c r="F38" i="32"/>
  <c r="F37" i="32"/>
  <c r="F548" i="32"/>
  <c r="F552" i="32"/>
  <c r="F524" i="32"/>
  <c r="F533" i="32"/>
  <c r="F522" i="32"/>
  <c r="F538" i="32"/>
  <c r="F554" i="32"/>
  <c r="F521" i="32"/>
  <c r="F549" i="32"/>
  <c r="F519" i="32"/>
  <c r="F535" i="32"/>
  <c r="F551" i="32"/>
  <c r="F567" i="32"/>
  <c r="F515" i="32"/>
  <c r="F46" i="32"/>
  <c r="F48" i="32"/>
  <c r="F49" i="32"/>
  <c r="F221" i="32"/>
  <c r="F66" i="32"/>
  <c r="F293" i="32"/>
  <c r="F72" i="32"/>
  <c r="F287" i="32"/>
  <c r="F67" i="32"/>
  <c r="F222" i="32"/>
  <c r="F65" i="32"/>
  <c r="F220" i="32"/>
  <c r="F294" i="32"/>
  <c r="F22" i="32"/>
  <c r="F34" i="32"/>
  <c r="F27" i="32"/>
  <c r="F32" i="32"/>
  <c r="F21" i="32"/>
  <c r="F56" i="32"/>
  <c r="F140" i="32"/>
  <c r="F227" i="32"/>
  <c r="F344" i="32"/>
  <c r="F101" i="32"/>
  <c r="F168" i="32"/>
  <c r="F261" i="32"/>
  <c r="F448" i="32"/>
  <c r="F96" i="32"/>
  <c r="F128" i="32"/>
  <c r="F162" i="32"/>
  <c r="F204" i="32"/>
  <c r="F254" i="32"/>
  <c r="F312" i="32"/>
  <c r="F424" i="32"/>
  <c r="F100" i="32"/>
  <c r="F167" i="32"/>
  <c r="F259" i="32"/>
  <c r="F440" i="32"/>
  <c r="F109" i="32"/>
  <c r="F179" i="32"/>
  <c r="F271" i="32"/>
  <c r="F29" i="32"/>
  <c r="F178" i="32"/>
  <c r="F133" i="32"/>
  <c r="F80" i="32"/>
  <c r="F183" i="32"/>
  <c r="F360" i="32"/>
  <c r="F210" i="32"/>
  <c r="F141" i="32"/>
  <c r="F89" i="32"/>
  <c r="F298" i="32"/>
  <c r="F401" i="32"/>
  <c r="F14" i="32"/>
  <c r="F39" i="32"/>
  <c r="F41" i="32"/>
  <c r="F570" i="32"/>
  <c r="F544" i="32"/>
  <c r="F540" i="32"/>
  <c r="F545" i="32"/>
  <c r="F526" i="32"/>
  <c r="F542" i="32"/>
  <c r="F558" i="32"/>
  <c r="F529" i="32"/>
  <c r="F557" i="32"/>
  <c r="F523" i="32"/>
  <c r="F539" i="32"/>
  <c r="F555" i="32"/>
  <c r="F569" i="32"/>
  <c r="F514" i="32"/>
  <c r="F50" i="32"/>
  <c r="F52" i="32"/>
  <c r="F54" i="32"/>
  <c r="F58" i="32"/>
  <c r="F285" i="32"/>
  <c r="F60" i="32"/>
  <c r="F76" i="32"/>
  <c r="F291" i="32"/>
  <c r="F71" i="32"/>
  <c r="F286" i="32"/>
  <c r="F69" i="32"/>
  <c r="F284" i="32"/>
  <c r="F7" i="32"/>
  <c r="F30" i="32"/>
  <c r="F23" i="32"/>
  <c r="F20" i="32"/>
  <c r="F36" i="32"/>
  <c r="F25" i="32"/>
  <c r="F92" i="32"/>
  <c r="F156" i="32"/>
  <c r="F249" i="32"/>
  <c r="F408" i="32"/>
  <c r="F117" i="32"/>
  <c r="F190" i="32"/>
  <c r="F282" i="32"/>
  <c r="F480" i="32"/>
  <c r="F104" i="32"/>
  <c r="F136" i="32"/>
  <c r="F172" i="32"/>
  <c r="F215" i="32"/>
  <c r="F265" i="32"/>
  <c r="F328" i="32"/>
  <c r="F456" i="32"/>
  <c r="F116" i="32"/>
  <c r="F188" i="32"/>
  <c r="F281" i="32"/>
  <c r="F472" i="32"/>
  <c r="F125" i="32"/>
  <c r="F200" i="32"/>
  <c r="F305" i="32"/>
  <c r="F81" i="32"/>
  <c r="F113" i="32"/>
  <c r="F145" i="32"/>
  <c r="F184" i="32"/>
  <c r="F234" i="32"/>
  <c r="F277" i="32"/>
  <c r="F368" i="32"/>
  <c r="F496" i="32"/>
  <c r="F385" i="32"/>
  <c r="F449" i="32"/>
  <c r="F489" i="32"/>
  <c r="F78" i="32"/>
  <c r="F94" i="32"/>
  <c r="F110" i="32"/>
  <c r="F126" i="32"/>
  <c r="F142" i="32"/>
  <c r="F159" i="32"/>
  <c r="F537" i="32"/>
  <c r="F527" i="32"/>
  <c r="F559" i="32"/>
  <c r="F516" i="32"/>
  <c r="F51" i="32"/>
  <c r="F74" i="32"/>
  <c r="F219" i="32"/>
  <c r="F75" i="32"/>
  <c r="F288" i="32"/>
  <c r="F31" i="32"/>
  <c r="F35" i="32"/>
  <c r="F270" i="32"/>
  <c r="F211" i="32"/>
  <c r="F112" i="32"/>
  <c r="F233" i="32"/>
  <c r="F132" i="32"/>
  <c r="F57" i="32"/>
  <c r="F352" i="32"/>
  <c r="F121" i="32"/>
  <c r="F195" i="32"/>
  <c r="F400" i="32"/>
  <c r="F457" i="32"/>
  <c r="F82" i="32"/>
  <c r="F130" i="32"/>
  <c r="F164" i="32"/>
  <c r="F207" i="32"/>
  <c r="F257" i="32"/>
  <c r="F316" i="32"/>
  <c r="F380" i="32"/>
  <c r="F444" i="32"/>
  <c r="F508" i="32"/>
  <c r="F441" i="32"/>
  <c r="F99" i="32"/>
  <c r="F131" i="32"/>
  <c r="F166" i="32"/>
  <c r="F208" i="32"/>
  <c r="F258" i="32"/>
  <c r="F317" i="32"/>
  <c r="F381" i="32"/>
  <c r="F445" i="32"/>
  <c r="F509" i="32"/>
  <c r="F314" i="32"/>
  <c r="F346" i="32"/>
  <c r="F362" i="32"/>
  <c r="F378" i="32"/>
  <c r="F394" i="32"/>
  <c r="F410" i="32"/>
  <c r="F426" i="32"/>
  <c r="F442" i="32"/>
  <c r="F458" i="32"/>
  <c r="F474" i="32"/>
  <c r="F490" i="32"/>
  <c r="F506" i="32"/>
  <c r="F165" i="32"/>
  <c r="F181" i="32"/>
  <c r="F197" i="32"/>
  <c r="F213" i="32"/>
  <c r="F236" i="32"/>
  <c r="F252" i="32"/>
  <c r="F268" i="32"/>
  <c r="F295" i="32"/>
  <c r="F311" i="32"/>
  <c r="F327" i="32"/>
  <c r="F343" i="32"/>
  <c r="F359" i="32"/>
  <c r="F375" i="32"/>
  <c r="F391" i="32"/>
  <c r="F407" i="32"/>
  <c r="F423" i="32"/>
  <c r="F439" i="32"/>
  <c r="F455" i="32"/>
  <c r="F471" i="32"/>
  <c r="F487" i="32"/>
  <c r="F503" i="32"/>
  <c r="F11" i="32"/>
  <c r="F8" i="32"/>
  <c r="F63" i="32"/>
  <c r="F218" i="32"/>
  <c r="F61" i="32"/>
  <c r="F77" i="32"/>
  <c r="F292" i="32"/>
  <c r="F9" i="32"/>
  <c r="F26" i="32"/>
  <c r="F19" i="32"/>
  <c r="F28" i="32"/>
  <c r="F15" i="32"/>
  <c r="F33" i="32"/>
  <c r="F124" i="32"/>
  <c r="F199" i="32"/>
  <c r="F304" i="32"/>
  <c r="F85" i="32"/>
  <c r="F149" i="32"/>
  <c r="F239" i="32"/>
  <c r="F384" i="32"/>
  <c r="F88" i="32"/>
  <c r="F120" i="32"/>
  <c r="F152" i="32"/>
  <c r="F194" i="32"/>
  <c r="F243" i="32"/>
  <c r="F297" i="32"/>
  <c r="F392" i="32"/>
  <c r="F84" i="32"/>
  <c r="F148" i="32"/>
  <c r="F238" i="32"/>
  <c r="F376" i="32"/>
  <c r="F93" i="32"/>
  <c r="F158" i="32"/>
  <c r="F250" i="32"/>
  <c r="F416" i="32"/>
  <c r="F97" i="32"/>
  <c r="F129" i="32"/>
  <c r="F163" i="32"/>
  <c r="F206" i="32"/>
  <c r="F255" i="32"/>
  <c r="F313" i="32"/>
  <c r="F432" i="32"/>
  <c r="F353" i="32"/>
  <c r="F417" i="32"/>
  <c r="F473" i="32"/>
  <c r="F505" i="32"/>
  <c r="F86" i="32"/>
  <c r="F102" i="32"/>
  <c r="F118" i="32"/>
  <c r="F134" i="32"/>
  <c r="F150" i="32"/>
  <c r="F170" i="32"/>
  <c r="F191" i="32"/>
  <c r="F212" i="32"/>
  <c r="F241" i="32"/>
  <c r="F262" i="32"/>
  <c r="F283" i="32"/>
  <c r="F324" i="32"/>
  <c r="F356" i="32"/>
  <c r="F388" i="32"/>
  <c r="F420" i="32"/>
  <c r="F452" i="32"/>
  <c r="F484" i="32"/>
  <c r="F329" i="32"/>
  <c r="F393" i="32"/>
  <c r="F465" i="32"/>
  <c r="F87" i="32"/>
  <c r="F103" i="32"/>
  <c r="F119" i="32"/>
  <c r="F135" i="32"/>
  <c r="F151" i="32"/>
  <c r="F171" i="32"/>
  <c r="F192" i="32"/>
  <c r="F214" i="32"/>
  <c r="F242" i="32"/>
  <c r="F263" i="32"/>
  <c r="F296" i="32"/>
  <c r="F325" i="32"/>
  <c r="F357" i="32"/>
  <c r="F389" i="32"/>
  <c r="F421" i="32"/>
  <c r="F453" i="32"/>
  <c r="F485" i="32"/>
  <c r="F302" i="32"/>
  <c r="F318" i="32"/>
  <c r="F334" i="32"/>
  <c r="F350" i="32"/>
  <c r="F366" i="32"/>
  <c r="F382" i="32"/>
  <c r="F398" i="32"/>
  <c r="F414" i="32"/>
  <c r="F430" i="32"/>
  <c r="F446" i="32"/>
  <c r="F462" i="32"/>
  <c r="F478" i="32"/>
  <c r="F494" i="32"/>
  <c r="F510" i="32"/>
  <c r="F169" i="32"/>
  <c r="F185" i="32"/>
  <c r="F201" i="32"/>
  <c r="F224" i="32"/>
  <c r="F240" i="32"/>
  <c r="F256" i="32"/>
  <c r="F272" i="32"/>
  <c r="F299" i="32"/>
  <c r="F315" i="32"/>
  <c r="F331" i="32"/>
  <c r="F347" i="32"/>
  <c r="F363" i="32"/>
  <c r="F379" i="32"/>
  <c r="F395" i="32"/>
  <c r="F411" i="32"/>
  <c r="F427" i="32"/>
  <c r="F443" i="32"/>
  <c r="F459" i="32"/>
  <c r="F475" i="32"/>
  <c r="F491" i="32"/>
  <c r="F507" i="32"/>
  <c r="F512" i="32"/>
  <c r="F105" i="32"/>
  <c r="F137" i="32"/>
  <c r="F174" i="32"/>
  <c r="F216" i="32"/>
  <c r="F266" i="32"/>
  <c r="F336" i="32"/>
  <c r="F464" i="32"/>
  <c r="F369" i="32"/>
  <c r="F433" i="32"/>
  <c r="F481" i="32"/>
  <c r="F513" i="32"/>
  <c r="F90" i="32"/>
  <c r="F106" i="32"/>
  <c r="F122" i="32"/>
  <c r="F138" i="32"/>
  <c r="F154" i="32"/>
  <c r="F175" i="32"/>
  <c r="F196" i="32"/>
  <c r="F225" i="32"/>
  <c r="F246" i="32"/>
  <c r="F267" i="32"/>
  <c r="F300" i="32"/>
  <c r="F332" i="32"/>
  <c r="F364" i="32"/>
  <c r="F396" i="32"/>
  <c r="F428" i="32"/>
  <c r="F460" i="32"/>
  <c r="F492" i="32"/>
  <c r="F345" i="32"/>
  <c r="F409" i="32"/>
  <c r="F55" i="32"/>
  <c r="F91" i="32"/>
  <c r="F107" i="32"/>
  <c r="F123" i="32"/>
  <c r="F139" i="32"/>
  <c r="F155" i="32"/>
  <c r="F176" i="32"/>
  <c r="F198" i="32"/>
  <c r="F226" i="32"/>
  <c r="F247" i="32"/>
  <c r="F269" i="32"/>
  <c r="F301" i="32"/>
  <c r="F333" i="32"/>
  <c r="F365" i="32"/>
  <c r="F397" i="32"/>
  <c r="F429" i="32"/>
  <c r="F461" i="32"/>
  <c r="F493" i="32"/>
  <c r="F306" i="32"/>
  <c r="F322" i="32"/>
  <c r="F338" i="32"/>
  <c r="F354" i="32"/>
  <c r="F370" i="32"/>
  <c r="F386" i="32"/>
  <c r="F402" i="32"/>
  <c r="F418" i="32"/>
  <c r="F434" i="32"/>
  <c r="F450" i="32"/>
  <c r="F466" i="32"/>
  <c r="F482" i="32"/>
  <c r="F498" i="32"/>
  <c r="F157" i="32"/>
  <c r="F173" i="32"/>
  <c r="F189" i="32"/>
  <c r="F205" i="32"/>
  <c r="F228" i="32"/>
  <c r="F244" i="32"/>
  <c r="F260" i="32"/>
  <c r="F276" i="32"/>
  <c r="F303" i="32"/>
  <c r="F319" i="32"/>
  <c r="F335" i="32"/>
  <c r="F351" i="32"/>
  <c r="F367" i="32"/>
  <c r="F383" i="32"/>
  <c r="F399" i="32"/>
  <c r="F415" i="32"/>
  <c r="F431" i="32"/>
  <c r="F447" i="32"/>
  <c r="F463" i="32"/>
  <c r="F479" i="32"/>
  <c r="F495" i="32"/>
  <c r="F511" i="32"/>
  <c r="F180" i="32"/>
  <c r="F202" i="32"/>
  <c r="F230" i="32"/>
  <c r="F251" i="32"/>
  <c r="F273" i="32"/>
  <c r="F308" i="32"/>
  <c r="F340" i="32"/>
  <c r="F372" i="32"/>
  <c r="F404" i="32"/>
  <c r="F436" i="32"/>
  <c r="F468" i="32"/>
  <c r="F500" i="32"/>
  <c r="F361" i="32"/>
  <c r="F425" i="32"/>
  <c r="F79" i="32"/>
  <c r="F95" i="32"/>
  <c r="F111" i="32"/>
  <c r="F127" i="32"/>
  <c r="F143" i="32"/>
  <c r="F160" i="32"/>
  <c r="F182" i="32"/>
  <c r="F203" i="32"/>
  <c r="F231" i="32"/>
  <c r="F253" i="32"/>
  <c r="F274" i="32"/>
  <c r="F309" i="32"/>
  <c r="F341" i="32"/>
  <c r="F373" i="32"/>
  <c r="F405" i="32"/>
  <c r="F437" i="32"/>
  <c r="F469" i="32"/>
  <c r="F501" i="32"/>
  <c r="F310" i="32"/>
  <c r="F326" i="32"/>
  <c r="F342" i="32"/>
  <c r="F358" i="32"/>
  <c r="F374" i="32"/>
  <c r="F390" i="32"/>
  <c r="F406" i="32"/>
  <c r="F422" i="32"/>
  <c r="F438" i="32"/>
  <c r="F454" i="32"/>
  <c r="F470" i="32"/>
  <c r="F486" i="32"/>
  <c r="F502" i="32"/>
  <c r="F161" i="32"/>
  <c r="F177" i="32"/>
  <c r="F193" i="32"/>
  <c r="F209" i="32"/>
  <c r="F232" i="32"/>
  <c r="F248" i="32"/>
  <c r="F264" i="32"/>
  <c r="F280" i="32"/>
  <c r="F307" i="32"/>
  <c r="F323" i="32"/>
  <c r="F339" i="32"/>
  <c r="F355" i="32"/>
  <c r="F371" i="32"/>
  <c r="F387" i="32"/>
  <c r="F403" i="32"/>
  <c r="F419" i="32"/>
  <c r="F435" i="32"/>
  <c r="F451" i="32"/>
  <c r="F467" i="32"/>
  <c r="F483" i="32"/>
  <c r="F499" i="32"/>
  <c r="F88" i="3" l="1"/>
  <c r="D88" i="3"/>
  <c r="A109" i="3"/>
  <c r="Q87" i="3"/>
  <c r="C87" i="3"/>
  <c r="B50" i="3"/>
  <c r="C21" i="3"/>
  <c r="C48" i="3"/>
  <c r="B108" i="3"/>
  <c r="Q88" i="3"/>
  <c r="E88" i="3"/>
  <c r="C88" i="3"/>
  <c r="A88" i="3"/>
  <c r="D69" i="3"/>
  <c r="B66" i="3"/>
  <c r="B21" i="3"/>
  <c r="F1" i="3" l="1"/>
  <c r="B85" i="3" s="1"/>
  <c r="H15" i="3" l="1"/>
  <c r="B106" i="3" l="1"/>
  <c r="C44" i="3" l="1"/>
  <c r="B44" i="3"/>
  <c r="D43" i="3"/>
  <c r="C43" i="3"/>
  <c r="B43" i="3"/>
  <c r="F42" i="3"/>
  <c r="E42" i="3"/>
  <c r="D42" i="3"/>
  <c r="C42" i="3"/>
  <c r="B42" i="3"/>
  <c r="H105" i="3"/>
  <c r="G105" i="3"/>
  <c r="H100" i="3"/>
  <c r="G100" i="3"/>
  <c r="I99" i="3"/>
  <c r="H99" i="3"/>
  <c r="G99" i="3"/>
  <c r="H96" i="3"/>
  <c r="G96" i="3"/>
  <c r="H94" i="3"/>
  <c r="G94" i="3"/>
  <c r="B75" i="3"/>
  <c r="B74" i="3"/>
  <c r="B73" i="3"/>
  <c r="B72" i="3"/>
  <c r="B67" i="3"/>
  <c r="B65" i="3"/>
  <c r="B64" i="3"/>
  <c r="B63" i="3"/>
  <c r="B62" i="3"/>
  <c r="B60" i="3"/>
  <c r="B59" i="3"/>
  <c r="D58" i="3"/>
  <c r="C58" i="3"/>
  <c r="C56" i="3"/>
  <c r="B54" i="3"/>
  <c r="D46" i="3"/>
  <c r="C46" i="3"/>
  <c r="F45" i="3"/>
  <c r="B20" i="3"/>
  <c r="B18" i="3"/>
  <c r="C57" i="3"/>
  <c r="D56" i="3"/>
  <c r="Z109" i="3" l="1"/>
  <c r="C122" i="3"/>
  <c r="B70" i="3"/>
  <c r="B46" i="3"/>
  <c r="E43" i="3"/>
  <c r="B45" i="3"/>
  <c r="E58" i="3"/>
  <c r="A99" i="3"/>
  <c r="B69" i="3"/>
  <c r="B68" i="3"/>
  <c r="S89" i="3"/>
  <c r="A91" i="3"/>
  <c r="A96" i="3"/>
  <c r="A100" i="3"/>
  <c r="R109" i="3"/>
  <c r="G115" i="3"/>
  <c r="B114" i="3"/>
  <c r="E117" i="3"/>
  <c r="F114" i="3"/>
  <c r="O109" i="3"/>
  <c r="E118" i="3"/>
  <c r="E115" i="3"/>
  <c r="E116" i="3"/>
  <c r="H114" i="3"/>
  <c r="T109" i="3"/>
  <c r="C110" i="3"/>
  <c r="W109" i="3"/>
  <c r="C123" i="3"/>
  <c r="AA109" i="3"/>
  <c r="AE109" i="3"/>
  <c r="E124" i="3"/>
  <c r="A93" i="3"/>
  <c r="C69" i="3"/>
  <c r="C68" i="3"/>
  <c r="A92" i="3"/>
  <c r="D117" i="3"/>
  <c r="E114" i="3"/>
  <c r="N109" i="3"/>
  <c r="D116" i="3"/>
  <c r="D118" i="3"/>
  <c r="D115" i="3"/>
  <c r="A105" i="3"/>
  <c r="A94" i="3"/>
  <c r="R93" i="3"/>
  <c r="A106" i="3"/>
  <c r="AD109" i="3"/>
  <c r="D124" i="3"/>
  <c r="B71" i="3"/>
  <c r="L109" i="3"/>
  <c r="F117" i="3"/>
  <c r="G114" i="3"/>
  <c r="P109" i="3"/>
  <c r="F115" i="3"/>
  <c r="F116" i="3"/>
  <c r="C126" i="3"/>
  <c r="C125" i="3"/>
  <c r="U109" i="3"/>
  <c r="C112" i="3"/>
  <c r="X109" i="3"/>
  <c r="D123" i="3"/>
  <c r="AB109" i="3"/>
  <c r="AF109" i="3"/>
  <c r="F124" i="3"/>
  <c r="H45" i="3"/>
  <c r="F46" i="3"/>
  <c r="A97" i="3"/>
  <c r="A101" i="3"/>
  <c r="A85" i="3"/>
  <c r="E1" i="3"/>
  <c r="A90" i="3"/>
  <c r="R89" i="3"/>
  <c r="F87" i="3"/>
  <c r="D44" i="3"/>
  <c r="I45" i="3"/>
  <c r="G46" i="3"/>
  <c r="A98" i="3"/>
  <c r="A102" i="3"/>
  <c r="D125" i="3"/>
  <c r="V109" i="3"/>
  <c r="D126" i="3"/>
  <c r="A95" i="3"/>
  <c r="B56" i="3"/>
  <c r="B88" i="3"/>
  <c r="C116" i="3"/>
  <c r="C117" i="3"/>
  <c r="D114" i="3"/>
  <c r="M109" i="3"/>
  <c r="C118" i="3"/>
  <c r="C115" i="3"/>
  <c r="Q109" i="3"/>
  <c r="F118" i="3"/>
  <c r="E125" i="3"/>
  <c r="H115" i="3"/>
  <c r="S109" i="3"/>
  <c r="E126" i="3"/>
  <c r="Y109" i="3"/>
  <c r="C121" i="3"/>
  <c r="AC109" i="3"/>
  <c r="C124" i="3"/>
  <c r="B58" i="3"/>
  <c r="B57" i="3"/>
  <c r="I94" i="3"/>
  <c r="J99" i="3"/>
  <c r="I96" i="3"/>
  <c r="I105" i="3"/>
  <c r="I100" i="3"/>
  <c r="A103" i="3"/>
  <c r="E46" i="3"/>
  <c r="A89" i="3"/>
  <c r="K99" i="3"/>
  <c r="J96" i="3"/>
  <c r="J105" i="3"/>
  <c r="J100" i="3"/>
  <c r="J94" i="3"/>
  <c r="A104" i="3"/>
  <c r="I115" i="3" l="1"/>
  <c r="L115" i="3" s="1"/>
  <c r="B53" i="3"/>
  <c r="B39" i="3"/>
  <c r="C23" i="3"/>
  <c r="B36" i="3"/>
  <c r="B35" i="3"/>
  <c r="G117" i="3"/>
  <c r="I114" i="3"/>
  <c r="L114" i="3" s="1"/>
  <c r="BH106" i="3" l="1"/>
  <c r="BH105" i="3"/>
  <c r="BH104" i="3"/>
  <c r="BH103" i="3"/>
  <c r="BH102" i="3"/>
  <c r="BH101" i="3"/>
  <c r="BH100" i="3"/>
  <c r="BH99" i="3"/>
  <c r="BH98" i="3"/>
  <c r="BH97" i="3"/>
  <c r="BH96" i="3"/>
  <c r="BH95" i="3"/>
  <c r="BH94" i="3"/>
  <c r="BH93" i="3"/>
  <c r="BH92" i="3"/>
  <c r="BH91" i="3"/>
  <c r="BH90" i="3"/>
  <c r="BH89" i="3"/>
  <c r="BF88" i="3"/>
  <c r="BE88" i="3"/>
  <c r="BD88" i="3"/>
  <c r="BC88" i="3"/>
  <c r="BB88" i="3"/>
  <c r="BA88" i="3"/>
  <c r="AZ88" i="3"/>
  <c r="AY88" i="3"/>
  <c r="AX88" i="3"/>
  <c r="AW88" i="3"/>
  <c r="AV88" i="3"/>
  <c r="AU88" i="3"/>
  <c r="AT88" i="3"/>
  <c r="AS88" i="3"/>
  <c r="AR88" i="3"/>
  <c r="AQ88" i="3"/>
  <c r="AP88" i="3"/>
  <c r="AO88" i="3"/>
  <c r="F1" i="32" l="1"/>
  <c r="R95" i="3" l="1"/>
  <c r="S102" i="3" l="1"/>
  <c r="J95" i="3"/>
  <c r="I95" i="3"/>
  <c r="H95" i="3"/>
  <c r="G95" i="3"/>
  <c r="L99" i="3"/>
  <c r="BU69" i="18" l="1"/>
  <c r="BT69" i="18"/>
  <c r="BS69" i="18"/>
  <c r="BR69" i="18"/>
  <c r="BQ69" i="18"/>
  <c r="BP69" i="18"/>
  <c r="BO69" i="18"/>
  <c r="BN69" i="18"/>
  <c r="BM69" i="18"/>
  <c r="BL69" i="18"/>
  <c r="BK69" i="18"/>
  <c r="BJ69" i="18"/>
  <c r="BI69" i="18"/>
  <c r="BH69" i="18"/>
  <c r="BG69" i="18"/>
  <c r="BF69" i="18"/>
  <c r="BE69" i="18"/>
  <c r="BD69" i="18"/>
  <c r="BC69" i="18"/>
  <c r="BB69" i="18"/>
  <c r="BA69" i="18"/>
  <c r="AZ69" i="18"/>
  <c r="AY69" i="18"/>
  <c r="AX69" i="18"/>
  <c r="AW69" i="18"/>
  <c r="AV69" i="18"/>
  <c r="AU69" i="18"/>
  <c r="AT69" i="18"/>
  <c r="AS69" i="18"/>
  <c r="AR69" i="18"/>
  <c r="BU5" i="18"/>
  <c r="BD5" i="18"/>
  <c r="BE5" i="18"/>
  <c r="BF5" i="18"/>
  <c r="BG5" i="18"/>
  <c r="BH5" i="18"/>
  <c r="BI5" i="18"/>
  <c r="BJ5" i="18"/>
  <c r="BK5" i="18"/>
  <c r="BL5" i="18"/>
  <c r="BM5" i="18"/>
  <c r="BN5" i="18"/>
  <c r="BO5" i="18"/>
  <c r="BP5" i="18"/>
  <c r="BQ5" i="18"/>
  <c r="BR5" i="18"/>
  <c r="BS5" i="18"/>
  <c r="BT5" i="18"/>
  <c r="P50" i="18" l="1"/>
  <c r="Q51" i="18"/>
  <c r="R52" i="18"/>
  <c r="S53" i="18"/>
  <c r="T54" i="18"/>
  <c r="U55" i="18"/>
  <c r="V56" i="18"/>
  <c r="W57" i="18"/>
  <c r="X58" i="18"/>
  <c r="Y59" i="18"/>
  <c r="Z60" i="18"/>
  <c r="AA61" i="18"/>
  <c r="AB62" i="18"/>
  <c r="AC63" i="18"/>
  <c r="AD64" i="18"/>
  <c r="AE65" i="18"/>
  <c r="AF66" i="18"/>
  <c r="AG67" i="18"/>
  <c r="AH68" i="18"/>
  <c r="D27" i="18" l="1"/>
  <c r="D59" i="18" s="1"/>
  <c r="D35" i="18"/>
  <c r="D99" i="18" s="1"/>
  <c r="D33" i="18"/>
  <c r="D97" i="18" s="1"/>
  <c r="D29" i="18"/>
  <c r="D93" i="18" s="1"/>
  <c r="D34" i="18"/>
  <c r="D98" i="18" s="1"/>
  <c r="D36" i="18"/>
  <c r="AH6" i="18" s="1"/>
  <c r="AH70" i="18" s="1"/>
  <c r="BU70" i="18" s="1"/>
  <c r="D32" i="18"/>
  <c r="AD6" i="18" s="1"/>
  <c r="AD70" i="18" s="1"/>
  <c r="BQ70" i="18" s="1"/>
  <c r="D28" i="18"/>
  <c r="D92" i="18" s="1"/>
  <c r="D31" i="18"/>
  <c r="D95" i="18" s="1"/>
  <c r="D30" i="18"/>
  <c r="D94" i="18" s="1"/>
  <c r="D91" i="18" l="1"/>
  <c r="D65" i="18"/>
  <c r="AG6" i="18"/>
  <c r="AG38" i="18" s="1"/>
  <c r="D64" i="18"/>
  <c r="D67" i="18"/>
  <c r="D66" i="18"/>
  <c r="AD38" i="18"/>
  <c r="AA6" i="18"/>
  <c r="AA70" i="18" s="1"/>
  <c r="BN70" i="18" s="1"/>
  <c r="AF6" i="18"/>
  <c r="AF70" i="18" s="1"/>
  <c r="BS70" i="18" s="1"/>
  <c r="D63" i="18"/>
  <c r="AC6" i="18"/>
  <c r="AC38" i="18" s="1"/>
  <c r="AB6" i="18"/>
  <c r="AB38" i="18" s="1"/>
  <c r="D96" i="18"/>
  <c r="AE6" i="18"/>
  <c r="AE38" i="18" s="1"/>
  <c r="D61" i="18"/>
  <c r="D62" i="18"/>
  <c r="D60" i="18"/>
  <c r="D100" i="18"/>
  <c r="Z6" i="18"/>
  <c r="Z70" i="18" s="1"/>
  <c r="BM70" i="18" s="1"/>
  <c r="D68" i="18"/>
  <c r="AH38" i="18"/>
  <c r="AG70" i="18" l="1"/>
  <c r="BT70" i="18" s="1"/>
  <c r="AB70" i="18"/>
  <c r="BO70" i="18" s="1"/>
  <c r="AF38" i="18"/>
  <c r="AA38" i="18"/>
  <c r="AC70" i="18"/>
  <c r="BP70" i="18" s="1"/>
  <c r="Z38" i="18"/>
  <c r="AE70" i="18"/>
  <c r="BR70" i="18" s="1"/>
  <c r="B28" i="4"/>
  <c r="B27" i="4"/>
  <c r="B26" i="4"/>
  <c r="B25" i="4"/>
  <c r="B24" i="4"/>
  <c r="B23" i="4"/>
  <c r="B22" i="4"/>
  <c r="B21" i="4"/>
  <c r="B20" i="4"/>
  <c r="B19" i="4"/>
  <c r="B18" i="4"/>
  <c r="B17" i="4"/>
  <c r="C3" i="4" l="1"/>
  <c r="G106" i="3" l="1"/>
  <c r="G104" i="3"/>
  <c r="G103" i="3"/>
  <c r="G102" i="3"/>
  <c r="G101" i="3"/>
  <c r="G98" i="3"/>
  <c r="G97" i="3"/>
  <c r="G93" i="3"/>
  <c r="G92" i="3"/>
  <c r="G91" i="3"/>
  <c r="G89" i="3"/>
  <c r="G90" i="3"/>
  <c r="S132" i="3" l="1"/>
  <c r="R132" i="3"/>
  <c r="Q132" i="3"/>
  <c r="P132" i="3"/>
  <c r="O132" i="3"/>
  <c r="N132" i="3"/>
  <c r="M132" i="3"/>
  <c r="L132" i="3"/>
  <c r="K132" i="3"/>
  <c r="J132" i="3"/>
  <c r="I132" i="3"/>
  <c r="H132" i="3"/>
  <c r="G132" i="3"/>
  <c r="F132" i="3"/>
  <c r="E132" i="3"/>
  <c r="D132" i="3"/>
  <c r="C132" i="3"/>
  <c r="B132" i="3"/>
  <c r="C730" i="3" l="1"/>
  <c r="C729" i="3"/>
  <c r="C733" i="3"/>
  <c r="C732" i="3"/>
  <c r="C731" i="3"/>
  <c r="O730" i="3"/>
  <c r="O731" i="3"/>
  <c r="O729" i="3"/>
  <c r="O733" i="3"/>
  <c r="O732" i="3"/>
  <c r="H731" i="3"/>
  <c r="H729" i="3"/>
  <c r="H730" i="3"/>
  <c r="H733" i="3"/>
  <c r="H732" i="3"/>
  <c r="E732" i="3"/>
  <c r="E730" i="3"/>
  <c r="E731" i="3"/>
  <c r="E729" i="3"/>
  <c r="E733" i="3"/>
  <c r="I732" i="3"/>
  <c r="I730" i="3"/>
  <c r="I733" i="3"/>
  <c r="I731" i="3"/>
  <c r="I729" i="3"/>
  <c r="Q732" i="3"/>
  <c r="Q730" i="3"/>
  <c r="Q733" i="3"/>
  <c r="Q731" i="3"/>
  <c r="Q729" i="3"/>
  <c r="G730" i="3"/>
  <c r="G729" i="3"/>
  <c r="G733" i="3"/>
  <c r="G732" i="3"/>
  <c r="G731" i="3"/>
  <c r="K730" i="3"/>
  <c r="K729" i="3"/>
  <c r="K733" i="3"/>
  <c r="K732" i="3"/>
  <c r="K731" i="3"/>
  <c r="S730" i="3"/>
  <c r="S729" i="3"/>
  <c r="S733" i="3"/>
  <c r="S732" i="3"/>
  <c r="S731" i="3"/>
  <c r="D731" i="3"/>
  <c r="D729" i="3"/>
  <c r="D730" i="3"/>
  <c r="D733" i="3"/>
  <c r="D732" i="3"/>
  <c r="L731" i="3"/>
  <c r="L729" i="3"/>
  <c r="L730" i="3"/>
  <c r="L733" i="3"/>
  <c r="L732" i="3"/>
  <c r="P731" i="3"/>
  <c r="P729" i="3"/>
  <c r="P732" i="3"/>
  <c r="P730" i="3"/>
  <c r="P733" i="3"/>
  <c r="M732" i="3"/>
  <c r="M730" i="3"/>
  <c r="M731" i="3"/>
  <c r="M729" i="3"/>
  <c r="M733" i="3"/>
  <c r="B729" i="3"/>
  <c r="B733" i="3"/>
  <c r="B731" i="3"/>
  <c r="B732" i="3"/>
  <c r="B730" i="3"/>
  <c r="F729" i="3"/>
  <c r="F733" i="3"/>
  <c r="F731" i="3"/>
  <c r="F732" i="3"/>
  <c r="F730" i="3"/>
  <c r="J729" i="3"/>
  <c r="J733" i="3"/>
  <c r="J732" i="3"/>
  <c r="J731" i="3"/>
  <c r="J730" i="3"/>
  <c r="N729" i="3"/>
  <c r="N733" i="3"/>
  <c r="N732" i="3"/>
  <c r="N731" i="3"/>
  <c r="N730" i="3"/>
  <c r="R729" i="3"/>
  <c r="R733" i="3"/>
  <c r="R732" i="3"/>
  <c r="R731" i="3"/>
  <c r="R730" i="3"/>
  <c r="D130" i="3"/>
  <c r="D726" i="3"/>
  <c r="D722" i="3"/>
  <c r="D718" i="3"/>
  <c r="D727" i="3"/>
  <c r="D723" i="3"/>
  <c r="D719" i="3"/>
  <c r="D715" i="3"/>
  <c r="D728" i="3"/>
  <c r="D724" i="3"/>
  <c r="D720" i="3"/>
  <c r="D716" i="3"/>
  <c r="D712" i="3"/>
  <c r="D725" i="3"/>
  <c r="D711" i="3"/>
  <c r="D707" i="3"/>
  <c r="D703" i="3"/>
  <c r="D708" i="3"/>
  <c r="D704" i="3"/>
  <c r="D717" i="3"/>
  <c r="D714" i="3"/>
  <c r="D709" i="3"/>
  <c r="D705" i="3"/>
  <c r="D721" i="3"/>
  <c r="D713" i="3"/>
  <c r="D710" i="3"/>
  <c r="D706" i="3"/>
  <c r="D702" i="3"/>
  <c r="D698" i="3"/>
  <c r="D694" i="3"/>
  <c r="D690" i="3"/>
  <c r="D686" i="3"/>
  <c r="D682" i="3"/>
  <c r="D701" i="3"/>
  <c r="D699" i="3"/>
  <c r="D695" i="3"/>
  <c r="D691" i="3"/>
  <c r="D687" i="3"/>
  <c r="D683" i="3"/>
  <c r="D700" i="3"/>
  <c r="D696" i="3"/>
  <c r="D692" i="3"/>
  <c r="D688" i="3"/>
  <c r="D697" i="3"/>
  <c r="D693" i="3"/>
  <c r="D689" i="3"/>
  <c r="D685" i="3"/>
  <c r="D679" i="3"/>
  <c r="D675" i="3"/>
  <c r="D671" i="3"/>
  <c r="D667" i="3"/>
  <c r="D663" i="3"/>
  <c r="D680" i="3"/>
  <c r="D676" i="3"/>
  <c r="D672" i="3"/>
  <c r="D668" i="3"/>
  <c r="D664" i="3"/>
  <c r="D660" i="3"/>
  <c r="D684" i="3"/>
  <c r="D677" i="3"/>
  <c r="D673" i="3"/>
  <c r="D669" i="3"/>
  <c r="D681" i="3"/>
  <c r="D678" i="3"/>
  <c r="D674" i="3"/>
  <c r="D670" i="3"/>
  <c r="D666" i="3"/>
  <c r="D662" i="3"/>
  <c r="D658" i="3"/>
  <c r="D665" i="3"/>
  <c r="D657" i="3"/>
  <c r="D655" i="3"/>
  <c r="D651" i="3"/>
  <c r="D647" i="3"/>
  <c r="D643" i="3"/>
  <c r="D639" i="3"/>
  <c r="D635" i="3"/>
  <c r="D631" i="3"/>
  <c r="D627" i="3"/>
  <c r="D656" i="3"/>
  <c r="D652" i="3"/>
  <c r="D648" i="3"/>
  <c r="D644" i="3"/>
  <c r="D640" i="3"/>
  <c r="D636" i="3"/>
  <c r="D632" i="3"/>
  <c r="D661" i="3"/>
  <c r="D653" i="3"/>
  <c r="D649" i="3"/>
  <c r="D645" i="3"/>
  <c r="D641" i="3"/>
  <c r="D637" i="3"/>
  <c r="D633" i="3"/>
  <c r="D659" i="3"/>
  <c r="D654" i="3"/>
  <c r="D650" i="3"/>
  <c r="D646" i="3"/>
  <c r="D642" i="3"/>
  <c r="D638" i="3"/>
  <c r="D634" i="3"/>
  <c r="D630" i="3"/>
  <c r="D626" i="3"/>
  <c r="D625" i="3"/>
  <c r="D622" i="3"/>
  <c r="D618" i="3"/>
  <c r="D614" i="3"/>
  <c r="D610" i="3"/>
  <c r="D606" i="3"/>
  <c r="D602" i="3"/>
  <c r="D598" i="3"/>
  <c r="D594" i="3"/>
  <c r="D590" i="3"/>
  <c r="D623" i="3"/>
  <c r="D619" i="3"/>
  <c r="D615" i="3"/>
  <c r="D611" i="3"/>
  <c r="D607" i="3"/>
  <c r="D603" i="3"/>
  <c r="D599" i="3"/>
  <c r="D595" i="3"/>
  <c r="D629" i="3"/>
  <c r="D624" i="3"/>
  <c r="D620" i="3"/>
  <c r="D616" i="3"/>
  <c r="D612" i="3"/>
  <c r="D608" i="3"/>
  <c r="D604" i="3"/>
  <c r="D628" i="3"/>
  <c r="D621" i="3"/>
  <c r="D617" i="3"/>
  <c r="D613" i="3"/>
  <c r="D609" i="3"/>
  <c r="D605" i="3"/>
  <c r="D601" i="3"/>
  <c r="D597" i="3"/>
  <c r="D592" i="3"/>
  <c r="D589" i="3"/>
  <c r="D585" i="3"/>
  <c r="D581" i="3"/>
  <c r="D577" i="3"/>
  <c r="D573" i="3"/>
  <c r="D569" i="3"/>
  <c r="D565" i="3"/>
  <c r="D561" i="3"/>
  <c r="D596" i="3"/>
  <c r="D593" i="3"/>
  <c r="D586" i="3"/>
  <c r="D582" i="3"/>
  <c r="D578" i="3"/>
  <c r="D574" i="3"/>
  <c r="D570" i="3"/>
  <c r="D566" i="3"/>
  <c r="D600" i="3"/>
  <c r="D591" i="3"/>
  <c r="D587" i="3"/>
  <c r="D583" i="3"/>
  <c r="D579" i="3"/>
  <c r="D575" i="3"/>
  <c r="D571" i="3"/>
  <c r="D567" i="3"/>
  <c r="D588" i="3"/>
  <c r="D584" i="3"/>
  <c r="D580" i="3"/>
  <c r="D576" i="3"/>
  <c r="D572" i="3"/>
  <c r="D568" i="3"/>
  <c r="D564" i="3"/>
  <c r="D560" i="3"/>
  <c r="D556" i="3"/>
  <c r="D552" i="3"/>
  <c r="D548" i="3"/>
  <c r="D544" i="3"/>
  <c r="D540" i="3"/>
  <c r="D536" i="3"/>
  <c r="D532" i="3"/>
  <c r="D528" i="3"/>
  <c r="D524" i="3"/>
  <c r="D520" i="3"/>
  <c r="D563" i="3"/>
  <c r="D557" i="3"/>
  <c r="D553" i="3"/>
  <c r="D549" i="3"/>
  <c r="D545" i="3"/>
  <c r="D541" i="3"/>
  <c r="D537" i="3"/>
  <c r="D533" i="3"/>
  <c r="D529" i="3"/>
  <c r="D562" i="3"/>
  <c r="D558" i="3"/>
  <c r="D554" i="3"/>
  <c r="D550" i="3"/>
  <c r="D546" i="3"/>
  <c r="D542" i="3"/>
  <c r="D538" i="3"/>
  <c r="D534" i="3"/>
  <c r="D530" i="3"/>
  <c r="D526" i="3"/>
  <c r="D559" i="3"/>
  <c r="D555" i="3"/>
  <c r="D551" i="3"/>
  <c r="D547" i="3"/>
  <c r="D543" i="3"/>
  <c r="D539" i="3"/>
  <c r="D535" i="3"/>
  <c r="D531" i="3"/>
  <c r="D527" i="3"/>
  <c r="D523" i="3"/>
  <c r="D525" i="3"/>
  <c r="D517" i="3"/>
  <c r="D513" i="3"/>
  <c r="D509" i="3"/>
  <c r="D505" i="3"/>
  <c r="D501" i="3"/>
  <c r="D497" i="3"/>
  <c r="D493" i="3"/>
  <c r="D489" i="3"/>
  <c r="D485" i="3"/>
  <c r="D481" i="3"/>
  <c r="D477" i="3"/>
  <c r="D473" i="3"/>
  <c r="D469" i="3"/>
  <c r="D465" i="3"/>
  <c r="D461" i="3"/>
  <c r="D457" i="3"/>
  <c r="D453" i="3"/>
  <c r="D522" i="3"/>
  <c r="D518" i="3"/>
  <c r="D514" i="3"/>
  <c r="D510" i="3"/>
  <c r="D506" i="3"/>
  <c r="D502" i="3"/>
  <c r="D498" i="3"/>
  <c r="D494" i="3"/>
  <c r="D490" i="3"/>
  <c r="D486" i="3"/>
  <c r="D482" i="3"/>
  <c r="D478" i="3"/>
  <c r="D474" i="3"/>
  <c r="D470" i="3"/>
  <c r="D466" i="3"/>
  <c r="D462" i="3"/>
  <c r="D521" i="3"/>
  <c r="D519" i="3"/>
  <c r="D515" i="3"/>
  <c r="D511" i="3"/>
  <c r="D507" i="3"/>
  <c r="D503" i="3"/>
  <c r="D499" i="3"/>
  <c r="D495" i="3"/>
  <c r="D491" i="3"/>
  <c r="D487" i="3"/>
  <c r="D483" i="3"/>
  <c r="D479" i="3"/>
  <c r="D475" i="3"/>
  <c r="D471" i="3"/>
  <c r="D467" i="3"/>
  <c r="D463" i="3"/>
  <c r="D516" i="3"/>
  <c r="D512" i="3"/>
  <c r="D508" i="3"/>
  <c r="D504" i="3"/>
  <c r="D500" i="3"/>
  <c r="D496" i="3"/>
  <c r="D492" i="3"/>
  <c r="D488" i="3"/>
  <c r="D484" i="3"/>
  <c r="D480" i="3"/>
  <c r="D476" i="3"/>
  <c r="D472" i="3"/>
  <c r="D468" i="3"/>
  <c r="D464" i="3"/>
  <c r="D460" i="3"/>
  <c r="D456" i="3"/>
  <c r="D452" i="3"/>
  <c r="D458" i="3"/>
  <c r="D449" i="3"/>
  <c r="D445" i="3"/>
  <c r="D441" i="3"/>
  <c r="D437" i="3"/>
  <c r="D433" i="3"/>
  <c r="D429" i="3"/>
  <c r="D425" i="3"/>
  <c r="D421" i="3"/>
  <c r="D417" i="3"/>
  <c r="D413" i="3"/>
  <c r="D409" i="3"/>
  <c r="D405" i="3"/>
  <c r="D401" i="3"/>
  <c r="D397" i="3"/>
  <c r="D393" i="3"/>
  <c r="D389" i="3"/>
  <c r="D385" i="3"/>
  <c r="D455" i="3"/>
  <c r="D450" i="3"/>
  <c r="D446" i="3"/>
  <c r="D442" i="3"/>
  <c r="D438" i="3"/>
  <c r="D434" i="3"/>
  <c r="D430" i="3"/>
  <c r="D426" i="3"/>
  <c r="D422" i="3"/>
  <c r="D418" i="3"/>
  <c r="D414" i="3"/>
  <c r="D410" i="3"/>
  <c r="D406" i="3"/>
  <c r="D402" i="3"/>
  <c r="D398" i="3"/>
  <c r="D454" i="3"/>
  <c r="D447" i="3"/>
  <c r="D443" i="3"/>
  <c r="D439" i="3"/>
  <c r="D435" i="3"/>
  <c r="D431" i="3"/>
  <c r="D427" i="3"/>
  <c r="D423" i="3"/>
  <c r="D419" i="3"/>
  <c r="D415" i="3"/>
  <c r="D411" i="3"/>
  <c r="D407" i="3"/>
  <c r="D403" i="3"/>
  <c r="D399" i="3"/>
  <c r="D395" i="3"/>
  <c r="D459" i="3"/>
  <c r="D451" i="3"/>
  <c r="D448" i="3"/>
  <c r="D444" i="3"/>
  <c r="D440" i="3"/>
  <c r="D436" i="3"/>
  <c r="D432" i="3"/>
  <c r="D428" i="3"/>
  <c r="D424" i="3"/>
  <c r="D420" i="3"/>
  <c r="D416" i="3"/>
  <c r="D412" i="3"/>
  <c r="D408" i="3"/>
  <c r="D404" i="3"/>
  <c r="D400" i="3"/>
  <c r="D396" i="3"/>
  <c r="D392" i="3"/>
  <c r="D388" i="3"/>
  <c r="D384" i="3"/>
  <c r="D387" i="3"/>
  <c r="D380" i="3"/>
  <c r="D376" i="3"/>
  <c r="D372" i="3"/>
  <c r="D368" i="3"/>
  <c r="D364" i="3"/>
  <c r="D360" i="3"/>
  <c r="D356" i="3"/>
  <c r="D352" i="3"/>
  <c r="D348" i="3"/>
  <c r="D344" i="3"/>
  <c r="D340" i="3"/>
  <c r="D336" i="3"/>
  <c r="D332" i="3"/>
  <c r="D328" i="3"/>
  <c r="D324" i="3"/>
  <c r="D320" i="3"/>
  <c r="D316" i="3"/>
  <c r="D312" i="3"/>
  <c r="D386" i="3"/>
  <c r="D381" i="3"/>
  <c r="D377" i="3"/>
  <c r="D373" i="3"/>
  <c r="D369" i="3"/>
  <c r="D365" i="3"/>
  <c r="D361" i="3"/>
  <c r="D357" i="3"/>
  <c r="D353" i="3"/>
  <c r="D349" i="3"/>
  <c r="D345" i="3"/>
  <c r="D341" i="3"/>
  <c r="D337" i="3"/>
  <c r="D333" i="3"/>
  <c r="D329" i="3"/>
  <c r="D325" i="3"/>
  <c r="D321" i="3"/>
  <c r="D391" i="3"/>
  <c r="D382" i="3"/>
  <c r="D378" i="3"/>
  <c r="D374" i="3"/>
  <c r="D370" i="3"/>
  <c r="D366" i="3"/>
  <c r="D362" i="3"/>
  <c r="D358" i="3"/>
  <c r="D354" i="3"/>
  <c r="D350" i="3"/>
  <c r="D346" i="3"/>
  <c r="D342" i="3"/>
  <c r="D338" i="3"/>
  <c r="D334" i="3"/>
  <c r="D330" i="3"/>
  <c r="D394" i="3"/>
  <c r="D390" i="3"/>
  <c r="D383" i="3"/>
  <c r="D379" i="3"/>
  <c r="D375" i="3"/>
  <c r="D371" i="3"/>
  <c r="D367" i="3"/>
  <c r="D363" i="3"/>
  <c r="D359" i="3"/>
  <c r="D355" i="3"/>
  <c r="D351" i="3"/>
  <c r="D347" i="3"/>
  <c r="D343" i="3"/>
  <c r="D339" i="3"/>
  <c r="D335" i="3"/>
  <c r="D331" i="3"/>
  <c r="D327" i="3"/>
  <c r="D323" i="3"/>
  <c r="D319" i="3"/>
  <c r="D315" i="3"/>
  <c r="D314" i="3"/>
  <c r="D307" i="3"/>
  <c r="D303" i="3"/>
  <c r="D299" i="3"/>
  <c r="D295" i="3"/>
  <c r="D291" i="3"/>
  <c r="D287" i="3"/>
  <c r="D283" i="3"/>
  <c r="D279" i="3"/>
  <c r="D275" i="3"/>
  <c r="D271" i="3"/>
  <c r="D267" i="3"/>
  <c r="D263" i="3"/>
  <c r="D259" i="3"/>
  <c r="D255" i="3"/>
  <c r="D251" i="3"/>
  <c r="D247" i="3"/>
  <c r="D243" i="3"/>
  <c r="D239" i="3"/>
  <c r="D235" i="3"/>
  <c r="D231" i="3"/>
  <c r="D227" i="3"/>
  <c r="D223" i="3"/>
  <c r="D219" i="3"/>
  <c r="D318" i="3"/>
  <c r="D313" i="3"/>
  <c r="D311" i="3"/>
  <c r="D308" i="3"/>
  <c r="D304" i="3"/>
  <c r="D300" i="3"/>
  <c r="D296" i="3"/>
  <c r="D292" i="3"/>
  <c r="D288" i="3"/>
  <c r="D284" i="3"/>
  <c r="D280" i="3"/>
  <c r="D276" i="3"/>
  <c r="D272" i="3"/>
  <c r="D268" i="3"/>
  <c r="D264" i="3"/>
  <c r="D260" i="3"/>
  <c r="D256" i="3"/>
  <c r="D252" i="3"/>
  <c r="D248" i="3"/>
  <c r="D244" i="3"/>
  <c r="D240" i="3"/>
  <c r="D236" i="3"/>
  <c r="D232" i="3"/>
  <c r="D228" i="3"/>
  <c r="D224" i="3"/>
  <c r="D322" i="3"/>
  <c r="D309" i="3"/>
  <c r="D305" i="3"/>
  <c r="D301" i="3"/>
  <c r="D297" i="3"/>
  <c r="D293" i="3"/>
  <c r="D289" i="3"/>
  <c r="D285" i="3"/>
  <c r="D281" i="3"/>
  <c r="D277" i="3"/>
  <c r="D273" i="3"/>
  <c r="D269" i="3"/>
  <c r="D265" i="3"/>
  <c r="D261" i="3"/>
  <c r="D257" i="3"/>
  <c r="D253" i="3"/>
  <c r="D249" i="3"/>
  <c r="D245" i="3"/>
  <c r="D326" i="3"/>
  <c r="D317" i="3"/>
  <c r="D310" i="3"/>
  <c r="D306" i="3"/>
  <c r="D302" i="3"/>
  <c r="D298" i="3"/>
  <c r="D294" i="3"/>
  <c r="D290" i="3"/>
  <c r="D286" i="3"/>
  <c r="D282" i="3"/>
  <c r="D278" i="3"/>
  <c r="D274" i="3"/>
  <c r="D270" i="3"/>
  <c r="D266" i="3"/>
  <c r="D262" i="3"/>
  <c r="D258" i="3"/>
  <c r="D254" i="3"/>
  <c r="D250" i="3"/>
  <c r="D246" i="3"/>
  <c r="D242" i="3"/>
  <c r="D238" i="3"/>
  <c r="D234" i="3"/>
  <c r="D233" i="3"/>
  <c r="D230" i="3"/>
  <c r="D221" i="3"/>
  <c r="D216" i="3"/>
  <c r="D212" i="3"/>
  <c r="D208" i="3"/>
  <c r="D204" i="3"/>
  <c r="D200" i="3"/>
  <c r="D196" i="3"/>
  <c r="D192" i="3"/>
  <c r="D188" i="3"/>
  <c r="D184" i="3"/>
  <c r="D180" i="3"/>
  <c r="D176" i="3"/>
  <c r="D172" i="3"/>
  <c r="D168" i="3"/>
  <c r="D164" i="3"/>
  <c r="D160" i="3"/>
  <c r="D156" i="3"/>
  <c r="D152" i="3"/>
  <c r="D148" i="3"/>
  <c r="D144" i="3"/>
  <c r="D140" i="3"/>
  <c r="D136" i="3"/>
  <c r="D237" i="3"/>
  <c r="D229" i="3"/>
  <c r="D217" i="3"/>
  <c r="D213" i="3"/>
  <c r="D209" i="3"/>
  <c r="D205" i="3"/>
  <c r="D201" i="3"/>
  <c r="D197" i="3"/>
  <c r="D193" i="3"/>
  <c r="D189" i="3"/>
  <c r="D185" i="3"/>
  <c r="D181" i="3"/>
  <c r="D177" i="3"/>
  <c r="D173" i="3"/>
  <c r="D169" i="3"/>
  <c r="D165" i="3"/>
  <c r="D161" i="3"/>
  <c r="D157" i="3"/>
  <c r="D153" i="3"/>
  <c r="D149" i="3"/>
  <c r="D145" i="3"/>
  <c r="D141" i="3"/>
  <c r="D137" i="3"/>
  <c r="D241" i="3"/>
  <c r="D226" i="3"/>
  <c r="D222" i="3"/>
  <c r="D220" i="3"/>
  <c r="D214" i="3"/>
  <c r="D210" i="3"/>
  <c r="D206" i="3"/>
  <c r="D202" i="3"/>
  <c r="D198" i="3"/>
  <c r="D194" i="3"/>
  <c r="D190" i="3"/>
  <c r="D186" i="3"/>
  <c r="D182" i="3"/>
  <c r="D178" i="3"/>
  <c r="D174" i="3"/>
  <c r="D170" i="3"/>
  <c r="D166" i="3"/>
  <c r="D162" i="3"/>
  <c r="D158" i="3"/>
  <c r="D154" i="3"/>
  <c r="D150" i="3"/>
  <c r="D146" i="3"/>
  <c r="D142" i="3"/>
  <c r="D138" i="3"/>
  <c r="D134" i="3"/>
  <c r="D225" i="3"/>
  <c r="D218" i="3"/>
  <c r="D215" i="3"/>
  <c r="D211" i="3"/>
  <c r="D207" i="3"/>
  <c r="D203" i="3"/>
  <c r="D199" i="3"/>
  <c r="D195" i="3"/>
  <c r="D191" i="3"/>
  <c r="D187" i="3"/>
  <c r="D183" i="3"/>
  <c r="D179" i="3"/>
  <c r="D175" i="3"/>
  <c r="D171" i="3"/>
  <c r="D167" i="3"/>
  <c r="D163" i="3"/>
  <c r="D159" i="3"/>
  <c r="D155" i="3"/>
  <c r="D151" i="3"/>
  <c r="D147" i="3"/>
  <c r="D143" i="3"/>
  <c r="D139" i="3"/>
  <c r="D135" i="3"/>
  <c r="L130" i="3"/>
  <c r="L726" i="3"/>
  <c r="L722" i="3"/>
  <c r="L718" i="3"/>
  <c r="L727" i="3"/>
  <c r="L723" i="3"/>
  <c r="L719" i="3"/>
  <c r="L715" i="3"/>
  <c r="L728" i="3"/>
  <c r="L724" i="3"/>
  <c r="L720" i="3"/>
  <c r="L716" i="3"/>
  <c r="L712" i="3"/>
  <c r="L717" i="3"/>
  <c r="L711" i="3"/>
  <c r="L707" i="3"/>
  <c r="L703" i="3"/>
  <c r="L699" i="3"/>
  <c r="L721" i="3"/>
  <c r="L713" i="3"/>
  <c r="L708" i="3"/>
  <c r="L704" i="3"/>
  <c r="L700" i="3"/>
  <c r="L725" i="3"/>
  <c r="L714" i="3"/>
  <c r="L709" i="3"/>
  <c r="L705" i="3"/>
  <c r="L701" i="3"/>
  <c r="L710" i="3"/>
  <c r="L706" i="3"/>
  <c r="L702" i="3"/>
  <c r="L698" i="3"/>
  <c r="L694" i="3"/>
  <c r="L690" i="3"/>
  <c r="L686" i="3"/>
  <c r="L682" i="3"/>
  <c r="L695" i="3"/>
  <c r="L691" i="3"/>
  <c r="L687" i="3"/>
  <c r="L683" i="3"/>
  <c r="L696" i="3"/>
  <c r="L692" i="3"/>
  <c r="L688" i="3"/>
  <c r="L697" i="3"/>
  <c r="L693" i="3"/>
  <c r="L689" i="3"/>
  <c r="L685" i="3"/>
  <c r="L684" i="3"/>
  <c r="L679" i="3"/>
  <c r="L675" i="3"/>
  <c r="L671" i="3"/>
  <c r="L667" i="3"/>
  <c r="L663" i="3"/>
  <c r="L681" i="3"/>
  <c r="L680" i="3"/>
  <c r="L676" i="3"/>
  <c r="L672" i="3"/>
  <c r="L668" i="3"/>
  <c r="L664" i="3"/>
  <c r="L660" i="3"/>
  <c r="L677" i="3"/>
  <c r="L673" i="3"/>
  <c r="L669" i="3"/>
  <c r="L665" i="3"/>
  <c r="L678" i="3"/>
  <c r="L674" i="3"/>
  <c r="L670" i="3"/>
  <c r="L666" i="3"/>
  <c r="L662" i="3"/>
  <c r="L658" i="3"/>
  <c r="L655" i="3"/>
  <c r="L651" i="3"/>
  <c r="L647" i="3"/>
  <c r="L643" i="3"/>
  <c r="L639" i="3"/>
  <c r="L635" i="3"/>
  <c r="L631" i="3"/>
  <c r="L627" i="3"/>
  <c r="L659" i="3"/>
  <c r="L656" i="3"/>
  <c r="L652" i="3"/>
  <c r="L648" i="3"/>
  <c r="L644" i="3"/>
  <c r="L640" i="3"/>
  <c r="L636" i="3"/>
  <c r="L632" i="3"/>
  <c r="L661" i="3"/>
  <c r="L657" i="3"/>
  <c r="L653" i="3"/>
  <c r="L649" i="3"/>
  <c r="L645" i="3"/>
  <c r="L641" i="3"/>
  <c r="L637" i="3"/>
  <c r="L633" i="3"/>
  <c r="L654" i="3"/>
  <c r="L650" i="3"/>
  <c r="L646" i="3"/>
  <c r="L642" i="3"/>
  <c r="L638" i="3"/>
  <c r="L634" i="3"/>
  <c r="L630" i="3"/>
  <c r="L626" i="3"/>
  <c r="L625" i="3"/>
  <c r="L622" i="3"/>
  <c r="L618" i="3"/>
  <c r="L614" i="3"/>
  <c r="L610" i="3"/>
  <c r="L606" i="3"/>
  <c r="L602" i="3"/>
  <c r="L598" i="3"/>
  <c r="L594" i="3"/>
  <c r="L590" i="3"/>
  <c r="L623" i="3"/>
  <c r="L619" i="3"/>
  <c r="L615" i="3"/>
  <c r="L611" i="3"/>
  <c r="L607" i="3"/>
  <c r="L603" i="3"/>
  <c r="L599" i="3"/>
  <c r="L595" i="3"/>
  <c r="L629" i="3"/>
  <c r="L624" i="3"/>
  <c r="L620" i="3"/>
  <c r="L616" i="3"/>
  <c r="L612" i="3"/>
  <c r="L608" i="3"/>
  <c r="L604" i="3"/>
  <c r="L628" i="3"/>
  <c r="L621" i="3"/>
  <c r="L617" i="3"/>
  <c r="L613" i="3"/>
  <c r="L609" i="3"/>
  <c r="L605" i="3"/>
  <c r="L601" i="3"/>
  <c r="L597" i="3"/>
  <c r="L600" i="3"/>
  <c r="L591" i="3"/>
  <c r="L585" i="3"/>
  <c r="L581" i="3"/>
  <c r="L577" i="3"/>
  <c r="L573" i="3"/>
  <c r="L569" i="3"/>
  <c r="L565" i="3"/>
  <c r="L561" i="3"/>
  <c r="L593" i="3"/>
  <c r="L589" i="3"/>
  <c r="L586" i="3"/>
  <c r="L582" i="3"/>
  <c r="L578" i="3"/>
  <c r="L574" i="3"/>
  <c r="L570" i="3"/>
  <c r="L566" i="3"/>
  <c r="L592" i="3"/>
  <c r="L587" i="3"/>
  <c r="L583" i="3"/>
  <c r="L579" i="3"/>
  <c r="L575" i="3"/>
  <c r="L571" i="3"/>
  <c r="L567" i="3"/>
  <c r="L596" i="3"/>
  <c r="L588" i="3"/>
  <c r="L584" i="3"/>
  <c r="L580" i="3"/>
  <c r="L576" i="3"/>
  <c r="L572" i="3"/>
  <c r="L568" i="3"/>
  <c r="L564" i="3"/>
  <c r="L560" i="3"/>
  <c r="L556" i="3"/>
  <c r="L552" i="3"/>
  <c r="L548" i="3"/>
  <c r="L544" i="3"/>
  <c r="L540" i="3"/>
  <c r="L536" i="3"/>
  <c r="L532" i="3"/>
  <c r="L528" i="3"/>
  <c r="L524" i="3"/>
  <c r="L520" i="3"/>
  <c r="L563" i="3"/>
  <c r="L557" i="3"/>
  <c r="L553" i="3"/>
  <c r="L549" i="3"/>
  <c r="L545" i="3"/>
  <c r="L541" i="3"/>
  <c r="L537" i="3"/>
  <c r="L533" i="3"/>
  <c r="L529" i="3"/>
  <c r="L562" i="3"/>
  <c r="L558" i="3"/>
  <c r="L554" i="3"/>
  <c r="L550" i="3"/>
  <c r="L546" i="3"/>
  <c r="L542" i="3"/>
  <c r="L538" i="3"/>
  <c r="L534" i="3"/>
  <c r="L530" i="3"/>
  <c r="L526" i="3"/>
  <c r="L559" i="3"/>
  <c r="L555" i="3"/>
  <c r="L551" i="3"/>
  <c r="L547" i="3"/>
  <c r="L543" i="3"/>
  <c r="L539" i="3"/>
  <c r="L535" i="3"/>
  <c r="L531" i="3"/>
  <c r="L527" i="3"/>
  <c r="L523" i="3"/>
  <c r="L519" i="3"/>
  <c r="L525" i="3"/>
  <c r="L517" i="3"/>
  <c r="L513" i="3"/>
  <c r="L509" i="3"/>
  <c r="L505" i="3"/>
  <c r="L501" i="3"/>
  <c r="L497" i="3"/>
  <c r="L493" i="3"/>
  <c r="L489" i="3"/>
  <c r="L485" i="3"/>
  <c r="L481" i="3"/>
  <c r="L477" i="3"/>
  <c r="L473" i="3"/>
  <c r="L469" i="3"/>
  <c r="L465" i="3"/>
  <c r="L461" i="3"/>
  <c r="L457" i="3"/>
  <c r="L453" i="3"/>
  <c r="L522" i="3"/>
  <c r="L518" i="3"/>
  <c r="L514" i="3"/>
  <c r="L510" i="3"/>
  <c r="L506" i="3"/>
  <c r="L502" i="3"/>
  <c r="L498" i="3"/>
  <c r="L494" i="3"/>
  <c r="L490" i="3"/>
  <c r="L486" i="3"/>
  <c r="L482" i="3"/>
  <c r="L478" i="3"/>
  <c r="L474" i="3"/>
  <c r="L470" i="3"/>
  <c r="L466" i="3"/>
  <c r="L462" i="3"/>
  <c r="L521" i="3"/>
  <c r="L515" i="3"/>
  <c r="L511" i="3"/>
  <c r="L507" i="3"/>
  <c r="L503" i="3"/>
  <c r="L499" i="3"/>
  <c r="L495" i="3"/>
  <c r="L491" i="3"/>
  <c r="L487" i="3"/>
  <c r="L483" i="3"/>
  <c r="L479" i="3"/>
  <c r="L475" i="3"/>
  <c r="L471" i="3"/>
  <c r="L467" i="3"/>
  <c r="L463" i="3"/>
  <c r="L516" i="3"/>
  <c r="L512" i="3"/>
  <c r="L508" i="3"/>
  <c r="L504" i="3"/>
  <c r="L500" i="3"/>
  <c r="L496" i="3"/>
  <c r="L492" i="3"/>
  <c r="L488" i="3"/>
  <c r="L484" i="3"/>
  <c r="L480" i="3"/>
  <c r="L476" i="3"/>
  <c r="L472" i="3"/>
  <c r="L468" i="3"/>
  <c r="L464" i="3"/>
  <c r="L460" i="3"/>
  <c r="L456" i="3"/>
  <c r="L452" i="3"/>
  <c r="L458" i="3"/>
  <c r="L449" i="3"/>
  <c r="L445" i="3"/>
  <c r="L441" i="3"/>
  <c r="L437" i="3"/>
  <c r="L433" i="3"/>
  <c r="L429" i="3"/>
  <c r="L425" i="3"/>
  <c r="L421" i="3"/>
  <c r="L417" i="3"/>
  <c r="L413" i="3"/>
  <c r="L409" i="3"/>
  <c r="L405" i="3"/>
  <c r="L401" i="3"/>
  <c r="L397" i="3"/>
  <c r="L393" i="3"/>
  <c r="L389" i="3"/>
  <c r="L385" i="3"/>
  <c r="L459" i="3"/>
  <c r="L455" i="3"/>
  <c r="L450" i="3"/>
  <c r="L446" i="3"/>
  <c r="L442" i="3"/>
  <c r="L438" i="3"/>
  <c r="L434" i="3"/>
  <c r="L430" i="3"/>
  <c r="L426" i="3"/>
  <c r="L422" i="3"/>
  <c r="L418" i="3"/>
  <c r="L414" i="3"/>
  <c r="L410" i="3"/>
  <c r="L406" i="3"/>
  <c r="L402" i="3"/>
  <c r="L398" i="3"/>
  <c r="L454" i="3"/>
  <c r="L447" i="3"/>
  <c r="L443" i="3"/>
  <c r="L439" i="3"/>
  <c r="L435" i="3"/>
  <c r="L431" i="3"/>
  <c r="L427" i="3"/>
  <c r="L423" i="3"/>
  <c r="L419" i="3"/>
  <c r="L415" i="3"/>
  <c r="L411" i="3"/>
  <c r="L407" i="3"/>
  <c r="L403" i="3"/>
  <c r="L399" i="3"/>
  <c r="L395" i="3"/>
  <c r="L451" i="3"/>
  <c r="L448" i="3"/>
  <c r="L444" i="3"/>
  <c r="L440" i="3"/>
  <c r="L436" i="3"/>
  <c r="L432" i="3"/>
  <c r="L428" i="3"/>
  <c r="L424" i="3"/>
  <c r="L420" i="3"/>
  <c r="L416" i="3"/>
  <c r="L412" i="3"/>
  <c r="L408" i="3"/>
  <c r="L404" i="3"/>
  <c r="L400" i="3"/>
  <c r="L396" i="3"/>
  <c r="L392" i="3"/>
  <c r="L388" i="3"/>
  <c r="L384" i="3"/>
  <c r="L387" i="3"/>
  <c r="L380" i="3"/>
  <c r="L376" i="3"/>
  <c r="L372" i="3"/>
  <c r="L368" i="3"/>
  <c r="L364" i="3"/>
  <c r="L360" i="3"/>
  <c r="L356" i="3"/>
  <c r="L352" i="3"/>
  <c r="L348" i="3"/>
  <c r="L344" i="3"/>
  <c r="L340" i="3"/>
  <c r="L336" i="3"/>
  <c r="L332" i="3"/>
  <c r="L328" i="3"/>
  <c r="L324" i="3"/>
  <c r="L320" i="3"/>
  <c r="L316" i="3"/>
  <c r="L312" i="3"/>
  <c r="L394" i="3"/>
  <c r="L386" i="3"/>
  <c r="L381" i="3"/>
  <c r="L377" i="3"/>
  <c r="L373" i="3"/>
  <c r="L369" i="3"/>
  <c r="L365" i="3"/>
  <c r="L361" i="3"/>
  <c r="L357" i="3"/>
  <c r="L353" i="3"/>
  <c r="L349" i="3"/>
  <c r="L345" i="3"/>
  <c r="L341" i="3"/>
  <c r="L337" i="3"/>
  <c r="L333" i="3"/>
  <c r="L329" i="3"/>
  <c r="L325" i="3"/>
  <c r="L321" i="3"/>
  <c r="L317" i="3"/>
  <c r="L391" i="3"/>
  <c r="L382" i="3"/>
  <c r="L378" i="3"/>
  <c r="L374" i="3"/>
  <c r="L370" i="3"/>
  <c r="L366" i="3"/>
  <c r="L362" i="3"/>
  <c r="L358" i="3"/>
  <c r="L354" i="3"/>
  <c r="L350" i="3"/>
  <c r="L346" i="3"/>
  <c r="L342" i="3"/>
  <c r="L338" i="3"/>
  <c r="L334" i="3"/>
  <c r="L330" i="3"/>
  <c r="L390" i="3"/>
  <c r="L383" i="3"/>
  <c r="L379" i="3"/>
  <c r="L375" i="3"/>
  <c r="L371" i="3"/>
  <c r="L367" i="3"/>
  <c r="L363" i="3"/>
  <c r="L359" i="3"/>
  <c r="L355" i="3"/>
  <c r="L351" i="3"/>
  <c r="L347" i="3"/>
  <c r="L343" i="3"/>
  <c r="L339" i="3"/>
  <c r="L335" i="3"/>
  <c r="L331" i="3"/>
  <c r="L327" i="3"/>
  <c r="L323" i="3"/>
  <c r="L319" i="3"/>
  <c r="L315" i="3"/>
  <c r="L311" i="3"/>
  <c r="L322" i="3"/>
  <c r="L314" i="3"/>
  <c r="L307" i="3"/>
  <c r="L303" i="3"/>
  <c r="L299" i="3"/>
  <c r="L295" i="3"/>
  <c r="L291" i="3"/>
  <c r="L287" i="3"/>
  <c r="L283" i="3"/>
  <c r="L279" i="3"/>
  <c r="L275" i="3"/>
  <c r="L271" i="3"/>
  <c r="L267" i="3"/>
  <c r="L263" i="3"/>
  <c r="L259" i="3"/>
  <c r="L255" i="3"/>
  <c r="L251" i="3"/>
  <c r="L247" i="3"/>
  <c r="L243" i="3"/>
  <c r="L239" i="3"/>
  <c r="L235" i="3"/>
  <c r="L231" i="3"/>
  <c r="L227" i="3"/>
  <c r="L223" i="3"/>
  <c r="L219" i="3"/>
  <c r="L326" i="3"/>
  <c r="L313" i="3"/>
  <c r="L308" i="3"/>
  <c r="L304" i="3"/>
  <c r="L300" i="3"/>
  <c r="L296" i="3"/>
  <c r="L292" i="3"/>
  <c r="L288" i="3"/>
  <c r="L284" i="3"/>
  <c r="L280" i="3"/>
  <c r="L276" i="3"/>
  <c r="L272" i="3"/>
  <c r="L268" i="3"/>
  <c r="L264" i="3"/>
  <c r="L260" i="3"/>
  <c r="L256" i="3"/>
  <c r="L252" i="3"/>
  <c r="L248" i="3"/>
  <c r="L244" i="3"/>
  <c r="L240" i="3"/>
  <c r="L236" i="3"/>
  <c r="L232" i="3"/>
  <c r="L228" i="3"/>
  <c r="L224" i="3"/>
  <c r="L309" i="3"/>
  <c r="L305" i="3"/>
  <c r="L301" i="3"/>
  <c r="L297" i="3"/>
  <c r="L293" i="3"/>
  <c r="L289" i="3"/>
  <c r="L285" i="3"/>
  <c r="L281" i="3"/>
  <c r="L277" i="3"/>
  <c r="L273" i="3"/>
  <c r="L269" i="3"/>
  <c r="L265" i="3"/>
  <c r="L261" i="3"/>
  <c r="L257" i="3"/>
  <c r="L253" i="3"/>
  <c r="L249" i="3"/>
  <c r="L245" i="3"/>
  <c r="L318" i="3"/>
  <c r="L310" i="3"/>
  <c r="L306" i="3"/>
  <c r="L302" i="3"/>
  <c r="L298" i="3"/>
  <c r="L294" i="3"/>
  <c r="L290" i="3"/>
  <c r="L286" i="3"/>
  <c r="L282" i="3"/>
  <c r="L278" i="3"/>
  <c r="L274" i="3"/>
  <c r="L270" i="3"/>
  <c r="L266" i="3"/>
  <c r="L262" i="3"/>
  <c r="L258" i="3"/>
  <c r="L254" i="3"/>
  <c r="L250" i="3"/>
  <c r="L246" i="3"/>
  <c r="L242" i="3"/>
  <c r="L238" i="3"/>
  <c r="L234" i="3"/>
  <c r="L230" i="3"/>
  <c r="L241" i="3"/>
  <c r="L222" i="3"/>
  <c r="L220" i="3"/>
  <c r="L216" i="3"/>
  <c r="L212" i="3"/>
  <c r="L208" i="3"/>
  <c r="L204" i="3"/>
  <c r="L200" i="3"/>
  <c r="L196" i="3"/>
  <c r="L192" i="3"/>
  <c r="L188" i="3"/>
  <c r="L184" i="3"/>
  <c r="L180" i="3"/>
  <c r="L176" i="3"/>
  <c r="L172" i="3"/>
  <c r="L168" i="3"/>
  <c r="L164" i="3"/>
  <c r="L160" i="3"/>
  <c r="L156" i="3"/>
  <c r="L152" i="3"/>
  <c r="L148" i="3"/>
  <c r="L144" i="3"/>
  <c r="L140" i="3"/>
  <c r="L136" i="3"/>
  <c r="L229" i="3"/>
  <c r="L218" i="3"/>
  <c r="L217" i="3"/>
  <c r="L213" i="3"/>
  <c r="L209" i="3"/>
  <c r="L205" i="3"/>
  <c r="L201" i="3"/>
  <c r="L197" i="3"/>
  <c r="L193" i="3"/>
  <c r="L189" i="3"/>
  <c r="L185" i="3"/>
  <c r="L181" i="3"/>
  <c r="L177" i="3"/>
  <c r="L173" i="3"/>
  <c r="L169" i="3"/>
  <c r="L165" i="3"/>
  <c r="L161" i="3"/>
  <c r="L157" i="3"/>
  <c r="L153" i="3"/>
  <c r="L149" i="3"/>
  <c r="L145" i="3"/>
  <c r="L141" i="3"/>
  <c r="L137" i="3"/>
  <c r="L233" i="3"/>
  <c r="L226" i="3"/>
  <c r="L221" i="3"/>
  <c r="L214" i="3"/>
  <c r="L210" i="3"/>
  <c r="L206" i="3"/>
  <c r="L202" i="3"/>
  <c r="L198" i="3"/>
  <c r="L194" i="3"/>
  <c r="L190" i="3"/>
  <c r="L186" i="3"/>
  <c r="L182" i="3"/>
  <c r="L178" i="3"/>
  <c r="L174" i="3"/>
  <c r="L170" i="3"/>
  <c r="L166" i="3"/>
  <c r="L162" i="3"/>
  <c r="L158" i="3"/>
  <c r="L154" i="3"/>
  <c r="L150" i="3"/>
  <c r="L146" i="3"/>
  <c r="L142" i="3"/>
  <c r="L138" i="3"/>
  <c r="L134" i="3"/>
  <c r="L237" i="3"/>
  <c r="L225" i="3"/>
  <c r="L215" i="3"/>
  <c r="L211" i="3"/>
  <c r="L207" i="3"/>
  <c r="L203" i="3"/>
  <c r="L199" i="3"/>
  <c r="L195" i="3"/>
  <c r="L191" i="3"/>
  <c r="L187" i="3"/>
  <c r="L183" i="3"/>
  <c r="L179" i="3"/>
  <c r="L175" i="3"/>
  <c r="L171" i="3"/>
  <c r="L167" i="3"/>
  <c r="L163" i="3"/>
  <c r="L159" i="3"/>
  <c r="L155" i="3"/>
  <c r="L151" i="3"/>
  <c r="L147" i="3"/>
  <c r="L143" i="3"/>
  <c r="L139" i="3"/>
  <c r="L135" i="3"/>
  <c r="P130" i="3"/>
  <c r="P726" i="3"/>
  <c r="P722" i="3"/>
  <c r="P718" i="3"/>
  <c r="P727" i="3"/>
  <c r="P723" i="3"/>
  <c r="P719" i="3"/>
  <c r="P715" i="3"/>
  <c r="P728" i="3"/>
  <c r="P724" i="3"/>
  <c r="P720" i="3"/>
  <c r="P716" i="3"/>
  <c r="P712" i="3"/>
  <c r="P721" i="3"/>
  <c r="P714" i="3"/>
  <c r="P711" i="3"/>
  <c r="P707" i="3"/>
  <c r="P703" i="3"/>
  <c r="P699" i="3"/>
  <c r="P725" i="3"/>
  <c r="P708" i="3"/>
  <c r="P704" i="3"/>
  <c r="P700" i="3"/>
  <c r="P713" i="3"/>
  <c r="P709" i="3"/>
  <c r="P705" i="3"/>
  <c r="P701" i="3"/>
  <c r="P717" i="3"/>
  <c r="P710" i="3"/>
  <c r="P706" i="3"/>
  <c r="P702" i="3"/>
  <c r="P698" i="3"/>
  <c r="P694" i="3"/>
  <c r="P690" i="3"/>
  <c r="P686" i="3"/>
  <c r="P682" i="3"/>
  <c r="P695" i="3"/>
  <c r="P691" i="3"/>
  <c r="P687" i="3"/>
  <c r="P683" i="3"/>
  <c r="P696" i="3"/>
  <c r="P692" i="3"/>
  <c r="P688" i="3"/>
  <c r="P697" i="3"/>
  <c r="P693" i="3"/>
  <c r="P689" i="3"/>
  <c r="P685" i="3"/>
  <c r="P679" i="3"/>
  <c r="P675" i="3"/>
  <c r="P671" i="3"/>
  <c r="P667" i="3"/>
  <c r="P663" i="3"/>
  <c r="P680" i="3"/>
  <c r="P676" i="3"/>
  <c r="P672" i="3"/>
  <c r="P668" i="3"/>
  <c r="P664" i="3"/>
  <c r="P660" i="3"/>
  <c r="P681" i="3"/>
  <c r="P677" i="3"/>
  <c r="P673" i="3"/>
  <c r="P669" i="3"/>
  <c r="P665" i="3"/>
  <c r="P684" i="3"/>
  <c r="P678" i="3"/>
  <c r="P674" i="3"/>
  <c r="P670" i="3"/>
  <c r="P666" i="3"/>
  <c r="P662" i="3"/>
  <c r="P658" i="3"/>
  <c r="P661" i="3"/>
  <c r="P655" i="3"/>
  <c r="P651" i="3"/>
  <c r="P647" i="3"/>
  <c r="P643" i="3"/>
  <c r="P639" i="3"/>
  <c r="P635" i="3"/>
  <c r="P631" i="3"/>
  <c r="P627" i="3"/>
  <c r="P656" i="3"/>
  <c r="P652" i="3"/>
  <c r="P648" i="3"/>
  <c r="P644" i="3"/>
  <c r="P640" i="3"/>
  <c r="P636" i="3"/>
  <c r="P632" i="3"/>
  <c r="P653" i="3"/>
  <c r="P649" i="3"/>
  <c r="P645" i="3"/>
  <c r="P641" i="3"/>
  <c r="P637" i="3"/>
  <c r="P633" i="3"/>
  <c r="P659" i="3"/>
  <c r="P657" i="3"/>
  <c r="P654" i="3"/>
  <c r="P650" i="3"/>
  <c r="P646" i="3"/>
  <c r="P642" i="3"/>
  <c r="P638" i="3"/>
  <c r="P634" i="3"/>
  <c r="P630" i="3"/>
  <c r="P626" i="3"/>
  <c r="P629" i="3"/>
  <c r="P622" i="3"/>
  <c r="P618" i="3"/>
  <c r="P614" i="3"/>
  <c r="P610" i="3"/>
  <c r="P606" i="3"/>
  <c r="P602" i="3"/>
  <c r="P598" i="3"/>
  <c r="P594" i="3"/>
  <c r="P590" i="3"/>
  <c r="P628" i="3"/>
  <c r="P623" i="3"/>
  <c r="P619" i="3"/>
  <c r="P615" i="3"/>
  <c r="P611" i="3"/>
  <c r="P607" i="3"/>
  <c r="P603" i="3"/>
  <c r="P599" i="3"/>
  <c r="P595" i="3"/>
  <c r="P625" i="3"/>
  <c r="P624" i="3"/>
  <c r="P620" i="3"/>
  <c r="P616" i="3"/>
  <c r="P612" i="3"/>
  <c r="P608" i="3"/>
  <c r="P604" i="3"/>
  <c r="P621" i="3"/>
  <c r="P617" i="3"/>
  <c r="P613" i="3"/>
  <c r="P609" i="3"/>
  <c r="P605" i="3"/>
  <c r="P601" i="3"/>
  <c r="P597" i="3"/>
  <c r="P592" i="3"/>
  <c r="P585" i="3"/>
  <c r="P581" i="3"/>
  <c r="P577" i="3"/>
  <c r="P573" i="3"/>
  <c r="P569" i="3"/>
  <c r="P565" i="3"/>
  <c r="P561" i="3"/>
  <c r="P591" i="3"/>
  <c r="P586" i="3"/>
  <c r="P582" i="3"/>
  <c r="P578" i="3"/>
  <c r="P574" i="3"/>
  <c r="P570" i="3"/>
  <c r="P566" i="3"/>
  <c r="P596" i="3"/>
  <c r="P589" i="3"/>
  <c r="P587" i="3"/>
  <c r="P583" i="3"/>
  <c r="P579" i="3"/>
  <c r="P575" i="3"/>
  <c r="P571" i="3"/>
  <c r="P567" i="3"/>
  <c r="P600" i="3"/>
  <c r="P593" i="3"/>
  <c r="P588" i="3"/>
  <c r="P584" i="3"/>
  <c r="P580" i="3"/>
  <c r="P576" i="3"/>
  <c r="P572" i="3"/>
  <c r="P568" i="3"/>
  <c r="P564" i="3"/>
  <c r="P560" i="3"/>
  <c r="P563" i="3"/>
  <c r="P562" i="3"/>
  <c r="P556" i="3"/>
  <c r="P552" i="3"/>
  <c r="P548" i="3"/>
  <c r="P544" i="3"/>
  <c r="P540" i="3"/>
  <c r="P536" i="3"/>
  <c r="P532" i="3"/>
  <c r="P528" i="3"/>
  <c r="P524" i="3"/>
  <c r="P520" i="3"/>
  <c r="P559" i="3"/>
  <c r="P557" i="3"/>
  <c r="P553" i="3"/>
  <c r="P549" i="3"/>
  <c r="P545" i="3"/>
  <c r="P541" i="3"/>
  <c r="P537" i="3"/>
  <c r="P533" i="3"/>
  <c r="P529" i="3"/>
  <c r="P558" i="3"/>
  <c r="P554" i="3"/>
  <c r="P550" i="3"/>
  <c r="P546" i="3"/>
  <c r="P542" i="3"/>
  <c r="P538" i="3"/>
  <c r="P534" i="3"/>
  <c r="P530" i="3"/>
  <c r="P526" i="3"/>
  <c r="P555" i="3"/>
  <c r="P551" i="3"/>
  <c r="P547" i="3"/>
  <c r="P543" i="3"/>
  <c r="P539" i="3"/>
  <c r="P535" i="3"/>
  <c r="P531" i="3"/>
  <c r="P527" i="3"/>
  <c r="P523" i="3"/>
  <c r="P519" i="3"/>
  <c r="P521" i="3"/>
  <c r="P517" i="3"/>
  <c r="P513" i="3"/>
  <c r="P509" i="3"/>
  <c r="P505" i="3"/>
  <c r="P501" i="3"/>
  <c r="P497" i="3"/>
  <c r="P493" i="3"/>
  <c r="P489" i="3"/>
  <c r="P485" i="3"/>
  <c r="P481" i="3"/>
  <c r="P477" i="3"/>
  <c r="P473" i="3"/>
  <c r="P469" i="3"/>
  <c r="P465" i="3"/>
  <c r="P461" i="3"/>
  <c r="P457" i="3"/>
  <c r="P453" i="3"/>
  <c r="P518" i="3"/>
  <c r="P514" i="3"/>
  <c r="P510" i="3"/>
  <c r="P506" i="3"/>
  <c r="P502" i="3"/>
  <c r="P498" i="3"/>
  <c r="P494" i="3"/>
  <c r="P490" i="3"/>
  <c r="P486" i="3"/>
  <c r="P482" i="3"/>
  <c r="P478" i="3"/>
  <c r="P474" i="3"/>
  <c r="P470" i="3"/>
  <c r="P466" i="3"/>
  <c r="P462" i="3"/>
  <c r="P515" i="3"/>
  <c r="P511" i="3"/>
  <c r="P507" i="3"/>
  <c r="P503" i="3"/>
  <c r="P499" i="3"/>
  <c r="P495" i="3"/>
  <c r="P491" i="3"/>
  <c r="P487" i="3"/>
  <c r="P483" i="3"/>
  <c r="P479" i="3"/>
  <c r="P475" i="3"/>
  <c r="P471" i="3"/>
  <c r="P467" i="3"/>
  <c r="P463" i="3"/>
  <c r="P525" i="3"/>
  <c r="P522" i="3"/>
  <c r="P516" i="3"/>
  <c r="P512" i="3"/>
  <c r="P508" i="3"/>
  <c r="P504" i="3"/>
  <c r="P500" i="3"/>
  <c r="P496" i="3"/>
  <c r="P492" i="3"/>
  <c r="P488" i="3"/>
  <c r="P484" i="3"/>
  <c r="P480" i="3"/>
  <c r="P476" i="3"/>
  <c r="P472" i="3"/>
  <c r="P468" i="3"/>
  <c r="P464" i="3"/>
  <c r="P460" i="3"/>
  <c r="P456" i="3"/>
  <c r="P452" i="3"/>
  <c r="P459" i="3"/>
  <c r="P454" i="3"/>
  <c r="P449" i="3"/>
  <c r="P445" i="3"/>
  <c r="P441" i="3"/>
  <c r="P437" i="3"/>
  <c r="P433" i="3"/>
  <c r="P429" i="3"/>
  <c r="P425" i="3"/>
  <c r="P421" i="3"/>
  <c r="P417" i="3"/>
  <c r="P413" i="3"/>
  <c r="P409" i="3"/>
  <c r="P405" i="3"/>
  <c r="P401" i="3"/>
  <c r="P397" i="3"/>
  <c r="P393" i="3"/>
  <c r="P389" i="3"/>
  <c r="P385" i="3"/>
  <c r="P451" i="3"/>
  <c r="P450" i="3"/>
  <c r="P446" i="3"/>
  <c r="P442" i="3"/>
  <c r="P438" i="3"/>
  <c r="P434" i="3"/>
  <c r="P430" i="3"/>
  <c r="P426" i="3"/>
  <c r="P422" i="3"/>
  <c r="P418" i="3"/>
  <c r="P414" i="3"/>
  <c r="P410" i="3"/>
  <c r="P406" i="3"/>
  <c r="P402" i="3"/>
  <c r="P398" i="3"/>
  <c r="P458" i="3"/>
  <c r="P447" i="3"/>
  <c r="P443" i="3"/>
  <c r="P439" i="3"/>
  <c r="P435" i="3"/>
  <c r="P431" i="3"/>
  <c r="P427" i="3"/>
  <c r="P423" i="3"/>
  <c r="P419" i="3"/>
  <c r="P415" i="3"/>
  <c r="P411" i="3"/>
  <c r="P407" i="3"/>
  <c r="P403" i="3"/>
  <c r="P399" i="3"/>
  <c r="P395" i="3"/>
  <c r="P455" i="3"/>
  <c r="P448" i="3"/>
  <c r="P444" i="3"/>
  <c r="P440" i="3"/>
  <c r="P436" i="3"/>
  <c r="P432" i="3"/>
  <c r="P428" i="3"/>
  <c r="P424" i="3"/>
  <c r="P420" i="3"/>
  <c r="P416" i="3"/>
  <c r="P412" i="3"/>
  <c r="P408" i="3"/>
  <c r="P404" i="3"/>
  <c r="P400" i="3"/>
  <c r="P396" i="3"/>
  <c r="P392" i="3"/>
  <c r="P388" i="3"/>
  <c r="P384" i="3"/>
  <c r="P394" i="3"/>
  <c r="P391" i="3"/>
  <c r="P380" i="3"/>
  <c r="P376" i="3"/>
  <c r="P372" i="3"/>
  <c r="P368" i="3"/>
  <c r="P364" i="3"/>
  <c r="P360" i="3"/>
  <c r="P356" i="3"/>
  <c r="P352" i="3"/>
  <c r="P348" i="3"/>
  <c r="P344" i="3"/>
  <c r="P340" i="3"/>
  <c r="P336" i="3"/>
  <c r="P332" i="3"/>
  <c r="P328" i="3"/>
  <c r="P324" i="3"/>
  <c r="P320" i="3"/>
  <c r="P316" i="3"/>
  <c r="P312" i="3"/>
  <c r="P390" i="3"/>
  <c r="P381" i="3"/>
  <c r="P377" i="3"/>
  <c r="P373" i="3"/>
  <c r="P369" i="3"/>
  <c r="P365" i="3"/>
  <c r="P361" i="3"/>
  <c r="P357" i="3"/>
  <c r="P353" i="3"/>
  <c r="P349" i="3"/>
  <c r="P345" i="3"/>
  <c r="P341" i="3"/>
  <c r="P337" i="3"/>
  <c r="P333" i="3"/>
  <c r="P329" i="3"/>
  <c r="P325" i="3"/>
  <c r="P321" i="3"/>
  <c r="P317" i="3"/>
  <c r="P387" i="3"/>
  <c r="P382" i="3"/>
  <c r="P378" i="3"/>
  <c r="P374" i="3"/>
  <c r="P370" i="3"/>
  <c r="P366" i="3"/>
  <c r="P362" i="3"/>
  <c r="P358" i="3"/>
  <c r="P354" i="3"/>
  <c r="P350" i="3"/>
  <c r="P346" i="3"/>
  <c r="P342" i="3"/>
  <c r="P338" i="3"/>
  <c r="P334" i="3"/>
  <c r="P330" i="3"/>
  <c r="P386" i="3"/>
  <c r="P383" i="3"/>
  <c r="P379" i="3"/>
  <c r="P375" i="3"/>
  <c r="P371" i="3"/>
  <c r="P367" i="3"/>
  <c r="P363" i="3"/>
  <c r="P359" i="3"/>
  <c r="P355" i="3"/>
  <c r="P351" i="3"/>
  <c r="P347" i="3"/>
  <c r="P343" i="3"/>
  <c r="P339" i="3"/>
  <c r="P335" i="3"/>
  <c r="P331" i="3"/>
  <c r="P327" i="3"/>
  <c r="P323" i="3"/>
  <c r="P319" i="3"/>
  <c r="P315" i="3"/>
  <c r="P311" i="3"/>
  <c r="P326" i="3"/>
  <c r="P307" i="3"/>
  <c r="P303" i="3"/>
  <c r="P299" i="3"/>
  <c r="P295" i="3"/>
  <c r="P291" i="3"/>
  <c r="P287" i="3"/>
  <c r="P283" i="3"/>
  <c r="P279" i="3"/>
  <c r="P275" i="3"/>
  <c r="P271" i="3"/>
  <c r="P267" i="3"/>
  <c r="P263" i="3"/>
  <c r="P259" i="3"/>
  <c r="P255" i="3"/>
  <c r="P251" i="3"/>
  <c r="P247" i="3"/>
  <c r="P243" i="3"/>
  <c r="P239" i="3"/>
  <c r="P235" i="3"/>
  <c r="P231" i="3"/>
  <c r="P227" i="3"/>
  <c r="P223" i="3"/>
  <c r="P219" i="3"/>
  <c r="P308" i="3"/>
  <c r="P304" i="3"/>
  <c r="P300" i="3"/>
  <c r="P296" i="3"/>
  <c r="P292" i="3"/>
  <c r="P288" i="3"/>
  <c r="P284" i="3"/>
  <c r="P280" i="3"/>
  <c r="P276" i="3"/>
  <c r="P272" i="3"/>
  <c r="P268" i="3"/>
  <c r="P264" i="3"/>
  <c r="P260" i="3"/>
  <c r="P256" i="3"/>
  <c r="P252" i="3"/>
  <c r="P248" i="3"/>
  <c r="P244" i="3"/>
  <c r="P240" i="3"/>
  <c r="P236" i="3"/>
  <c r="P232" i="3"/>
  <c r="P228" i="3"/>
  <c r="P224" i="3"/>
  <c r="P318" i="3"/>
  <c r="P314" i="3"/>
  <c r="P309" i="3"/>
  <c r="P305" i="3"/>
  <c r="P301" i="3"/>
  <c r="P297" i="3"/>
  <c r="P293" i="3"/>
  <c r="P289" i="3"/>
  <c r="P285" i="3"/>
  <c r="P281" i="3"/>
  <c r="P277" i="3"/>
  <c r="P273" i="3"/>
  <c r="P269" i="3"/>
  <c r="P265" i="3"/>
  <c r="P261" i="3"/>
  <c r="P257" i="3"/>
  <c r="P253" i="3"/>
  <c r="P249" i="3"/>
  <c r="P245" i="3"/>
  <c r="P322" i="3"/>
  <c r="P313" i="3"/>
  <c r="P310" i="3"/>
  <c r="P306" i="3"/>
  <c r="P302" i="3"/>
  <c r="P298" i="3"/>
  <c r="P294" i="3"/>
  <c r="P290" i="3"/>
  <c r="P286" i="3"/>
  <c r="P282" i="3"/>
  <c r="P278" i="3"/>
  <c r="P274" i="3"/>
  <c r="P270" i="3"/>
  <c r="P266" i="3"/>
  <c r="P262" i="3"/>
  <c r="P258" i="3"/>
  <c r="P254" i="3"/>
  <c r="P250" i="3"/>
  <c r="P246" i="3"/>
  <c r="P242" i="3"/>
  <c r="P238" i="3"/>
  <c r="P234" i="3"/>
  <c r="P230" i="3"/>
  <c r="P226" i="3"/>
  <c r="P216" i="3"/>
  <c r="P212" i="3"/>
  <c r="P208" i="3"/>
  <c r="P204" i="3"/>
  <c r="P200" i="3"/>
  <c r="P196" i="3"/>
  <c r="P192" i="3"/>
  <c r="P188" i="3"/>
  <c r="P184" i="3"/>
  <c r="P180" i="3"/>
  <c r="P176" i="3"/>
  <c r="P172" i="3"/>
  <c r="P168" i="3"/>
  <c r="P164" i="3"/>
  <c r="P160" i="3"/>
  <c r="P156" i="3"/>
  <c r="P152" i="3"/>
  <c r="P148" i="3"/>
  <c r="P144" i="3"/>
  <c r="P140" i="3"/>
  <c r="P136" i="3"/>
  <c r="P233" i="3"/>
  <c r="P225" i="3"/>
  <c r="P220" i="3"/>
  <c r="P217" i="3"/>
  <c r="P213" i="3"/>
  <c r="P209" i="3"/>
  <c r="P205" i="3"/>
  <c r="P201" i="3"/>
  <c r="P197" i="3"/>
  <c r="P193" i="3"/>
  <c r="P189" i="3"/>
  <c r="P185" i="3"/>
  <c r="P181" i="3"/>
  <c r="P177" i="3"/>
  <c r="P173" i="3"/>
  <c r="P169" i="3"/>
  <c r="P165" i="3"/>
  <c r="P161" i="3"/>
  <c r="P157" i="3"/>
  <c r="P153" i="3"/>
  <c r="P149" i="3"/>
  <c r="P145" i="3"/>
  <c r="P141" i="3"/>
  <c r="P137" i="3"/>
  <c r="P237" i="3"/>
  <c r="P222" i="3"/>
  <c r="P218" i="3"/>
  <c r="P214" i="3"/>
  <c r="P210" i="3"/>
  <c r="P206" i="3"/>
  <c r="P202" i="3"/>
  <c r="P198" i="3"/>
  <c r="P194" i="3"/>
  <c r="P190" i="3"/>
  <c r="P186" i="3"/>
  <c r="P182" i="3"/>
  <c r="P178" i="3"/>
  <c r="P174" i="3"/>
  <c r="P170" i="3"/>
  <c r="P166" i="3"/>
  <c r="P162" i="3"/>
  <c r="P158" i="3"/>
  <c r="P154" i="3"/>
  <c r="P150" i="3"/>
  <c r="P146" i="3"/>
  <c r="P142" i="3"/>
  <c r="P138" i="3"/>
  <c r="P134" i="3"/>
  <c r="P241" i="3"/>
  <c r="P229" i="3"/>
  <c r="P221" i="3"/>
  <c r="P215" i="3"/>
  <c r="P211" i="3"/>
  <c r="P207" i="3"/>
  <c r="P203" i="3"/>
  <c r="P199" i="3"/>
  <c r="P195" i="3"/>
  <c r="P191" i="3"/>
  <c r="P187" i="3"/>
  <c r="P183" i="3"/>
  <c r="P179" i="3"/>
  <c r="P175" i="3"/>
  <c r="P171" i="3"/>
  <c r="P167" i="3"/>
  <c r="P163" i="3"/>
  <c r="P159" i="3"/>
  <c r="P155" i="3"/>
  <c r="P151" i="3"/>
  <c r="P147" i="3"/>
  <c r="P143" i="3"/>
  <c r="P139" i="3"/>
  <c r="P135" i="3"/>
  <c r="H130" i="3"/>
  <c r="H726" i="3"/>
  <c r="H722" i="3"/>
  <c r="H718" i="3"/>
  <c r="H727" i="3"/>
  <c r="H723" i="3"/>
  <c r="H719" i="3"/>
  <c r="H715" i="3"/>
  <c r="H728" i="3"/>
  <c r="H724" i="3"/>
  <c r="H720" i="3"/>
  <c r="H716" i="3"/>
  <c r="H712" i="3"/>
  <c r="H714" i="3"/>
  <c r="H713" i="3"/>
  <c r="H711" i="3"/>
  <c r="H707" i="3"/>
  <c r="H703" i="3"/>
  <c r="H717" i="3"/>
  <c r="H708" i="3"/>
  <c r="H704" i="3"/>
  <c r="H700" i="3"/>
  <c r="H721" i="3"/>
  <c r="H709" i="3"/>
  <c r="H705" i="3"/>
  <c r="H725" i="3"/>
  <c r="H710" i="3"/>
  <c r="H706" i="3"/>
  <c r="H702" i="3"/>
  <c r="H701" i="3"/>
  <c r="H698" i="3"/>
  <c r="H694" i="3"/>
  <c r="H690" i="3"/>
  <c r="H686" i="3"/>
  <c r="H682" i="3"/>
  <c r="H695" i="3"/>
  <c r="H691" i="3"/>
  <c r="H687" i="3"/>
  <c r="H683" i="3"/>
  <c r="H699" i="3"/>
  <c r="H696" i="3"/>
  <c r="H692" i="3"/>
  <c r="H688" i="3"/>
  <c r="H697" i="3"/>
  <c r="H693" i="3"/>
  <c r="H689" i="3"/>
  <c r="H685" i="3"/>
  <c r="H681" i="3"/>
  <c r="H679" i="3"/>
  <c r="H675" i="3"/>
  <c r="H671" i="3"/>
  <c r="H667" i="3"/>
  <c r="H663" i="3"/>
  <c r="H684" i="3"/>
  <c r="H680" i="3"/>
  <c r="H676" i="3"/>
  <c r="H672" i="3"/>
  <c r="H668" i="3"/>
  <c r="H664" i="3"/>
  <c r="H660" i="3"/>
  <c r="H677" i="3"/>
  <c r="H673" i="3"/>
  <c r="H669" i="3"/>
  <c r="H665" i="3"/>
  <c r="H678" i="3"/>
  <c r="H674" i="3"/>
  <c r="H670" i="3"/>
  <c r="H666" i="3"/>
  <c r="H662" i="3"/>
  <c r="H658" i="3"/>
  <c r="H661" i="3"/>
  <c r="H659" i="3"/>
  <c r="H655" i="3"/>
  <c r="H651" i="3"/>
  <c r="H647" i="3"/>
  <c r="H643" i="3"/>
  <c r="H639" i="3"/>
  <c r="H635" i="3"/>
  <c r="H631" i="3"/>
  <c r="H627" i="3"/>
  <c r="H657" i="3"/>
  <c r="H656" i="3"/>
  <c r="H652" i="3"/>
  <c r="H648" i="3"/>
  <c r="H644" i="3"/>
  <c r="H640" i="3"/>
  <c r="H636" i="3"/>
  <c r="H632" i="3"/>
  <c r="H653" i="3"/>
  <c r="H649" i="3"/>
  <c r="H645" i="3"/>
  <c r="H641" i="3"/>
  <c r="H637" i="3"/>
  <c r="H633" i="3"/>
  <c r="H654" i="3"/>
  <c r="H650" i="3"/>
  <c r="H646" i="3"/>
  <c r="H642" i="3"/>
  <c r="H638" i="3"/>
  <c r="H634" i="3"/>
  <c r="H630" i="3"/>
  <c r="H626" i="3"/>
  <c r="H629" i="3"/>
  <c r="H622" i="3"/>
  <c r="H618" i="3"/>
  <c r="H614" i="3"/>
  <c r="H610" i="3"/>
  <c r="H606" i="3"/>
  <c r="H602" i="3"/>
  <c r="H598" i="3"/>
  <c r="H594" i="3"/>
  <c r="H590" i="3"/>
  <c r="H628" i="3"/>
  <c r="H623" i="3"/>
  <c r="H619" i="3"/>
  <c r="H615" i="3"/>
  <c r="H611" i="3"/>
  <c r="H607" i="3"/>
  <c r="H603" i="3"/>
  <c r="H599" i="3"/>
  <c r="H595" i="3"/>
  <c r="H625" i="3"/>
  <c r="H624" i="3"/>
  <c r="H620" i="3"/>
  <c r="H616" i="3"/>
  <c r="H612" i="3"/>
  <c r="H608" i="3"/>
  <c r="H604" i="3"/>
  <c r="H621" i="3"/>
  <c r="H617" i="3"/>
  <c r="H613" i="3"/>
  <c r="H609" i="3"/>
  <c r="H605" i="3"/>
  <c r="H601" i="3"/>
  <c r="H597" i="3"/>
  <c r="H596" i="3"/>
  <c r="H589" i="3"/>
  <c r="H585" i="3"/>
  <c r="H581" i="3"/>
  <c r="H577" i="3"/>
  <c r="H573" i="3"/>
  <c r="H569" i="3"/>
  <c r="H565" i="3"/>
  <c r="H561" i="3"/>
  <c r="H600" i="3"/>
  <c r="H592" i="3"/>
  <c r="H586" i="3"/>
  <c r="H582" i="3"/>
  <c r="H578" i="3"/>
  <c r="H574" i="3"/>
  <c r="H570" i="3"/>
  <c r="H566" i="3"/>
  <c r="H587" i="3"/>
  <c r="H583" i="3"/>
  <c r="H579" i="3"/>
  <c r="H575" i="3"/>
  <c r="H571" i="3"/>
  <c r="H567" i="3"/>
  <c r="H593" i="3"/>
  <c r="H591" i="3"/>
  <c r="H588" i="3"/>
  <c r="H584" i="3"/>
  <c r="H580" i="3"/>
  <c r="H576" i="3"/>
  <c r="H572" i="3"/>
  <c r="H568" i="3"/>
  <c r="H564" i="3"/>
  <c r="H560" i="3"/>
  <c r="H562" i="3"/>
  <c r="H556" i="3"/>
  <c r="H552" i="3"/>
  <c r="H548" i="3"/>
  <c r="H544" i="3"/>
  <c r="H540" i="3"/>
  <c r="H536" i="3"/>
  <c r="H532" i="3"/>
  <c r="H528" i="3"/>
  <c r="H524" i="3"/>
  <c r="H520" i="3"/>
  <c r="H559" i="3"/>
  <c r="H557" i="3"/>
  <c r="H553" i="3"/>
  <c r="H549" i="3"/>
  <c r="H545" i="3"/>
  <c r="H541" i="3"/>
  <c r="H537" i="3"/>
  <c r="H533" i="3"/>
  <c r="H529" i="3"/>
  <c r="H558" i="3"/>
  <c r="H554" i="3"/>
  <c r="H550" i="3"/>
  <c r="H546" i="3"/>
  <c r="H542" i="3"/>
  <c r="H538" i="3"/>
  <c r="H534" i="3"/>
  <c r="H530" i="3"/>
  <c r="H526" i="3"/>
  <c r="H563" i="3"/>
  <c r="H555" i="3"/>
  <c r="H551" i="3"/>
  <c r="H547" i="3"/>
  <c r="H543" i="3"/>
  <c r="H539" i="3"/>
  <c r="H535" i="3"/>
  <c r="H531" i="3"/>
  <c r="H527" i="3"/>
  <c r="H523" i="3"/>
  <c r="H521" i="3"/>
  <c r="H517" i="3"/>
  <c r="H513" i="3"/>
  <c r="H509" i="3"/>
  <c r="H505" i="3"/>
  <c r="H501" i="3"/>
  <c r="H497" i="3"/>
  <c r="H493" i="3"/>
  <c r="H489" i="3"/>
  <c r="H485" i="3"/>
  <c r="H481" i="3"/>
  <c r="H477" i="3"/>
  <c r="H473" i="3"/>
  <c r="H469" i="3"/>
  <c r="H465" i="3"/>
  <c r="H461" i="3"/>
  <c r="H457" i="3"/>
  <c r="H453" i="3"/>
  <c r="H518" i="3"/>
  <c r="H514" i="3"/>
  <c r="H510" i="3"/>
  <c r="H506" i="3"/>
  <c r="H502" i="3"/>
  <c r="H498" i="3"/>
  <c r="H494" i="3"/>
  <c r="H490" i="3"/>
  <c r="H486" i="3"/>
  <c r="H482" i="3"/>
  <c r="H478" i="3"/>
  <c r="H474" i="3"/>
  <c r="H470" i="3"/>
  <c r="H466" i="3"/>
  <c r="H462" i="3"/>
  <c r="H525" i="3"/>
  <c r="H519" i="3"/>
  <c r="H515" i="3"/>
  <c r="H511" i="3"/>
  <c r="H507" i="3"/>
  <c r="H503" i="3"/>
  <c r="H499" i="3"/>
  <c r="H495" i="3"/>
  <c r="H491" i="3"/>
  <c r="H487" i="3"/>
  <c r="H483" i="3"/>
  <c r="H479" i="3"/>
  <c r="H475" i="3"/>
  <c r="H471" i="3"/>
  <c r="H467" i="3"/>
  <c r="H463" i="3"/>
  <c r="H522" i="3"/>
  <c r="H516" i="3"/>
  <c r="H512" i="3"/>
  <c r="H508" i="3"/>
  <c r="H504" i="3"/>
  <c r="H500" i="3"/>
  <c r="H496" i="3"/>
  <c r="H492" i="3"/>
  <c r="H488" i="3"/>
  <c r="H484" i="3"/>
  <c r="H480" i="3"/>
  <c r="H476" i="3"/>
  <c r="H472" i="3"/>
  <c r="H468" i="3"/>
  <c r="H464" i="3"/>
  <c r="H460" i="3"/>
  <c r="H456" i="3"/>
  <c r="H452" i="3"/>
  <c r="H454" i="3"/>
  <c r="H449" i="3"/>
  <c r="H445" i="3"/>
  <c r="H441" i="3"/>
  <c r="H437" i="3"/>
  <c r="H433" i="3"/>
  <c r="H429" i="3"/>
  <c r="H425" i="3"/>
  <c r="H421" i="3"/>
  <c r="H417" i="3"/>
  <c r="H413" i="3"/>
  <c r="H409" i="3"/>
  <c r="H405" i="3"/>
  <c r="H401" i="3"/>
  <c r="H397" i="3"/>
  <c r="H393" i="3"/>
  <c r="H389" i="3"/>
  <c r="H385" i="3"/>
  <c r="H451" i="3"/>
  <c r="H450" i="3"/>
  <c r="H446" i="3"/>
  <c r="H442" i="3"/>
  <c r="H438" i="3"/>
  <c r="H434" i="3"/>
  <c r="H430" i="3"/>
  <c r="H426" i="3"/>
  <c r="H422" i="3"/>
  <c r="H418" i="3"/>
  <c r="H414" i="3"/>
  <c r="H410" i="3"/>
  <c r="H406" i="3"/>
  <c r="H402" i="3"/>
  <c r="H398" i="3"/>
  <c r="H459" i="3"/>
  <c r="H458" i="3"/>
  <c r="H447" i="3"/>
  <c r="H443" i="3"/>
  <c r="H439" i="3"/>
  <c r="H435" i="3"/>
  <c r="H431" i="3"/>
  <c r="H427" i="3"/>
  <c r="H423" i="3"/>
  <c r="H419" i="3"/>
  <c r="H415" i="3"/>
  <c r="H411" i="3"/>
  <c r="H407" i="3"/>
  <c r="H403" i="3"/>
  <c r="H399" i="3"/>
  <c r="H395" i="3"/>
  <c r="H455" i="3"/>
  <c r="H448" i="3"/>
  <c r="H444" i="3"/>
  <c r="H440" i="3"/>
  <c r="H436" i="3"/>
  <c r="H432" i="3"/>
  <c r="H428" i="3"/>
  <c r="H424" i="3"/>
  <c r="H420" i="3"/>
  <c r="H416" i="3"/>
  <c r="H412" i="3"/>
  <c r="H408" i="3"/>
  <c r="H404" i="3"/>
  <c r="H400" i="3"/>
  <c r="H396" i="3"/>
  <c r="H392" i="3"/>
  <c r="H388" i="3"/>
  <c r="H384" i="3"/>
  <c r="H391" i="3"/>
  <c r="H380" i="3"/>
  <c r="H376" i="3"/>
  <c r="H372" i="3"/>
  <c r="H368" i="3"/>
  <c r="H364" i="3"/>
  <c r="H360" i="3"/>
  <c r="H356" i="3"/>
  <c r="H352" i="3"/>
  <c r="H348" i="3"/>
  <c r="H344" i="3"/>
  <c r="H340" i="3"/>
  <c r="H336" i="3"/>
  <c r="H332" i="3"/>
  <c r="H328" i="3"/>
  <c r="H324" i="3"/>
  <c r="H320" i="3"/>
  <c r="H316" i="3"/>
  <c r="H312" i="3"/>
  <c r="H390" i="3"/>
  <c r="H381" i="3"/>
  <c r="H377" i="3"/>
  <c r="H373" i="3"/>
  <c r="H369" i="3"/>
  <c r="H365" i="3"/>
  <c r="H361" i="3"/>
  <c r="H357" i="3"/>
  <c r="H353" i="3"/>
  <c r="H349" i="3"/>
  <c r="H345" i="3"/>
  <c r="H341" i="3"/>
  <c r="H337" i="3"/>
  <c r="H333" i="3"/>
  <c r="H329" i="3"/>
  <c r="H325" i="3"/>
  <c r="H321" i="3"/>
  <c r="H394" i="3"/>
  <c r="H387" i="3"/>
  <c r="H382" i="3"/>
  <c r="H378" i="3"/>
  <c r="H374" i="3"/>
  <c r="H370" i="3"/>
  <c r="H366" i="3"/>
  <c r="H362" i="3"/>
  <c r="H358" i="3"/>
  <c r="H354" i="3"/>
  <c r="H350" i="3"/>
  <c r="H346" i="3"/>
  <c r="H342" i="3"/>
  <c r="H338" i="3"/>
  <c r="H334" i="3"/>
  <c r="H330" i="3"/>
  <c r="H386" i="3"/>
  <c r="H383" i="3"/>
  <c r="H379" i="3"/>
  <c r="H375" i="3"/>
  <c r="H371" i="3"/>
  <c r="H367" i="3"/>
  <c r="H363" i="3"/>
  <c r="H359" i="3"/>
  <c r="H355" i="3"/>
  <c r="H351" i="3"/>
  <c r="H347" i="3"/>
  <c r="H343" i="3"/>
  <c r="H339" i="3"/>
  <c r="H335" i="3"/>
  <c r="H331" i="3"/>
  <c r="H327" i="3"/>
  <c r="H323" i="3"/>
  <c r="H319" i="3"/>
  <c r="H315" i="3"/>
  <c r="H311" i="3"/>
  <c r="H318" i="3"/>
  <c r="H307" i="3"/>
  <c r="H303" i="3"/>
  <c r="H299" i="3"/>
  <c r="H295" i="3"/>
  <c r="H291" i="3"/>
  <c r="H287" i="3"/>
  <c r="H283" i="3"/>
  <c r="H279" i="3"/>
  <c r="H275" i="3"/>
  <c r="H271" i="3"/>
  <c r="H267" i="3"/>
  <c r="H263" i="3"/>
  <c r="H259" i="3"/>
  <c r="H255" i="3"/>
  <c r="H251" i="3"/>
  <c r="H247" i="3"/>
  <c r="H243" i="3"/>
  <c r="H239" i="3"/>
  <c r="H235" i="3"/>
  <c r="H231" i="3"/>
  <c r="H227" i="3"/>
  <c r="H223" i="3"/>
  <c r="H219" i="3"/>
  <c r="H322" i="3"/>
  <c r="H317" i="3"/>
  <c r="H308" i="3"/>
  <c r="H304" i="3"/>
  <c r="H300" i="3"/>
  <c r="H296" i="3"/>
  <c r="H292" i="3"/>
  <c r="H288" i="3"/>
  <c r="H284" i="3"/>
  <c r="H280" i="3"/>
  <c r="H276" i="3"/>
  <c r="H272" i="3"/>
  <c r="H268" i="3"/>
  <c r="H264" i="3"/>
  <c r="H260" i="3"/>
  <c r="H256" i="3"/>
  <c r="H252" i="3"/>
  <c r="H248" i="3"/>
  <c r="H244" i="3"/>
  <c r="H240" i="3"/>
  <c r="H236" i="3"/>
  <c r="H232" i="3"/>
  <c r="H228" i="3"/>
  <c r="H224" i="3"/>
  <c r="H326" i="3"/>
  <c r="H314" i="3"/>
  <c r="H309" i="3"/>
  <c r="H305" i="3"/>
  <c r="H301" i="3"/>
  <c r="H297" i="3"/>
  <c r="H293" i="3"/>
  <c r="H289" i="3"/>
  <c r="H285" i="3"/>
  <c r="H281" i="3"/>
  <c r="H277" i="3"/>
  <c r="H273" i="3"/>
  <c r="H269" i="3"/>
  <c r="H265" i="3"/>
  <c r="H261" i="3"/>
  <c r="H257" i="3"/>
  <c r="H253" i="3"/>
  <c r="H249" i="3"/>
  <c r="H245" i="3"/>
  <c r="H313" i="3"/>
  <c r="H310" i="3"/>
  <c r="H306" i="3"/>
  <c r="H302" i="3"/>
  <c r="H298" i="3"/>
  <c r="H294" i="3"/>
  <c r="H290" i="3"/>
  <c r="H286" i="3"/>
  <c r="H282" i="3"/>
  <c r="H278" i="3"/>
  <c r="H274" i="3"/>
  <c r="H270" i="3"/>
  <c r="H266" i="3"/>
  <c r="H262" i="3"/>
  <c r="H258" i="3"/>
  <c r="H254" i="3"/>
  <c r="H250" i="3"/>
  <c r="H246" i="3"/>
  <c r="H242" i="3"/>
  <c r="H238" i="3"/>
  <c r="H234" i="3"/>
  <c r="H237" i="3"/>
  <c r="H226" i="3"/>
  <c r="H218" i="3"/>
  <c r="H216" i="3"/>
  <c r="H212" i="3"/>
  <c r="H208" i="3"/>
  <c r="H204" i="3"/>
  <c r="H200" i="3"/>
  <c r="H196" i="3"/>
  <c r="H192" i="3"/>
  <c r="H188" i="3"/>
  <c r="H184" i="3"/>
  <c r="H180" i="3"/>
  <c r="H176" i="3"/>
  <c r="H172" i="3"/>
  <c r="H168" i="3"/>
  <c r="H164" i="3"/>
  <c r="H160" i="3"/>
  <c r="H156" i="3"/>
  <c r="H152" i="3"/>
  <c r="H148" i="3"/>
  <c r="H144" i="3"/>
  <c r="H140" i="3"/>
  <c r="H136" i="3"/>
  <c r="H241" i="3"/>
  <c r="H225" i="3"/>
  <c r="H221" i="3"/>
  <c r="H217" i="3"/>
  <c r="H213" i="3"/>
  <c r="H209" i="3"/>
  <c r="H205" i="3"/>
  <c r="H201" i="3"/>
  <c r="H197" i="3"/>
  <c r="H193" i="3"/>
  <c r="H189" i="3"/>
  <c r="H185" i="3"/>
  <c r="H181" i="3"/>
  <c r="H177" i="3"/>
  <c r="H173" i="3"/>
  <c r="H169" i="3"/>
  <c r="H165" i="3"/>
  <c r="H161" i="3"/>
  <c r="H157" i="3"/>
  <c r="H153" i="3"/>
  <c r="H149" i="3"/>
  <c r="H145" i="3"/>
  <c r="H141" i="3"/>
  <c r="H137" i="3"/>
  <c r="H230" i="3"/>
  <c r="H214" i="3"/>
  <c r="H210" i="3"/>
  <c r="H206" i="3"/>
  <c r="H202" i="3"/>
  <c r="H198" i="3"/>
  <c r="H194" i="3"/>
  <c r="H190" i="3"/>
  <c r="H186" i="3"/>
  <c r="H182" i="3"/>
  <c r="H178" i="3"/>
  <c r="H174" i="3"/>
  <c r="H170" i="3"/>
  <c r="H166" i="3"/>
  <c r="H162" i="3"/>
  <c r="H158" i="3"/>
  <c r="H154" i="3"/>
  <c r="H150" i="3"/>
  <c r="H146" i="3"/>
  <c r="H142" i="3"/>
  <c r="H138" i="3"/>
  <c r="H134" i="3"/>
  <c r="H233" i="3"/>
  <c r="H229" i="3"/>
  <c r="H222" i="3"/>
  <c r="H220" i="3"/>
  <c r="H215" i="3"/>
  <c r="H211" i="3"/>
  <c r="H207" i="3"/>
  <c r="H203" i="3"/>
  <c r="H199" i="3"/>
  <c r="H195" i="3"/>
  <c r="H191" i="3"/>
  <c r="H187" i="3"/>
  <c r="H183" i="3"/>
  <c r="H179" i="3"/>
  <c r="H175" i="3"/>
  <c r="H171" i="3"/>
  <c r="H167" i="3"/>
  <c r="H163" i="3"/>
  <c r="H159" i="3"/>
  <c r="H155" i="3"/>
  <c r="H151" i="3"/>
  <c r="H147" i="3"/>
  <c r="H143" i="3"/>
  <c r="H139" i="3"/>
  <c r="H135" i="3"/>
  <c r="E727" i="3"/>
  <c r="E723" i="3"/>
  <c r="E719" i="3"/>
  <c r="E728" i="3"/>
  <c r="E724" i="3"/>
  <c r="E720" i="3"/>
  <c r="E716" i="3"/>
  <c r="E130" i="3"/>
  <c r="E725" i="3"/>
  <c r="E721" i="3"/>
  <c r="E717" i="3"/>
  <c r="E713" i="3"/>
  <c r="E715" i="3"/>
  <c r="E708" i="3"/>
  <c r="E704" i="3"/>
  <c r="E700" i="3"/>
  <c r="E718" i="3"/>
  <c r="E714" i="3"/>
  <c r="E712" i="3"/>
  <c r="E709" i="3"/>
  <c r="E705" i="3"/>
  <c r="E701" i="3"/>
  <c r="E722" i="3"/>
  <c r="E710" i="3"/>
  <c r="E706" i="3"/>
  <c r="E702" i="3"/>
  <c r="E726" i="3"/>
  <c r="E711" i="3"/>
  <c r="E707" i="3"/>
  <c r="E703" i="3"/>
  <c r="E699" i="3"/>
  <c r="E695" i="3"/>
  <c r="E691" i="3"/>
  <c r="E687" i="3"/>
  <c r="E683" i="3"/>
  <c r="E696" i="3"/>
  <c r="E692" i="3"/>
  <c r="E688" i="3"/>
  <c r="E684" i="3"/>
  <c r="E697" i="3"/>
  <c r="E693" i="3"/>
  <c r="E689" i="3"/>
  <c r="E698" i="3"/>
  <c r="E694" i="3"/>
  <c r="E690" i="3"/>
  <c r="E686" i="3"/>
  <c r="E682" i="3"/>
  <c r="E680" i="3"/>
  <c r="E676" i="3"/>
  <c r="E672" i="3"/>
  <c r="E668" i="3"/>
  <c r="E664" i="3"/>
  <c r="E685" i="3"/>
  <c r="E677" i="3"/>
  <c r="E673" i="3"/>
  <c r="E669" i="3"/>
  <c r="E665" i="3"/>
  <c r="E661" i="3"/>
  <c r="E681" i="3"/>
  <c r="E678" i="3"/>
  <c r="E674" i="3"/>
  <c r="E670" i="3"/>
  <c r="E666" i="3"/>
  <c r="E679" i="3"/>
  <c r="E675" i="3"/>
  <c r="E671" i="3"/>
  <c r="E667" i="3"/>
  <c r="E663" i="3"/>
  <c r="E659" i="3"/>
  <c r="E656" i="3"/>
  <c r="E652" i="3"/>
  <c r="E648" i="3"/>
  <c r="E644" i="3"/>
  <c r="E640" i="3"/>
  <c r="E636" i="3"/>
  <c r="E632" i="3"/>
  <c r="E628" i="3"/>
  <c r="E658" i="3"/>
  <c r="E653" i="3"/>
  <c r="E649" i="3"/>
  <c r="E645" i="3"/>
  <c r="E641" i="3"/>
  <c r="E637" i="3"/>
  <c r="E633" i="3"/>
  <c r="E662" i="3"/>
  <c r="E654" i="3"/>
  <c r="E650" i="3"/>
  <c r="E646" i="3"/>
  <c r="E642" i="3"/>
  <c r="E638" i="3"/>
  <c r="E634" i="3"/>
  <c r="E660" i="3"/>
  <c r="E657" i="3"/>
  <c r="E655" i="3"/>
  <c r="E651" i="3"/>
  <c r="E647" i="3"/>
  <c r="E643" i="3"/>
  <c r="E639" i="3"/>
  <c r="E635" i="3"/>
  <c r="E631" i="3"/>
  <c r="E627" i="3"/>
  <c r="E630" i="3"/>
  <c r="E623" i="3"/>
  <c r="E619" i="3"/>
  <c r="E615" i="3"/>
  <c r="E611" i="3"/>
  <c r="E607" i="3"/>
  <c r="E603" i="3"/>
  <c r="E599" i="3"/>
  <c r="E595" i="3"/>
  <c r="E591" i="3"/>
  <c r="E629" i="3"/>
  <c r="E624" i="3"/>
  <c r="E620" i="3"/>
  <c r="E616" i="3"/>
  <c r="E612" i="3"/>
  <c r="E608" i="3"/>
  <c r="E604" i="3"/>
  <c r="E600" i="3"/>
  <c r="E596" i="3"/>
  <c r="E626" i="3"/>
  <c r="E621" i="3"/>
  <c r="E617" i="3"/>
  <c r="E613" i="3"/>
  <c r="E609" i="3"/>
  <c r="E605" i="3"/>
  <c r="E625" i="3"/>
  <c r="E622" i="3"/>
  <c r="E618" i="3"/>
  <c r="E614" i="3"/>
  <c r="E610" i="3"/>
  <c r="E606" i="3"/>
  <c r="E602" i="3"/>
  <c r="E598" i="3"/>
  <c r="E597" i="3"/>
  <c r="E593" i="3"/>
  <c r="E590" i="3"/>
  <c r="E586" i="3"/>
  <c r="E582" i="3"/>
  <c r="E578" i="3"/>
  <c r="E574" i="3"/>
  <c r="E570" i="3"/>
  <c r="E566" i="3"/>
  <c r="E562" i="3"/>
  <c r="E601" i="3"/>
  <c r="E587" i="3"/>
  <c r="E583" i="3"/>
  <c r="E579" i="3"/>
  <c r="E575" i="3"/>
  <c r="E571" i="3"/>
  <c r="E567" i="3"/>
  <c r="E588" i="3"/>
  <c r="E584" i="3"/>
  <c r="E580" i="3"/>
  <c r="E576" i="3"/>
  <c r="E572" i="3"/>
  <c r="E568" i="3"/>
  <c r="E594" i="3"/>
  <c r="E592" i="3"/>
  <c r="E589" i="3"/>
  <c r="E585" i="3"/>
  <c r="E581" i="3"/>
  <c r="E577" i="3"/>
  <c r="E573" i="3"/>
  <c r="E569" i="3"/>
  <c r="E565" i="3"/>
  <c r="E561" i="3"/>
  <c r="E563" i="3"/>
  <c r="E557" i="3"/>
  <c r="E553" i="3"/>
  <c r="E549" i="3"/>
  <c r="E545" i="3"/>
  <c r="E541" i="3"/>
  <c r="E537" i="3"/>
  <c r="E533" i="3"/>
  <c r="E529" i="3"/>
  <c r="E525" i="3"/>
  <c r="E521" i="3"/>
  <c r="E560" i="3"/>
  <c r="E558" i="3"/>
  <c r="E554" i="3"/>
  <c r="E550" i="3"/>
  <c r="E546" i="3"/>
  <c r="E542" i="3"/>
  <c r="E538" i="3"/>
  <c r="E534" i="3"/>
  <c r="E530" i="3"/>
  <c r="E564" i="3"/>
  <c r="E559" i="3"/>
  <c r="E555" i="3"/>
  <c r="E551" i="3"/>
  <c r="E547" i="3"/>
  <c r="E543" i="3"/>
  <c r="E539" i="3"/>
  <c r="E535" i="3"/>
  <c r="E531" i="3"/>
  <c r="E527" i="3"/>
  <c r="E556" i="3"/>
  <c r="E552" i="3"/>
  <c r="E548" i="3"/>
  <c r="E544" i="3"/>
  <c r="E540" i="3"/>
  <c r="E536" i="3"/>
  <c r="E532" i="3"/>
  <c r="E528" i="3"/>
  <c r="E524" i="3"/>
  <c r="E520" i="3"/>
  <c r="E522" i="3"/>
  <c r="E518" i="3"/>
  <c r="E514" i="3"/>
  <c r="E510" i="3"/>
  <c r="E506" i="3"/>
  <c r="E502" i="3"/>
  <c r="E498" i="3"/>
  <c r="E494" i="3"/>
  <c r="E490" i="3"/>
  <c r="E486" i="3"/>
  <c r="E482" i="3"/>
  <c r="E478" i="3"/>
  <c r="E474" i="3"/>
  <c r="E470" i="3"/>
  <c r="E466" i="3"/>
  <c r="E462" i="3"/>
  <c r="E458" i="3"/>
  <c r="E454" i="3"/>
  <c r="E526" i="3"/>
  <c r="E519" i="3"/>
  <c r="E515" i="3"/>
  <c r="E511" i="3"/>
  <c r="E507" i="3"/>
  <c r="E503" i="3"/>
  <c r="E499" i="3"/>
  <c r="E495" i="3"/>
  <c r="E491" i="3"/>
  <c r="E487" i="3"/>
  <c r="E483" i="3"/>
  <c r="E479" i="3"/>
  <c r="E475" i="3"/>
  <c r="E471" i="3"/>
  <c r="E467" i="3"/>
  <c r="E463" i="3"/>
  <c r="E459" i="3"/>
  <c r="E516" i="3"/>
  <c r="E512" i="3"/>
  <c r="E508" i="3"/>
  <c r="E504" i="3"/>
  <c r="E500" i="3"/>
  <c r="E496" i="3"/>
  <c r="E492" i="3"/>
  <c r="E488" i="3"/>
  <c r="E484" i="3"/>
  <c r="E480" i="3"/>
  <c r="E476" i="3"/>
  <c r="E472" i="3"/>
  <c r="E468" i="3"/>
  <c r="E464" i="3"/>
  <c r="E523" i="3"/>
  <c r="E517" i="3"/>
  <c r="E513" i="3"/>
  <c r="E509" i="3"/>
  <c r="E505" i="3"/>
  <c r="E501" i="3"/>
  <c r="E497" i="3"/>
  <c r="E493" i="3"/>
  <c r="E489" i="3"/>
  <c r="E485" i="3"/>
  <c r="E481" i="3"/>
  <c r="E477" i="3"/>
  <c r="E473" i="3"/>
  <c r="E469" i="3"/>
  <c r="E465" i="3"/>
  <c r="E461" i="3"/>
  <c r="E457" i="3"/>
  <c r="E453" i="3"/>
  <c r="E455" i="3"/>
  <c r="E450" i="3"/>
  <c r="E446" i="3"/>
  <c r="E442" i="3"/>
  <c r="E438" i="3"/>
  <c r="E434" i="3"/>
  <c r="E430" i="3"/>
  <c r="E426" i="3"/>
  <c r="E422" i="3"/>
  <c r="E418" i="3"/>
  <c r="E414" i="3"/>
  <c r="E410" i="3"/>
  <c r="E406" i="3"/>
  <c r="E402" i="3"/>
  <c r="E398" i="3"/>
  <c r="E394" i="3"/>
  <c r="E390" i="3"/>
  <c r="E386" i="3"/>
  <c r="E452" i="3"/>
  <c r="E447" i="3"/>
  <c r="E443" i="3"/>
  <c r="E439" i="3"/>
  <c r="E435" i="3"/>
  <c r="E431" i="3"/>
  <c r="E427" i="3"/>
  <c r="E423" i="3"/>
  <c r="E419" i="3"/>
  <c r="E415" i="3"/>
  <c r="E411" i="3"/>
  <c r="E407" i="3"/>
  <c r="E403" i="3"/>
  <c r="E399" i="3"/>
  <c r="E395" i="3"/>
  <c r="E460" i="3"/>
  <c r="E451" i="3"/>
  <c r="E448" i="3"/>
  <c r="E444" i="3"/>
  <c r="E440" i="3"/>
  <c r="E436" i="3"/>
  <c r="E432" i="3"/>
  <c r="E428" i="3"/>
  <c r="E424" i="3"/>
  <c r="E420" i="3"/>
  <c r="E416" i="3"/>
  <c r="E412" i="3"/>
  <c r="E408" i="3"/>
  <c r="E404" i="3"/>
  <c r="E400" i="3"/>
  <c r="E396" i="3"/>
  <c r="E456" i="3"/>
  <c r="E449" i="3"/>
  <c r="E445" i="3"/>
  <c r="E441" i="3"/>
  <c r="E437" i="3"/>
  <c r="E433" i="3"/>
  <c r="E429" i="3"/>
  <c r="E425" i="3"/>
  <c r="E421" i="3"/>
  <c r="E417" i="3"/>
  <c r="E413" i="3"/>
  <c r="E409" i="3"/>
  <c r="E405" i="3"/>
  <c r="E401" i="3"/>
  <c r="E397" i="3"/>
  <c r="E393" i="3"/>
  <c r="E389" i="3"/>
  <c r="E385" i="3"/>
  <c r="E392" i="3"/>
  <c r="E384" i="3"/>
  <c r="E381" i="3"/>
  <c r="E377" i="3"/>
  <c r="E373" i="3"/>
  <c r="E369" i="3"/>
  <c r="E365" i="3"/>
  <c r="E361" i="3"/>
  <c r="E357" i="3"/>
  <c r="E353" i="3"/>
  <c r="E349" i="3"/>
  <c r="E345" i="3"/>
  <c r="E341" i="3"/>
  <c r="E337" i="3"/>
  <c r="E333" i="3"/>
  <c r="E329" i="3"/>
  <c r="E325" i="3"/>
  <c r="E321" i="3"/>
  <c r="E317" i="3"/>
  <c r="E313" i="3"/>
  <c r="E391" i="3"/>
  <c r="E382" i="3"/>
  <c r="E378" i="3"/>
  <c r="E374" i="3"/>
  <c r="E370" i="3"/>
  <c r="E366" i="3"/>
  <c r="E362" i="3"/>
  <c r="E358" i="3"/>
  <c r="E354" i="3"/>
  <c r="E350" i="3"/>
  <c r="E346" i="3"/>
  <c r="E342" i="3"/>
  <c r="E338" i="3"/>
  <c r="E334" i="3"/>
  <c r="E330" i="3"/>
  <c r="E326" i="3"/>
  <c r="E322" i="3"/>
  <c r="E318" i="3"/>
  <c r="E388" i="3"/>
  <c r="E383" i="3"/>
  <c r="E379" i="3"/>
  <c r="E375" i="3"/>
  <c r="E371" i="3"/>
  <c r="E367" i="3"/>
  <c r="E363" i="3"/>
  <c r="E359" i="3"/>
  <c r="E355" i="3"/>
  <c r="E351" i="3"/>
  <c r="E347" i="3"/>
  <c r="E343" i="3"/>
  <c r="E339" i="3"/>
  <c r="E335" i="3"/>
  <c r="E331" i="3"/>
  <c r="E387" i="3"/>
  <c r="E380" i="3"/>
  <c r="E376" i="3"/>
  <c r="E372" i="3"/>
  <c r="E368" i="3"/>
  <c r="E364" i="3"/>
  <c r="E360" i="3"/>
  <c r="E356" i="3"/>
  <c r="E352" i="3"/>
  <c r="E348" i="3"/>
  <c r="E344" i="3"/>
  <c r="E340" i="3"/>
  <c r="E336" i="3"/>
  <c r="E332" i="3"/>
  <c r="E328" i="3"/>
  <c r="E324" i="3"/>
  <c r="E320" i="3"/>
  <c r="E316" i="3"/>
  <c r="E312" i="3"/>
  <c r="E319" i="3"/>
  <c r="E311" i="3"/>
  <c r="E308" i="3"/>
  <c r="E304" i="3"/>
  <c r="E300" i="3"/>
  <c r="E296" i="3"/>
  <c r="E292" i="3"/>
  <c r="E288" i="3"/>
  <c r="E284" i="3"/>
  <c r="E280" i="3"/>
  <c r="E276" i="3"/>
  <c r="E272" i="3"/>
  <c r="E268" i="3"/>
  <c r="E264" i="3"/>
  <c r="E260" i="3"/>
  <c r="E256" i="3"/>
  <c r="E252" i="3"/>
  <c r="E248" i="3"/>
  <c r="E244" i="3"/>
  <c r="E240" i="3"/>
  <c r="E236" i="3"/>
  <c r="E232" i="3"/>
  <c r="E228" i="3"/>
  <c r="E224" i="3"/>
  <c r="E220" i="3"/>
  <c r="E323" i="3"/>
  <c r="E309" i="3"/>
  <c r="E305" i="3"/>
  <c r="E301" i="3"/>
  <c r="E297" i="3"/>
  <c r="E293" i="3"/>
  <c r="E289" i="3"/>
  <c r="E285" i="3"/>
  <c r="E281" i="3"/>
  <c r="E277" i="3"/>
  <c r="E273" i="3"/>
  <c r="E269" i="3"/>
  <c r="E265" i="3"/>
  <c r="E261" i="3"/>
  <c r="E257" i="3"/>
  <c r="E253" i="3"/>
  <c r="E249" i="3"/>
  <c r="E245" i="3"/>
  <c r="E241" i="3"/>
  <c r="E237" i="3"/>
  <c r="E233" i="3"/>
  <c r="E229" i="3"/>
  <c r="E225" i="3"/>
  <c r="E327" i="3"/>
  <c r="E315" i="3"/>
  <c r="E310" i="3"/>
  <c r="E306" i="3"/>
  <c r="E302" i="3"/>
  <c r="E298" i="3"/>
  <c r="E294" i="3"/>
  <c r="E290" i="3"/>
  <c r="E286" i="3"/>
  <c r="E282" i="3"/>
  <c r="E278" i="3"/>
  <c r="E274" i="3"/>
  <c r="E270" i="3"/>
  <c r="E266" i="3"/>
  <c r="E262" i="3"/>
  <c r="E258" i="3"/>
  <c r="E254" i="3"/>
  <c r="E250" i="3"/>
  <c r="E246" i="3"/>
  <c r="E314" i="3"/>
  <c r="E307" i="3"/>
  <c r="E303" i="3"/>
  <c r="E299" i="3"/>
  <c r="E295" i="3"/>
  <c r="E291" i="3"/>
  <c r="E287" i="3"/>
  <c r="E283" i="3"/>
  <c r="E279" i="3"/>
  <c r="E275" i="3"/>
  <c r="E271" i="3"/>
  <c r="E267" i="3"/>
  <c r="E263" i="3"/>
  <c r="E259" i="3"/>
  <c r="E255" i="3"/>
  <c r="E251" i="3"/>
  <c r="E247" i="3"/>
  <c r="E243" i="3"/>
  <c r="E239" i="3"/>
  <c r="E235" i="3"/>
  <c r="E231" i="3"/>
  <c r="E238" i="3"/>
  <c r="E227" i="3"/>
  <c r="E219" i="3"/>
  <c r="E217" i="3"/>
  <c r="E213" i="3"/>
  <c r="E209" i="3"/>
  <c r="E205" i="3"/>
  <c r="E201" i="3"/>
  <c r="E197" i="3"/>
  <c r="E193" i="3"/>
  <c r="E189" i="3"/>
  <c r="E185" i="3"/>
  <c r="E181" i="3"/>
  <c r="E177" i="3"/>
  <c r="E173" i="3"/>
  <c r="E169" i="3"/>
  <c r="E165" i="3"/>
  <c r="E161" i="3"/>
  <c r="E157" i="3"/>
  <c r="E153" i="3"/>
  <c r="E149" i="3"/>
  <c r="E145" i="3"/>
  <c r="E141" i="3"/>
  <c r="E137" i="3"/>
  <c r="E242" i="3"/>
  <c r="E226" i="3"/>
  <c r="E222" i="3"/>
  <c r="E214" i="3"/>
  <c r="E210" i="3"/>
  <c r="E206" i="3"/>
  <c r="E202" i="3"/>
  <c r="E198" i="3"/>
  <c r="E194" i="3"/>
  <c r="E190" i="3"/>
  <c r="E186" i="3"/>
  <c r="E182" i="3"/>
  <c r="E178" i="3"/>
  <c r="E174" i="3"/>
  <c r="E170" i="3"/>
  <c r="E166" i="3"/>
  <c r="E162" i="3"/>
  <c r="E158" i="3"/>
  <c r="E154" i="3"/>
  <c r="E150" i="3"/>
  <c r="E146" i="3"/>
  <c r="E142" i="3"/>
  <c r="E138" i="3"/>
  <c r="E134" i="3"/>
  <c r="E223" i="3"/>
  <c r="E218" i="3"/>
  <c r="E215" i="3"/>
  <c r="E211" i="3"/>
  <c r="E207" i="3"/>
  <c r="E203" i="3"/>
  <c r="E199" i="3"/>
  <c r="E195" i="3"/>
  <c r="E191" i="3"/>
  <c r="E187" i="3"/>
  <c r="E183" i="3"/>
  <c r="E179" i="3"/>
  <c r="E175" i="3"/>
  <c r="E171" i="3"/>
  <c r="E167" i="3"/>
  <c r="E163" i="3"/>
  <c r="E159" i="3"/>
  <c r="E155" i="3"/>
  <c r="E151" i="3"/>
  <c r="E147" i="3"/>
  <c r="E143" i="3"/>
  <c r="E139" i="3"/>
  <c r="E135" i="3"/>
  <c r="E234" i="3"/>
  <c r="E230" i="3"/>
  <c r="E221" i="3"/>
  <c r="E216" i="3"/>
  <c r="E212" i="3"/>
  <c r="E208" i="3"/>
  <c r="E204" i="3"/>
  <c r="E200" i="3"/>
  <c r="E196" i="3"/>
  <c r="E192" i="3"/>
  <c r="E188" i="3"/>
  <c r="E184" i="3"/>
  <c r="E180" i="3"/>
  <c r="E176" i="3"/>
  <c r="E172" i="3"/>
  <c r="E168" i="3"/>
  <c r="E164" i="3"/>
  <c r="E160" i="3"/>
  <c r="E156" i="3"/>
  <c r="E152" i="3"/>
  <c r="E148" i="3"/>
  <c r="E144" i="3"/>
  <c r="E140" i="3"/>
  <c r="E136" i="3"/>
  <c r="I727" i="3"/>
  <c r="I723" i="3"/>
  <c r="I719" i="3"/>
  <c r="I728" i="3"/>
  <c r="I724" i="3"/>
  <c r="I720" i="3"/>
  <c r="I716" i="3"/>
  <c r="I130" i="3"/>
  <c r="I725" i="3"/>
  <c r="I721" i="3"/>
  <c r="I717" i="3"/>
  <c r="I713" i="3"/>
  <c r="I718" i="3"/>
  <c r="I708" i="3"/>
  <c r="I704" i="3"/>
  <c r="I700" i="3"/>
  <c r="I722" i="3"/>
  <c r="I709" i="3"/>
  <c r="I705" i="3"/>
  <c r="I701" i="3"/>
  <c r="I726" i="3"/>
  <c r="I715" i="3"/>
  <c r="I712" i="3"/>
  <c r="I710" i="3"/>
  <c r="I706" i="3"/>
  <c r="I702" i="3"/>
  <c r="I714" i="3"/>
  <c r="I711" i="3"/>
  <c r="I707" i="3"/>
  <c r="I703" i="3"/>
  <c r="I699" i="3"/>
  <c r="I695" i="3"/>
  <c r="I691" i="3"/>
  <c r="I687" i="3"/>
  <c r="I683" i="3"/>
  <c r="I696" i="3"/>
  <c r="I692" i="3"/>
  <c r="I688" i="3"/>
  <c r="I684" i="3"/>
  <c r="I697" i="3"/>
  <c r="I693" i="3"/>
  <c r="I689" i="3"/>
  <c r="I698" i="3"/>
  <c r="I694" i="3"/>
  <c r="I690" i="3"/>
  <c r="I686" i="3"/>
  <c r="I685" i="3"/>
  <c r="I680" i="3"/>
  <c r="I676" i="3"/>
  <c r="I672" i="3"/>
  <c r="I668" i="3"/>
  <c r="I664" i="3"/>
  <c r="I677" i="3"/>
  <c r="I673" i="3"/>
  <c r="I669" i="3"/>
  <c r="I665" i="3"/>
  <c r="I661" i="3"/>
  <c r="I682" i="3"/>
  <c r="I678" i="3"/>
  <c r="I674" i="3"/>
  <c r="I670" i="3"/>
  <c r="I666" i="3"/>
  <c r="I681" i="3"/>
  <c r="I679" i="3"/>
  <c r="I675" i="3"/>
  <c r="I671" i="3"/>
  <c r="I667" i="3"/>
  <c r="I663" i="3"/>
  <c r="I659" i="3"/>
  <c r="I657" i="3"/>
  <c r="I656" i="3"/>
  <c r="I652" i="3"/>
  <c r="I648" i="3"/>
  <c r="I644" i="3"/>
  <c r="I640" i="3"/>
  <c r="I636" i="3"/>
  <c r="I632" i="3"/>
  <c r="I628" i="3"/>
  <c r="I662" i="3"/>
  <c r="I660" i="3"/>
  <c r="I653" i="3"/>
  <c r="I649" i="3"/>
  <c r="I645" i="3"/>
  <c r="I641" i="3"/>
  <c r="I637" i="3"/>
  <c r="I633" i="3"/>
  <c r="I658" i="3"/>
  <c r="I654" i="3"/>
  <c r="I650" i="3"/>
  <c r="I646" i="3"/>
  <c r="I642" i="3"/>
  <c r="I638" i="3"/>
  <c r="I634" i="3"/>
  <c r="I655" i="3"/>
  <c r="I651" i="3"/>
  <c r="I647" i="3"/>
  <c r="I643" i="3"/>
  <c r="I639" i="3"/>
  <c r="I635" i="3"/>
  <c r="I631" i="3"/>
  <c r="I627" i="3"/>
  <c r="I626" i="3"/>
  <c r="I623" i="3"/>
  <c r="I619" i="3"/>
  <c r="I615" i="3"/>
  <c r="I611" i="3"/>
  <c r="I607" i="3"/>
  <c r="I603" i="3"/>
  <c r="I599" i="3"/>
  <c r="I595" i="3"/>
  <c r="I591" i="3"/>
  <c r="I625" i="3"/>
  <c r="I624" i="3"/>
  <c r="I620" i="3"/>
  <c r="I616" i="3"/>
  <c r="I612" i="3"/>
  <c r="I608" i="3"/>
  <c r="I604" i="3"/>
  <c r="I600" i="3"/>
  <c r="I596" i="3"/>
  <c r="I630" i="3"/>
  <c r="I621" i="3"/>
  <c r="I617" i="3"/>
  <c r="I613" i="3"/>
  <c r="I609" i="3"/>
  <c r="I605" i="3"/>
  <c r="I629" i="3"/>
  <c r="I622" i="3"/>
  <c r="I618" i="3"/>
  <c r="I614" i="3"/>
  <c r="I610" i="3"/>
  <c r="I606" i="3"/>
  <c r="I602" i="3"/>
  <c r="I598" i="3"/>
  <c r="I601" i="3"/>
  <c r="I592" i="3"/>
  <c r="I586" i="3"/>
  <c r="I582" i="3"/>
  <c r="I578" i="3"/>
  <c r="I574" i="3"/>
  <c r="I570" i="3"/>
  <c r="I566" i="3"/>
  <c r="I562" i="3"/>
  <c r="I594" i="3"/>
  <c r="I590" i="3"/>
  <c r="I587" i="3"/>
  <c r="I583" i="3"/>
  <c r="I579" i="3"/>
  <c r="I575" i="3"/>
  <c r="I571" i="3"/>
  <c r="I567" i="3"/>
  <c r="I593" i="3"/>
  <c r="I588" i="3"/>
  <c r="I584" i="3"/>
  <c r="I580" i="3"/>
  <c r="I576" i="3"/>
  <c r="I572" i="3"/>
  <c r="I568" i="3"/>
  <c r="I597" i="3"/>
  <c r="I589" i="3"/>
  <c r="I585" i="3"/>
  <c r="I581" i="3"/>
  <c r="I577" i="3"/>
  <c r="I573" i="3"/>
  <c r="I569" i="3"/>
  <c r="I565" i="3"/>
  <c r="I561" i="3"/>
  <c r="I559" i="3"/>
  <c r="I557" i="3"/>
  <c r="I553" i="3"/>
  <c r="I549" i="3"/>
  <c r="I545" i="3"/>
  <c r="I541" i="3"/>
  <c r="I537" i="3"/>
  <c r="I533" i="3"/>
  <c r="I529" i="3"/>
  <c r="I525" i="3"/>
  <c r="I521" i="3"/>
  <c r="I564" i="3"/>
  <c r="I558" i="3"/>
  <c r="I554" i="3"/>
  <c r="I550" i="3"/>
  <c r="I546" i="3"/>
  <c r="I542" i="3"/>
  <c r="I538" i="3"/>
  <c r="I534" i="3"/>
  <c r="I530" i="3"/>
  <c r="I563" i="3"/>
  <c r="I555" i="3"/>
  <c r="I551" i="3"/>
  <c r="I547" i="3"/>
  <c r="I543" i="3"/>
  <c r="I539" i="3"/>
  <c r="I535" i="3"/>
  <c r="I531" i="3"/>
  <c r="I527" i="3"/>
  <c r="I560" i="3"/>
  <c r="I556" i="3"/>
  <c r="I552" i="3"/>
  <c r="I548" i="3"/>
  <c r="I544" i="3"/>
  <c r="I540" i="3"/>
  <c r="I536" i="3"/>
  <c r="I532" i="3"/>
  <c r="I528" i="3"/>
  <c r="I524" i="3"/>
  <c r="I520" i="3"/>
  <c r="I526" i="3"/>
  <c r="I518" i="3"/>
  <c r="I514" i="3"/>
  <c r="I510" i="3"/>
  <c r="I506" i="3"/>
  <c r="I502" i="3"/>
  <c r="I498" i="3"/>
  <c r="I494" i="3"/>
  <c r="I490" i="3"/>
  <c r="I486" i="3"/>
  <c r="I482" i="3"/>
  <c r="I478" i="3"/>
  <c r="I474" i="3"/>
  <c r="I470" i="3"/>
  <c r="I466" i="3"/>
  <c r="I462" i="3"/>
  <c r="I458" i="3"/>
  <c r="I454" i="3"/>
  <c r="I523" i="3"/>
  <c r="I519" i="3"/>
  <c r="I515" i="3"/>
  <c r="I511" i="3"/>
  <c r="I507" i="3"/>
  <c r="I503" i="3"/>
  <c r="I499" i="3"/>
  <c r="I495" i="3"/>
  <c r="I491" i="3"/>
  <c r="I487" i="3"/>
  <c r="I483" i="3"/>
  <c r="I479" i="3"/>
  <c r="I475" i="3"/>
  <c r="I471" i="3"/>
  <c r="I467" i="3"/>
  <c r="I463" i="3"/>
  <c r="I459" i="3"/>
  <c r="I522" i="3"/>
  <c r="I516" i="3"/>
  <c r="I512" i="3"/>
  <c r="I508" i="3"/>
  <c r="I504" i="3"/>
  <c r="I500" i="3"/>
  <c r="I496" i="3"/>
  <c r="I492" i="3"/>
  <c r="I488" i="3"/>
  <c r="I484" i="3"/>
  <c r="I480" i="3"/>
  <c r="I476" i="3"/>
  <c r="I472" i="3"/>
  <c r="I468" i="3"/>
  <c r="I464" i="3"/>
  <c r="I517" i="3"/>
  <c r="I513" i="3"/>
  <c r="I509" i="3"/>
  <c r="I505" i="3"/>
  <c r="I501" i="3"/>
  <c r="I497" i="3"/>
  <c r="I493" i="3"/>
  <c r="I489" i="3"/>
  <c r="I485" i="3"/>
  <c r="I481" i="3"/>
  <c r="I477" i="3"/>
  <c r="I473" i="3"/>
  <c r="I469" i="3"/>
  <c r="I465" i="3"/>
  <c r="I461" i="3"/>
  <c r="I457" i="3"/>
  <c r="I453" i="3"/>
  <c r="I451" i="3"/>
  <c r="I450" i="3"/>
  <c r="I446" i="3"/>
  <c r="I442" i="3"/>
  <c r="I438" i="3"/>
  <c r="I434" i="3"/>
  <c r="I430" i="3"/>
  <c r="I426" i="3"/>
  <c r="I422" i="3"/>
  <c r="I418" i="3"/>
  <c r="I414" i="3"/>
  <c r="I410" i="3"/>
  <c r="I406" i="3"/>
  <c r="I402" i="3"/>
  <c r="I398" i="3"/>
  <c r="I394" i="3"/>
  <c r="I390" i="3"/>
  <c r="I386" i="3"/>
  <c r="I460" i="3"/>
  <c r="I456" i="3"/>
  <c r="I447" i="3"/>
  <c r="I443" i="3"/>
  <c r="I439" i="3"/>
  <c r="I435" i="3"/>
  <c r="I431" i="3"/>
  <c r="I427" i="3"/>
  <c r="I423" i="3"/>
  <c r="I419" i="3"/>
  <c r="I415" i="3"/>
  <c r="I411" i="3"/>
  <c r="I407" i="3"/>
  <c r="I403" i="3"/>
  <c r="I399" i="3"/>
  <c r="I395" i="3"/>
  <c r="I455" i="3"/>
  <c r="I448" i="3"/>
  <c r="I444" i="3"/>
  <c r="I440" i="3"/>
  <c r="I436" i="3"/>
  <c r="I432" i="3"/>
  <c r="I428" i="3"/>
  <c r="I424" i="3"/>
  <c r="I420" i="3"/>
  <c r="I416" i="3"/>
  <c r="I412" i="3"/>
  <c r="I408" i="3"/>
  <c r="I404" i="3"/>
  <c r="I400" i="3"/>
  <c r="I396" i="3"/>
  <c r="I452" i="3"/>
  <c r="I449" i="3"/>
  <c r="I445" i="3"/>
  <c r="I441" i="3"/>
  <c r="I437" i="3"/>
  <c r="I433" i="3"/>
  <c r="I429" i="3"/>
  <c r="I425" i="3"/>
  <c r="I421" i="3"/>
  <c r="I417" i="3"/>
  <c r="I413" i="3"/>
  <c r="I409" i="3"/>
  <c r="I405" i="3"/>
  <c r="I401" i="3"/>
  <c r="I397" i="3"/>
  <c r="I393" i="3"/>
  <c r="I389" i="3"/>
  <c r="I385" i="3"/>
  <c r="I388" i="3"/>
  <c r="I381" i="3"/>
  <c r="I377" i="3"/>
  <c r="I373" i="3"/>
  <c r="I369" i="3"/>
  <c r="I365" i="3"/>
  <c r="I361" i="3"/>
  <c r="I357" i="3"/>
  <c r="I353" i="3"/>
  <c r="I349" i="3"/>
  <c r="I345" i="3"/>
  <c r="I341" i="3"/>
  <c r="I337" i="3"/>
  <c r="I333" i="3"/>
  <c r="I329" i="3"/>
  <c r="I325" i="3"/>
  <c r="I321" i="3"/>
  <c r="I317" i="3"/>
  <c r="I313" i="3"/>
  <c r="I387" i="3"/>
  <c r="I382" i="3"/>
  <c r="I378" i="3"/>
  <c r="I374" i="3"/>
  <c r="I370" i="3"/>
  <c r="I366" i="3"/>
  <c r="I362" i="3"/>
  <c r="I358" i="3"/>
  <c r="I354" i="3"/>
  <c r="I350" i="3"/>
  <c r="I346" i="3"/>
  <c r="I342" i="3"/>
  <c r="I338" i="3"/>
  <c r="I334" i="3"/>
  <c r="I330" i="3"/>
  <c r="I326" i="3"/>
  <c r="I322" i="3"/>
  <c r="I318" i="3"/>
  <c r="I392" i="3"/>
  <c r="I384" i="3"/>
  <c r="I383" i="3"/>
  <c r="I379" i="3"/>
  <c r="I375" i="3"/>
  <c r="I371" i="3"/>
  <c r="I367" i="3"/>
  <c r="I363" i="3"/>
  <c r="I359" i="3"/>
  <c r="I355" i="3"/>
  <c r="I351" i="3"/>
  <c r="I347" i="3"/>
  <c r="I343" i="3"/>
  <c r="I339" i="3"/>
  <c r="I335" i="3"/>
  <c r="I331" i="3"/>
  <c r="I391" i="3"/>
  <c r="I380" i="3"/>
  <c r="I376" i="3"/>
  <c r="I372" i="3"/>
  <c r="I368" i="3"/>
  <c r="I364" i="3"/>
  <c r="I360" i="3"/>
  <c r="I356" i="3"/>
  <c r="I352" i="3"/>
  <c r="I348" i="3"/>
  <c r="I344" i="3"/>
  <c r="I340" i="3"/>
  <c r="I336" i="3"/>
  <c r="I332" i="3"/>
  <c r="I328" i="3"/>
  <c r="I324" i="3"/>
  <c r="I320" i="3"/>
  <c r="I316" i="3"/>
  <c r="I312" i="3"/>
  <c r="I323" i="3"/>
  <c r="I315" i="3"/>
  <c r="I308" i="3"/>
  <c r="I304" i="3"/>
  <c r="I300" i="3"/>
  <c r="I296" i="3"/>
  <c r="I292" i="3"/>
  <c r="I288" i="3"/>
  <c r="I284" i="3"/>
  <c r="I280" i="3"/>
  <c r="I276" i="3"/>
  <c r="I272" i="3"/>
  <c r="I268" i="3"/>
  <c r="I264" i="3"/>
  <c r="I260" i="3"/>
  <c r="I256" i="3"/>
  <c r="I252" i="3"/>
  <c r="I248" i="3"/>
  <c r="I244" i="3"/>
  <c r="I240" i="3"/>
  <c r="I236" i="3"/>
  <c r="I232" i="3"/>
  <c r="I228" i="3"/>
  <c r="I224" i="3"/>
  <c r="I220" i="3"/>
  <c r="I327" i="3"/>
  <c r="I314" i="3"/>
  <c r="I309" i="3"/>
  <c r="I305" i="3"/>
  <c r="I301" i="3"/>
  <c r="I297" i="3"/>
  <c r="I293" i="3"/>
  <c r="I289" i="3"/>
  <c r="I285" i="3"/>
  <c r="I281" i="3"/>
  <c r="I277" i="3"/>
  <c r="I273" i="3"/>
  <c r="I269" i="3"/>
  <c r="I265" i="3"/>
  <c r="I261" i="3"/>
  <c r="I257" i="3"/>
  <c r="I253" i="3"/>
  <c r="I249" i="3"/>
  <c r="I245" i="3"/>
  <c r="I241" i="3"/>
  <c r="I237" i="3"/>
  <c r="I233" i="3"/>
  <c r="I229" i="3"/>
  <c r="I225" i="3"/>
  <c r="I311" i="3"/>
  <c r="I310" i="3"/>
  <c r="I306" i="3"/>
  <c r="I302" i="3"/>
  <c r="I298" i="3"/>
  <c r="I294" i="3"/>
  <c r="I290" i="3"/>
  <c r="I286" i="3"/>
  <c r="I282" i="3"/>
  <c r="I278" i="3"/>
  <c r="I274" i="3"/>
  <c r="I270" i="3"/>
  <c r="I266" i="3"/>
  <c r="I262" i="3"/>
  <c r="I258" i="3"/>
  <c r="I254" i="3"/>
  <c r="I250" i="3"/>
  <c r="I246" i="3"/>
  <c r="I319" i="3"/>
  <c r="I307" i="3"/>
  <c r="I303" i="3"/>
  <c r="I299" i="3"/>
  <c r="I295" i="3"/>
  <c r="I291" i="3"/>
  <c r="I287" i="3"/>
  <c r="I283" i="3"/>
  <c r="I279" i="3"/>
  <c r="I275" i="3"/>
  <c r="I271" i="3"/>
  <c r="I267" i="3"/>
  <c r="I263" i="3"/>
  <c r="I259" i="3"/>
  <c r="I255" i="3"/>
  <c r="I251" i="3"/>
  <c r="I247" i="3"/>
  <c r="I243" i="3"/>
  <c r="I239" i="3"/>
  <c r="I235" i="3"/>
  <c r="I231" i="3"/>
  <c r="I242" i="3"/>
  <c r="I223" i="3"/>
  <c r="I221" i="3"/>
  <c r="I217" i="3"/>
  <c r="I213" i="3"/>
  <c r="I209" i="3"/>
  <c r="I205" i="3"/>
  <c r="I201" i="3"/>
  <c r="I197" i="3"/>
  <c r="I193" i="3"/>
  <c r="I189" i="3"/>
  <c r="I185" i="3"/>
  <c r="I181" i="3"/>
  <c r="I177" i="3"/>
  <c r="I173" i="3"/>
  <c r="I169" i="3"/>
  <c r="I165" i="3"/>
  <c r="I161" i="3"/>
  <c r="I157" i="3"/>
  <c r="I153" i="3"/>
  <c r="I149" i="3"/>
  <c r="I145" i="3"/>
  <c r="I141" i="3"/>
  <c r="I137" i="3"/>
  <c r="I230" i="3"/>
  <c r="I219" i="3"/>
  <c r="I214" i="3"/>
  <c r="I210" i="3"/>
  <c r="I206" i="3"/>
  <c r="I202" i="3"/>
  <c r="I198" i="3"/>
  <c r="I194" i="3"/>
  <c r="I190" i="3"/>
  <c r="I186" i="3"/>
  <c r="I182" i="3"/>
  <c r="I178" i="3"/>
  <c r="I174" i="3"/>
  <c r="I170" i="3"/>
  <c r="I166" i="3"/>
  <c r="I162" i="3"/>
  <c r="I158" i="3"/>
  <c r="I154" i="3"/>
  <c r="I150" i="3"/>
  <c r="I146" i="3"/>
  <c r="I142" i="3"/>
  <c r="I138" i="3"/>
  <c r="I134" i="3"/>
  <c r="I234" i="3"/>
  <c r="I227" i="3"/>
  <c r="I222" i="3"/>
  <c r="I215" i="3"/>
  <c r="I211" i="3"/>
  <c r="I207" i="3"/>
  <c r="I203" i="3"/>
  <c r="I199" i="3"/>
  <c r="I195" i="3"/>
  <c r="I191" i="3"/>
  <c r="I187" i="3"/>
  <c r="I183" i="3"/>
  <c r="I179" i="3"/>
  <c r="I175" i="3"/>
  <c r="I171" i="3"/>
  <c r="I167" i="3"/>
  <c r="I163" i="3"/>
  <c r="I159" i="3"/>
  <c r="I155" i="3"/>
  <c r="I151" i="3"/>
  <c r="I147" i="3"/>
  <c r="I143" i="3"/>
  <c r="I139" i="3"/>
  <c r="I135" i="3"/>
  <c r="I238" i="3"/>
  <c r="I226" i="3"/>
  <c r="I218" i="3"/>
  <c r="I216" i="3"/>
  <c r="I212" i="3"/>
  <c r="I208" i="3"/>
  <c r="I204" i="3"/>
  <c r="I200" i="3"/>
  <c r="I196" i="3"/>
  <c r="I192" i="3"/>
  <c r="I188" i="3"/>
  <c r="I184" i="3"/>
  <c r="I180" i="3"/>
  <c r="I176" i="3"/>
  <c r="I172" i="3"/>
  <c r="I168" i="3"/>
  <c r="I164" i="3"/>
  <c r="I160" i="3"/>
  <c r="I156" i="3"/>
  <c r="I152" i="3"/>
  <c r="I148" i="3"/>
  <c r="I144" i="3"/>
  <c r="I140" i="3"/>
  <c r="I136" i="3"/>
  <c r="M727" i="3"/>
  <c r="M723" i="3"/>
  <c r="M719" i="3"/>
  <c r="M728" i="3"/>
  <c r="M724" i="3"/>
  <c r="M720" i="3"/>
  <c r="M716" i="3"/>
  <c r="M130" i="3"/>
  <c r="M725" i="3"/>
  <c r="M721" i="3"/>
  <c r="M717" i="3"/>
  <c r="M713" i="3"/>
  <c r="M722" i="3"/>
  <c r="M715" i="3"/>
  <c r="M708" i="3"/>
  <c r="M704" i="3"/>
  <c r="M700" i="3"/>
  <c r="M726" i="3"/>
  <c r="M714" i="3"/>
  <c r="M709" i="3"/>
  <c r="M705" i="3"/>
  <c r="M701" i="3"/>
  <c r="M710" i="3"/>
  <c r="M706" i="3"/>
  <c r="M702" i="3"/>
  <c r="M718" i="3"/>
  <c r="M712" i="3"/>
  <c r="M711" i="3"/>
  <c r="M707" i="3"/>
  <c r="M703" i="3"/>
  <c r="M699" i="3"/>
  <c r="M695" i="3"/>
  <c r="M691" i="3"/>
  <c r="M687" i="3"/>
  <c r="M683" i="3"/>
  <c r="M696" i="3"/>
  <c r="M692" i="3"/>
  <c r="M688" i="3"/>
  <c r="M684" i="3"/>
  <c r="M697" i="3"/>
  <c r="M693" i="3"/>
  <c r="M689" i="3"/>
  <c r="M698" i="3"/>
  <c r="M694" i="3"/>
  <c r="M690" i="3"/>
  <c r="M686" i="3"/>
  <c r="M682" i="3"/>
  <c r="M681" i="3"/>
  <c r="M680" i="3"/>
  <c r="M676" i="3"/>
  <c r="M672" i="3"/>
  <c r="M668" i="3"/>
  <c r="M664" i="3"/>
  <c r="M677" i="3"/>
  <c r="M673" i="3"/>
  <c r="M669" i="3"/>
  <c r="M665" i="3"/>
  <c r="M661" i="3"/>
  <c r="M678" i="3"/>
  <c r="M674" i="3"/>
  <c r="M670" i="3"/>
  <c r="M666" i="3"/>
  <c r="M685" i="3"/>
  <c r="M679" i="3"/>
  <c r="M675" i="3"/>
  <c r="M671" i="3"/>
  <c r="M667" i="3"/>
  <c r="M663" i="3"/>
  <c r="M659" i="3"/>
  <c r="M662" i="3"/>
  <c r="M656" i="3"/>
  <c r="M652" i="3"/>
  <c r="M648" i="3"/>
  <c r="M644" i="3"/>
  <c r="M640" i="3"/>
  <c r="M636" i="3"/>
  <c r="M632" i="3"/>
  <c r="M628" i="3"/>
  <c r="M657" i="3"/>
  <c r="M653" i="3"/>
  <c r="M649" i="3"/>
  <c r="M645" i="3"/>
  <c r="M641" i="3"/>
  <c r="M637" i="3"/>
  <c r="M633" i="3"/>
  <c r="M654" i="3"/>
  <c r="M650" i="3"/>
  <c r="M646" i="3"/>
  <c r="M642" i="3"/>
  <c r="M638" i="3"/>
  <c r="M634" i="3"/>
  <c r="M660" i="3"/>
  <c r="M658" i="3"/>
  <c r="M655" i="3"/>
  <c r="M651" i="3"/>
  <c r="M647" i="3"/>
  <c r="M643" i="3"/>
  <c r="M639" i="3"/>
  <c r="M635" i="3"/>
  <c r="M631" i="3"/>
  <c r="M627" i="3"/>
  <c r="M630" i="3"/>
  <c r="M623" i="3"/>
  <c r="M619" i="3"/>
  <c r="M615" i="3"/>
  <c r="M611" i="3"/>
  <c r="M607" i="3"/>
  <c r="M603" i="3"/>
  <c r="M599" i="3"/>
  <c r="M595" i="3"/>
  <c r="M591" i="3"/>
  <c r="M629" i="3"/>
  <c r="M624" i="3"/>
  <c r="M620" i="3"/>
  <c r="M616" i="3"/>
  <c r="M612" i="3"/>
  <c r="M608" i="3"/>
  <c r="M604" i="3"/>
  <c r="M600" i="3"/>
  <c r="M596" i="3"/>
  <c r="M592" i="3"/>
  <c r="M626" i="3"/>
  <c r="M621" i="3"/>
  <c r="M617" i="3"/>
  <c r="M613" i="3"/>
  <c r="M609" i="3"/>
  <c r="M605" i="3"/>
  <c r="M601" i="3"/>
  <c r="M625" i="3"/>
  <c r="M622" i="3"/>
  <c r="M618" i="3"/>
  <c r="M614" i="3"/>
  <c r="M610" i="3"/>
  <c r="M606" i="3"/>
  <c r="M602" i="3"/>
  <c r="M598" i="3"/>
  <c r="M593" i="3"/>
  <c r="M589" i="3"/>
  <c r="M586" i="3"/>
  <c r="M582" i="3"/>
  <c r="M578" i="3"/>
  <c r="M574" i="3"/>
  <c r="M570" i="3"/>
  <c r="M566" i="3"/>
  <c r="M562" i="3"/>
  <c r="M587" i="3"/>
  <c r="M583" i="3"/>
  <c r="M579" i="3"/>
  <c r="M575" i="3"/>
  <c r="M571" i="3"/>
  <c r="M567" i="3"/>
  <c r="M563" i="3"/>
  <c r="M597" i="3"/>
  <c r="M590" i="3"/>
  <c r="M588" i="3"/>
  <c r="M584" i="3"/>
  <c r="M580" i="3"/>
  <c r="M576" i="3"/>
  <c r="M572" i="3"/>
  <c r="M568" i="3"/>
  <c r="M594" i="3"/>
  <c r="M585" i="3"/>
  <c r="M581" i="3"/>
  <c r="M577" i="3"/>
  <c r="M573" i="3"/>
  <c r="M569" i="3"/>
  <c r="M565" i="3"/>
  <c r="M561" i="3"/>
  <c r="M564" i="3"/>
  <c r="M557" i="3"/>
  <c r="M553" i="3"/>
  <c r="M549" i="3"/>
  <c r="M545" i="3"/>
  <c r="M541" i="3"/>
  <c r="M537" i="3"/>
  <c r="M533" i="3"/>
  <c r="M529" i="3"/>
  <c r="M525" i="3"/>
  <c r="M521" i="3"/>
  <c r="M560" i="3"/>
  <c r="M558" i="3"/>
  <c r="M554" i="3"/>
  <c r="M550" i="3"/>
  <c r="M546" i="3"/>
  <c r="M542" i="3"/>
  <c r="M538" i="3"/>
  <c r="M534" i="3"/>
  <c r="M530" i="3"/>
  <c r="M526" i="3"/>
  <c r="M559" i="3"/>
  <c r="M555" i="3"/>
  <c r="M551" i="3"/>
  <c r="M547" i="3"/>
  <c r="M543" i="3"/>
  <c r="M539" i="3"/>
  <c r="M535" i="3"/>
  <c r="M531" i="3"/>
  <c r="M527" i="3"/>
  <c r="M556" i="3"/>
  <c r="M552" i="3"/>
  <c r="M548" i="3"/>
  <c r="M544" i="3"/>
  <c r="M540" i="3"/>
  <c r="M536" i="3"/>
  <c r="M532" i="3"/>
  <c r="M528" i="3"/>
  <c r="M524" i="3"/>
  <c r="M520" i="3"/>
  <c r="M522" i="3"/>
  <c r="M518" i="3"/>
  <c r="M514" i="3"/>
  <c r="M510" i="3"/>
  <c r="M506" i="3"/>
  <c r="M502" i="3"/>
  <c r="M498" i="3"/>
  <c r="M494" i="3"/>
  <c r="M490" i="3"/>
  <c r="M486" i="3"/>
  <c r="M482" i="3"/>
  <c r="M478" i="3"/>
  <c r="M474" i="3"/>
  <c r="M470" i="3"/>
  <c r="M466" i="3"/>
  <c r="M462" i="3"/>
  <c r="M458" i="3"/>
  <c r="M454" i="3"/>
  <c r="M515" i="3"/>
  <c r="M511" i="3"/>
  <c r="M507" i="3"/>
  <c r="M503" i="3"/>
  <c r="M499" i="3"/>
  <c r="M495" i="3"/>
  <c r="M491" i="3"/>
  <c r="M487" i="3"/>
  <c r="M483" i="3"/>
  <c r="M479" i="3"/>
  <c r="M475" i="3"/>
  <c r="M471" i="3"/>
  <c r="M467" i="3"/>
  <c r="M463" i="3"/>
  <c r="M459" i="3"/>
  <c r="M519" i="3"/>
  <c r="M516" i="3"/>
  <c r="M512" i="3"/>
  <c r="M508" i="3"/>
  <c r="M504" i="3"/>
  <c r="M500" i="3"/>
  <c r="M496" i="3"/>
  <c r="M492" i="3"/>
  <c r="M488" i="3"/>
  <c r="M484" i="3"/>
  <c r="M480" i="3"/>
  <c r="M476" i="3"/>
  <c r="M472" i="3"/>
  <c r="M468" i="3"/>
  <c r="M464" i="3"/>
  <c r="M523" i="3"/>
  <c r="M517" i="3"/>
  <c r="M513" i="3"/>
  <c r="M509" i="3"/>
  <c r="M505" i="3"/>
  <c r="M501" i="3"/>
  <c r="M497" i="3"/>
  <c r="M493" i="3"/>
  <c r="M489" i="3"/>
  <c r="M485" i="3"/>
  <c r="M481" i="3"/>
  <c r="M477" i="3"/>
  <c r="M473" i="3"/>
  <c r="M469" i="3"/>
  <c r="M465" i="3"/>
  <c r="M461" i="3"/>
  <c r="M457" i="3"/>
  <c r="M453" i="3"/>
  <c r="M460" i="3"/>
  <c r="M455" i="3"/>
  <c r="M450" i="3"/>
  <c r="M446" i="3"/>
  <c r="M442" i="3"/>
  <c r="M438" i="3"/>
  <c r="M434" i="3"/>
  <c r="M430" i="3"/>
  <c r="M426" i="3"/>
  <c r="M422" i="3"/>
  <c r="M418" i="3"/>
  <c r="M414" i="3"/>
  <c r="M410" i="3"/>
  <c r="M406" i="3"/>
  <c r="M402" i="3"/>
  <c r="M398" i="3"/>
  <c r="M394" i="3"/>
  <c r="M390" i="3"/>
  <c r="M386" i="3"/>
  <c r="M452" i="3"/>
  <c r="M447" i="3"/>
  <c r="M443" i="3"/>
  <c r="M439" i="3"/>
  <c r="M435" i="3"/>
  <c r="M431" i="3"/>
  <c r="M427" i="3"/>
  <c r="M423" i="3"/>
  <c r="M419" i="3"/>
  <c r="M415" i="3"/>
  <c r="M411" i="3"/>
  <c r="M407" i="3"/>
  <c r="M403" i="3"/>
  <c r="M399" i="3"/>
  <c r="M395" i="3"/>
  <c r="M451" i="3"/>
  <c r="M448" i="3"/>
  <c r="M444" i="3"/>
  <c r="M440" i="3"/>
  <c r="M436" i="3"/>
  <c r="M432" i="3"/>
  <c r="M428" i="3"/>
  <c r="M424" i="3"/>
  <c r="M420" i="3"/>
  <c r="M416" i="3"/>
  <c r="M412" i="3"/>
  <c r="M408" i="3"/>
  <c r="M404" i="3"/>
  <c r="M400" i="3"/>
  <c r="M396" i="3"/>
  <c r="M456" i="3"/>
  <c r="M449" i="3"/>
  <c r="M445" i="3"/>
  <c r="M441" i="3"/>
  <c r="M437" i="3"/>
  <c r="M433" i="3"/>
  <c r="M429" i="3"/>
  <c r="M425" i="3"/>
  <c r="M421" i="3"/>
  <c r="M417" i="3"/>
  <c r="M413" i="3"/>
  <c r="M409" i="3"/>
  <c r="M405" i="3"/>
  <c r="M401" i="3"/>
  <c r="M397" i="3"/>
  <c r="M393" i="3"/>
  <c r="M389" i="3"/>
  <c r="M385" i="3"/>
  <c r="M392" i="3"/>
  <c r="M384" i="3"/>
  <c r="M381" i="3"/>
  <c r="M377" i="3"/>
  <c r="M373" i="3"/>
  <c r="M369" i="3"/>
  <c r="M365" i="3"/>
  <c r="M361" i="3"/>
  <c r="M357" i="3"/>
  <c r="M353" i="3"/>
  <c r="M349" i="3"/>
  <c r="M345" i="3"/>
  <c r="M341" i="3"/>
  <c r="M337" i="3"/>
  <c r="M333" i="3"/>
  <c r="M329" i="3"/>
  <c r="M325" i="3"/>
  <c r="M321" i="3"/>
  <c r="M317" i="3"/>
  <c r="M313" i="3"/>
  <c r="M391" i="3"/>
  <c r="M382" i="3"/>
  <c r="M378" i="3"/>
  <c r="M374" i="3"/>
  <c r="M370" i="3"/>
  <c r="M366" i="3"/>
  <c r="M362" i="3"/>
  <c r="M358" i="3"/>
  <c r="M354" i="3"/>
  <c r="M350" i="3"/>
  <c r="M346" i="3"/>
  <c r="M342" i="3"/>
  <c r="M338" i="3"/>
  <c r="M334" i="3"/>
  <c r="M330" i="3"/>
  <c r="M326" i="3"/>
  <c r="M322" i="3"/>
  <c r="M318" i="3"/>
  <c r="M388" i="3"/>
  <c r="M383" i="3"/>
  <c r="M379" i="3"/>
  <c r="M375" i="3"/>
  <c r="M371" i="3"/>
  <c r="M367" i="3"/>
  <c r="M363" i="3"/>
  <c r="M359" i="3"/>
  <c r="M355" i="3"/>
  <c r="M351" i="3"/>
  <c r="M347" i="3"/>
  <c r="M343" i="3"/>
  <c r="M339" i="3"/>
  <c r="M335" i="3"/>
  <c r="M331" i="3"/>
  <c r="M387" i="3"/>
  <c r="M380" i="3"/>
  <c r="M376" i="3"/>
  <c r="M372" i="3"/>
  <c r="M368" i="3"/>
  <c r="M364" i="3"/>
  <c r="M360" i="3"/>
  <c r="M356" i="3"/>
  <c r="M352" i="3"/>
  <c r="M348" i="3"/>
  <c r="M344" i="3"/>
  <c r="M340" i="3"/>
  <c r="M336" i="3"/>
  <c r="M332" i="3"/>
  <c r="M328" i="3"/>
  <c r="M324" i="3"/>
  <c r="M320" i="3"/>
  <c r="M316" i="3"/>
  <c r="M312" i="3"/>
  <c r="M327" i="3"/>
  <c r="M311" i="3"/>
  <c r="M308" i="3"/>
  <c r="M304" i="3"/>
  <c r="M300" i="3"/>
  <c r="M296" i="3"/>
  <c r="M292" i="3"/>
  <c r="M288" i="3"/>
  <c r="M284" i="3"/>
  <c r="M280" i="3"/>
  <c r="M276" i="3"/>
  <c r="M272" i="3"/>
  <c r="M268" i="3"/>
  <c r="M264" i="3"/>
  <c r="M260" i="3"/>
  <c r="M256" i="3"/>
  <c r="M252" i="3"/>
  <c r="M248" i="3"/>
  <c r="M244" i="3"/>
  <c r="M240" i="3"/>
  <c r="M236" i="3"/>
  <c r="M232" i="3"/>
  <c r="M228" i="3"/>
  <c r="M224" i="3"/>
  <c r="M220" i="3"/>
  <c r="M309" i="3"/>
  <c r="M305" i="3"/>
  <c r="M301" i="3"/>
  <c r="M297" i="3"/>
  <c r="M293" i="3"/>
  <c r="M289" i="3"/>
  <c r="M285" i="3"/>
  <c r="M281" i="3"/>
  <c r="M277" i="3"/>
  <c r="M273" i="3"/>
  <c r="M269" i="3"/>
  <c r="M265" i="3"/>
  <c r="M261" i="3"/>
  <c r="M257" i="3"/>
  <c r="M253" i="3"/>
  <c r="M249" i="3"/>
  <c r="M245" i="3"/>
  <c r="M241" i="3"/>
  <c r="M237" i="3"/>
  <c r="M233" i="3"/>
  <c r="M229" i="3"/>
  <c r="M225" i="3"/>
  <c r="M319" i="3"/>
  <c r="M315" i="3"/>
  <c r="M310" i="3"/>
  <c r="M306" i="3"/>
  <c r="M302" i="3"/>
  <c r="M298" i="3"/>
  <c r="M294" i="3"/>
  <c r="M290" i="3"/>
  <c r="M286" i="3"/>
  <c r="M282" i="3"/>
  <c r="M278" i="3"/>
  <c r="M274" i="3"/>
  <c r="M270" i="3"/>
  <c r="M266" i="3"/>
  <c r="M262" i="3"/>
  <c r="M258" i="3"/>
  <c r="M254" i="3"/>
  <c r="M250" i="3"/>
  <c r="M246" i="3"/>
  <c r="M323" i="3"/>
  <c r="M314" i="3"/>
  <c r="M307" i="3"/>
  <c r="M303" i="3"/>
  <c r="M299" i="3"/>
  <c r="M295" i="3"/>
  <c r="M291" i="3"/>
  <c r="M287" i="3"/>
  <c r="M283" i="3"/>
  <c r="M279" i="3"/>
  <c r="M275" i="3"/>
  <c r="M271" i="3"/>
  <c r="M267" i="3"/>
  <c r="M263" i="3"/>
  <c r="M259" i="3"/>
  <c r="M255" i="3"/>
  <c r="M251" i="3"/>
  <c r="M247" i="3"/>
  <c r="M243" i="3"/>
  <c r="M239" i="3"/>
  <c r="M235" i="3"/>
  <c r="M231" i="3"/>
  <c r="M230" i="3"/>
  <c r="M227" i="3"/>
  <c r="M218" i="3"/>
  <c r="M217" i="3"/>
  <c r="M213" i="3"/>
  <c r="M209" i="3"/>
  <c r="M205" i="3"/>
  <c r="M201" i="3"/>
  <c r="M197" i="3"/>
  <c r="M193" i="3"/>
  <c r="M189" i="3"/>
  <c r="M185" i="3"/>
  <c r="M181" i="3"/>
  <c r="M177" i="3"/>
  <c r="M173" i="3"/>
  <c r="M169" i="3"/>
  <c r="M165" i="3"/>
  <c r="M161" i="3"/>
  <c r="M157" i="3"/>
  <c r="M153" i="3"/>
  <c r="M149" i="3"/>
  <c r="M145" i="3"/>
  <c r="M141" i="3"/>
  <c r="M137" i="3"/>
  <c r="M234" i="3"/>
  <c r="M226" i="3"/>
  <c r="M221" i="3"/>
  <c r="M214" i="3"/>
  <c r="M210" i="3"/>
  <c r="M206" i="3"/>
  <c r="M202" i="3"/>
  <c r="M198" i="3"/>
  <c r="M194" i="3"/>
  <c r="M190" i="3"/>
  <c r="M186" i="3"/>
  <c r="M182" i="3"/>
  <c r="M178" i="3"/>
  <c r="M174" i="3"/>
  <c r="M170" i="3"/>
  <c r="M166" i="3"/>
  <c r="M162" i="3"/>
  <c r="M158" i="3"/>
  <c r="M154" i="3"/>
  <c r="M150" i="3"/>
  <c r="M146" i="3"/>
  <c r="M142" i="3"/>
  <c r="M138" i="3"/>
  <c r="M134" i="3"/>
  <c r="M238" i="3"/>
  <c r="M223" i="3"/>
  <c r="M219" i="3"/>
  <c r="M215" i="3"/>
  <c r="M211" i="3"/>
  <c r="M207" i="3"/>
  <c r="M203" i="3"/>
  <c r="M199" i="3"/>
  <c r="M195" i="3"/>
  <c r="M191" i="3"/>
  <c r="M187" i="3"/>
  <c r="M183" i="3"/>
  <c r="M179" i="3"/>
  <c r="M175" i="3"/>
  <c r="M171" i="3"/>
  <c r="M167" i="3"/>
  <c r="M163" i="3"/>
  <c r="M159" i="3"/>
  <c r="M155" i="3"/>
  <c r="M151" i="3"/>
  <c r="M147" i="3"/>
  <c r="M143" i="3"/>
  <c r="M139" i="3"/>
  <c r="M135" i="3"/>
  <c r="M242" i="3"/>
  <c r="M222" i="3"/>
  <c r="M216" i="3"/>
  <c r="M212" i="3"/>
  <c r="M208" i="3"/>
  <c r="M204" i="3"/>
  <c r="M200" i="3"/>
  <c r="M196" i="3"/>
  <c r="M192" i="3"/>
  <c r="M188" i="3"/>
  <c r="M184" i="3"/>
  <c r="M180" i="3"/>
  <c r="M176" i="3"/>
  <c r="M172" i="3"/>
  <c r="M168" i="3"/>
  <c r="M164" i="3"/>
  <c r="M160" i="3"/>
  <c r="M156" i="3"/>
  <c r="M152" i="3"/>
  <c r="M148" i="3"/>
  <c r="M144" i="3"/>
  <c r="M140" i="3"/>
  <c r="M136" i="3"/>
  <c r="Q727" i="3"/>
  <c r="Q723" i="3"/>
  <c r="Q719" i="3"/>
  <c r="Q728" i="3"/>
  <c r="Q724" i="3"/>
  <c r="Q720" i="3"/>
  <c r="Q716" i="3"/>
  <c r="Q130" i="3"/>
  <c r="Q725" i="3"/>
  <c r="Q721" i="3"/>
  <c r="Q717" i="3"/>
  <c r="Q713" i="3"/>
  <c r="Q726" i="3"/>
  <c r="Q712" i="3"/>
  <c r="Q708" i="3"/>
  <c r="Q704" i="3"/>
  <c r="Q700" i="3"/>
  <c r="Q709" i="3"/>
  <c r="Q705" i="3"/>
  <c r="Q701" i="3"/>
  <c r="Q718" i="3"/>
  <c r="Q715" i="3"/>
  <c r="Q710" i="3"/>
  <c r="Q706" i="3"/>
  <c r="Q702" i="3"/>
  <c r="Q722" i="3"/>
  <c r="Q714" i="3"/>
  <c r="Q711" i="3"/>
  <c r="Q707" i="3"/>
  <c r="Q703" i="3"/>
  <c r="Q699" i="3"/>
  <c r="Q695" i="3"/>
  <c r="Q691" i="3"/>
  <c r="Q687" i="3"/>
  <c r="Q683" i="3"/>
  <c r="Q696" i="3"/>
  <c r="Q692" i="3"/>
  <c r="Q688" i="3"/>
  <c r="Q684" i="3"/>
  <c r="Q697" i="3"/>
  <c r="Q693" i="3"/>
  <c r="Q689" i="3"/>
  <c r="Q698" i="3"/>
  <c r="Q694" i="3"/>
  <c r="Q690" i="3"/>
  <c r="Q686" i="3"/>
  <c r="Q680" i="3"/>
  <c r="Q676" i="3"/>
  <c r="Q672" i="3"/>
  <c r="Q668" i="3"/>
  <c r="Q664" i="3"/>
  <c r="Q681" i="3"/>
  <c r="Q677" i="3"/>
  <c r="Q673" i="3"/>
  <c r="Q669" i="3"/>
  <c r="Q665" i="3"/>
  <c r="Q661" i="3"/>
  <c r="Q685" i="3"/>
  <c r="Q682" i="3"/>
  <c r="Q678" i="3"/>
  <c r="Q674" i="3"/>
  <c r="Q670" i="3"/>
  <c r="Q666" i="3"/>
  <c r="Q679" i="3"/>
  <c r="Q675" i="3"/>
  <c r="Q671" i="3"/>
  <c r="Q667" i="3"/>
  <c r="Q663" i="3"/>
  <c r="Q659" i="3"/>
  <c r="Q658" i="3"/>
  <c r="Q656" i="3"/>
  <c r="Q652" i="3"/>
  <c r="Q648" i="3"/>
  <c r="Q644" i="3"/>
  <c r="Q640" i="3"/>
  <c r="Q636" i="3"/>
  <c r="Q632" i="3"/>
  <c r="Q628" i="3"/>
  <c r="Q660" i="3"/>
  <c r="Q653" i="3"/>
  <c r="Q649" i="3"/>
  <c r="Q645" i="3"/>
  <c r="Q641" i="3"/>
  <c r="Q637" i="3"/>
  <c r="Q633" i="3"/>
  <c r="Q657" i="3"/>
  <c r="Q654" i="3"/>
  <c r="Q650" i="3"/>
  <c r="Q646" i="3"/>
  <c r="Q642" i="3"/>
  <c r="Q638" i="3"/>
  <c r="Q634" i="3"/>
  <c r="Q662" i="3"/>
  <c r="Q655" i="3"/>
  <c r="Q651" i="3"/>
  <c r="Q647" i="3"/>
  <c r="Q643" i="3"/>
  <c r="Q639" i="3"/>
  <c r="Q635" i="3"/>
  <c r="Q631" i="3"/>
  <c r="Q627" i="3"/>
  <c r="Q626" i="3"/>
  <c r="Q623" i="3"/>
  <c r="Q619" i="3"/>
  <c r="Q615" i="3"/>
  <c r="Q611" i="3"/>
  <c r="Q607" i="3"/>
  <c r="Q603" i="3"/>
  <c r="Q599" i="3"/>
  <c r="Q595" i="3"/>
  <c r="Q591" i="3"/>
  <c r="Q625" i="3"/>
  <c r="Q624" i="3"/>
  <c r="Q620" i="3"/>
  <c r="Q616" i="3"/>
  <c r="Q612" i="3"/>
  <c r="Q608" i="3"/>
  <c r="Q604" i="3"/>
  <c r="Q600" i="3"/>
  <c r="Q596" i="3"/>
  <c r="Q592" i="3"/>
  <c r="Q630" i="3"/>
  <c r="Q621" i="3"/>
  <c r="Q617" i="3"/>
  <c r="Q613" i="3"/>
  <c r="Q609" i="3"/>
  <c r="Q605" i="3"/>
  <c r="Q601" i="3"/>
  <c r="Q629" i="3"/>
  <c r="Q622" i="3"/>
  <c r="Q618" i="3"/>
  <c r="Q614" i="3"/>
  <c r="Q610" i="3"/>
  <c r="Q606" i="3"/>
  <c r="Q602" i="3"/>
  <c r="Q598" i="3"/>
  <c r="Q586" i="3"/>
  <c r="Q582" i="3"/>
  <c r="Q578" i="3"/>
  <c r="Q574" i="3"/>
  <c r="Q570" i="3"/>
  <c r="Q566" i="3"/>
  <c r="Q562" i="3"/>
  <c r="Q558" i="3"/>
  <c r="Q597" i="3"/>
  <c r="Q594" i="3"/>
  <c r="Q589" i="3"/>
  <c r="Q587" i="3"/>
  <c r="Q583" i="3"/>
  <c r="Q579" i="3"/>
  <c r="Q575" i="3"/>
  <c r="Q571" i="3"/>
  <c r="Q567" i="3"/>
  <c r="Q563" i="3"/>
  <c r="Q593" i="3"/>
  <c r="Q588" i="3"/>
  <c r="Q584" i="3"/>
  <c r="Q580" i="3"/>
  <c r="Q576" i="3"/>
  <c r="Q572" i="3"/>
  <c r="Q568" i="3"/>
  <c r="Q564" i="3"/>
  <c r="Q590" i="3"/>
  <c r="Q585" i="3"/>
  <c r="Q581" i="3"/>
  <c r="Q577" i="3"/>
  <c r="Q573" i="3"/>
  <c r="Q569" i="3"/>
  <c r="Q565" i="3"/>
  <c r="Q561" i="3"/>
  <c r="Q559" i="3"/>
  <c r="Q557" i="3"/>
  <c r="Q553" i="3"/>
  <c r="Q549" i="3"/>
  <c r="Q545" i="3"/>
  <c r="Q541" i="3"/>
  <c r="Q537" i="3"/>
  <c r="Q533" i="3"/>
  <c r="Q529" i="3"/>
  <c r="Q525" i="3"/>
  <c r="Q521" i="3"/>
  <c r="Q554" i="3"/>
  <c r="Q550" i="3"/>
  <c r="Q546" i="3"/>
  <c r="Q542" i="3"/>
  <c r="Q538" i="3"/>
  <c r="Q534" i="3"/>
  <c r="Q530" i="3"/>
  <c r="Q526" i="3"/>
  <c r="Q555" i="3"/>
  <c r="Q551" i="3"/>
  <c r="Q547" i="3"/>
  <c r="Q543" i="3"/>
  <c r="Q539" i="3"/>
  <c r="Q535" i="3"/>
  <c r="Q531" i="3"/>
  <c r="Q527" i="3"/>
  <c r="Q560" i="3"/>
  <c r="Q556" i="3"/>
  <c r="Q552" i="3"/>
  <c r="Q548" i="3"/>
  <c r="Q544" i="3"/>
  <c r="Q540" i="3"/>
  <c r="Q536" i="3"/>
  <c r="Q532" i="3"/>
  <c r="Q528" i="3"/>
  <c r="Q524" i="3"/>
  <c r="Q520" i="3"/>
  <c r="Q518" i="3"/>
  <c r="Q514" i="3"/>
  <c r="Q510" i="3"/>
  <c r="Q506" i="3"/>
  <c r="Q502" i="3"/>
  <c r="Q498" i="3"/>
  <c r="Q494" i="3"/>
  <c r="Q490" i="3"/>
  <c r="Q486" i="3"/>
  <c r="Q482" i="3"/>
  <c r="Q478" i="3"/>
  <c r="Q474" i="3"/>
  <c r="Q470" i="3"/>
  <c r="Q466" i="3"/>
  <c r="Q462" i="3"/>
  <c r="Q458" i="3"/>
  <c r="Q454" i="3"/>
  <c r="Q523" i="3"/>
  <c r="Q515" i="3"/>
  <c r="Q511" i="3"/>
  <c r="Q507" i="3"/>
  <c r="Q503" i="3"/>
  <c r="Q499" i="3"/>
  <c r="Q495" i="3"/>
  <c r="Q491" i="3"/>
  <c r="Q487" i="3"/>
  <c r="Q483" i="3"/>
  <c r="Q479" i="3"/>
  <c r="Q475" i="3"/>
  <c r="Q471" i="3"/>
  <c r="Q467" i="3"/>
  <c r="Q463" i="3"/>
  <c r="Q459" i="3"/>
  <c r="Q522" i="3"/>
  <c r="Q516" i="3"/>
  <c r="Q512" i="3"/>
  <c r="Q508" i="3"/>
  <c r="Q504" i="3"/>
  <c r="Q500" i="3"/>
  <c r="Q496" i="3"/>
  <c r="Q492" i="3"/>
  <c r="Q488" i="3"/>
  <c r="Q484" i="3"/>
  <c r="Q480" i="3"/>
  <c r="Q476" i="3"/>
  <c r="Q472" i="3"/>
  <c r="Q468" i="3"/>
  <c r="Q464" i="3"/>
  <c r="Q519" i="3"/>
  <c r="Q517" i="3"/>
  <c r="Q513" i="3"/>
  <c r="Q509" i="3"/>
  <c r="Q505" i="3"/>
  <c r="Q501" i="3"/>
  <c r="Q497" i="3"/>
  <c r="Q493" i="3"/>
  <c r="Q489" i="3"/>
  <c r="Q485" i="3"/>
  <c r="Q481" i="3"/>
  <c r="Q477" i="3"/>
  <c r="Q473" i="3"/>
  <c r="Q469" i="3"/>
  <c r="Q465" i="3"/>
  <c r="Q461" i="3"/>
  <c r="Q457" i="3"/>
  <c r="Q453" i="3"/>
  <c r="Q451" i="3"/>
  <c r="Q450" i="3"/>
  <c r="Q446" i="3"/>
  <c r="Q442" i="3"/>
  <c r="Q438" i="3"/>
  <c r="Q434" i="3"/>
  <c r="Q430" i="3"/>
  <c r="Q426" i="3"/>
  <c r="Q422" i="3"/>
  <c r="Q418" i="3"/>
  <c r="Q414" i="3"/>
  <c r="Q410" i="3"/>
  <c r="Q406" i="3"/>
  <c r="Q402" i="3"/>
  <c r="Q398" i="3"/>
  <c r="Q394" i="3"/>
  <c r="Q390" i="3"/>
  <c r="Q386" i="3"/>
  <c r="Q456" i="3"/>
  <c r="Q447" i="3"/>
  <c r="Q443" i="3"/>
  <c r="Q439" i="3"/>
  <c r="Q435" i="3"/>
  <c r="Q431" i="3"/>
  <c r="Q427" i="3"/>
  <c r="Q423" i="3"/>
  <c r="Q419" i="3"/>
  <c r="Q415" i="3"/>
  <c r="Q411" i="3"/>
  <c r="Q407" i="3"/>
  <c r="Q403" i="3"/>
  <c r="Q399" i="3"/>
  <c r="Q395" i="3"/>
  <c r="Q455" i="3"/>
  <c r="Q448" i="3"/>
  <c r="Q444" i="3"/>
  <c r="Q440" i="3"/>
  <c r="Q436" i="3"/>
  <c r="Q432" i="3"/>
  <c r="Q428" i="3"/>
  <c r="Q424" i="3"/>
  <c r="Q420" i="3"/>
  <c r="Q416" i="3"/>
  <c r="Q412" i="3"/>
  <c r="Q408" i="3"/>
  <c r="Q404" i="3"/>
  <c r="Q400" i="3"/>
  <c r="Q396" i="3"/>
  <c r="Q460" i="3"/>
  <c r="Q452" i="3"/>
  <c r="Q449" i="3"/>
  <c r="Q445" i="3"/>
  <c r="Q441" i="3"/>
  <c r="Q437" i="3"/>
  <c r="Q433" i="3"/>
  <c r="Q429" i="3"/>
  <c r="Q425" i="3"/>
  <c r="Q421" i="3"/>
  <c r="Q417" i="3"/>
  <c r="Q413" i="3"/>
  <c r="Q409" i="3"/>
  <c r="Q405" i="3"/>
  <c r="Q401" i="3"/>
  <c r="Q397" i="3"/>
  <c r="Q393" i="3"/>
  <c r="Q389" i="3"/>
  <c r="Q385" i="3"/>
  <c r="Q388" i="3"/>
  <c r="Q381" i="3"/>
  <c r="Q377" i="3"/>
  <c r="Q373" i="3"/>
  <c r="Q369" i="3"/>
  <c r="Q365" i="3"/>
  <c r="Q361" i="3"/>
  <c r="Q357" i="3"/>
  <c r="Q353" i="3"/>
  <c r="Q349" i="3"/>
  <c r="Q345" i="3"/>
  <c r="Q341" i="3"/>
  <c r="Q337" i="3"/>
  <c r="Q333" i="3"/>
  <c r="Q329" i="3"/>
  <c r="Q325" i="3"/>
  <c r="Q321" i="3"/>
  <c r="Q317" i="3"/>
  <c r="Q313" i="3"/>
  <c r="Q387" i="3"/>
  <c r="Q382" i="3"/>
  <c r="Q378" i="3"/>
  <c r="Q374" i="3"/>
  <c r="Q370" i="3"/>
  <c r="Q366" i="3"/>
  <c r="Q362" i="3"/>
  <c r="Q358" i="3"/>
  <c r="Q354" i="3"/>
  <c r="Q350" i="3"/>
  <c r="Q346" i="3"/>
  <c r="Q342" i="3"/>
  <c r="Q338" i="3"/>
  <c r="Q334" i="3"/>
  <c r="Q330" i="3"/>
  <c r="Q326" i="3"/>
  <c r="Q322" i="3"/>
  <c r="Q318" i="3"/>
  <c r="Q392" i="3"/>
  <c r="Q384" i="3"/>
  <c r="Q383" i="3"/>
  <c r="Q379" i="3"/>
  <c r="Q375" i="3"/>
  <c r="Q371" i="3"/>
  <c r="Q367" i="3"/>
  <c r="Q363" i="3"/>
  <c r="Q359" i="3"/>
  <c r="Q355" i="3"/>
  <c r="Q351" i="3"/>
  <c r="Q347" i="3"/>
  <c r="Q343" i="3"/>
  <c r="Q339" i="3"/>
  <c r="Q335" i="3"/>
  <c r="Q331" i="3"/>
  <c r="Q327" i="3"/>
  <c r="Q391" i="3"/>
  <c r="Q380" i="3"/>
  <c r="Q376" i="3"/>
  <c r="Q372" i="3"/>
  <c r="Q368" i="3"/>
  <c r="Q364" i="3"/>
  <c r="Q360" i="3"/>
  <c r="Q356" i="3"/>
  <c r="Q352" i="3"/>
  <c r="Q348" i="3"/>
  <c r="Q344" i="3"/>
  <c r="Q340" i="3"/>
  <c r="Q336" i="3"/>
  <c r="Q332" i="3"/>
  <c r="Q328" i="3"/>
  <c r="Q324" i="3"/>
  <c r="Q320" i="3"/>
  <c r="Q316" i="3"/>
  <c r="Q312" i="3"/>
  <c r="Q315" i="3"/>
  <c r="Q308" i="3"/>
  <c r="Q304" i="3"/>
  <c r="Q300" i="3"/>
  <c r="Q296" i="3"/>
  <c r="Q292" i="3"/>
  <c r="Q288" i="3"/>
  <c r="Q284" i="3"/>
  <c r="Q280" i="3"/>
  <c r="Q276" i="3"/>
  <c r="Q272" i="3"/>
  <c r="Q268" i="3"/>
  <c r="Q264" i="3"/>
  <c r="Q260" i="3"/>
  <c r="Q256" i="3"/>
  <c r="Q252" i="3"/>
  <c r="Q248" i="3"/>
  <c r="Q244" i="3"/>
  <c r="Q240" i="3"/>
  <c r="Q236" i="3"/>
  <c r="Q232" i="3"/>
  <c r="Q228" i="3"/>
  <c r="Q224" i="3"/>
  <c r="Q220" i="3"/>
  <c r="Q319" i="3"/>
  <c r="Q314" i="3"/>
  <c r="Q309" i="3"/>
  <c r="Q305" i="3"/>
  <c r="Q301" i="3"/>
  <c r="Q297" i="3"/>
  <c r="Q293" i="3"/>
  <c r="Q289" i="3"/>
  <c r="Q285" i="3"/>
  <c r="Q281" i="3"/>
  <c r="Q277" i="3"/>
  <c r="Q273" i="3"/>
  <c r="Q269" i="3"/>
  <c r="Q265" i="3"/>
  <c r="Q261" i="3"/>
  <c r="Q257" i="3"/>
  <c r="Q253" i="3"/>
  <c r="Q249" i="3"/>
  <c r="Q245" i="3"/>
  <c r="Q241" i="3"/>
  <c r="Q237" i="3"/>
  <c r="Q233" i="3"/>
  <c r="Q229" i="3"/>
  <c r="Q225" i="3"/>
  <c r="Q323" i="3"/>
  <c r="Q311" i="3"/>
  <c r="Q310" i="3"/>
  <c r="Q306" i="3"/>
  <c r="Q302" i="3"/>
  <c r="Q298" i="3"/>
  <c r="Q294" i="3"/>
  <c r="Q290" i="3"/>
  <c r="Q286" i="3"/>
  <c r="Q282" i="3"/>
  <c r="Q278" i="3"/>
  <c r="Q274" i="3"/>
  <c r="Q270" i="3"/>
  <c r="Q266" i="3"/>
  <c r="Q262" i="3"/>
  <c r="Q258" i="3"/>
  <c r="Q254" i="3"/>
  <c r="Q250" i="3"/>
  <c r="Q246" i="3"/>
  <c r="Q307" i="3"/>
  <c r="Q303" i="3"/>
  <c r="Q299" i="3"/>
  <c r="Q295" i="3"/>
  <c r="Q291" i="3"/>
  <c r="Q287" i="3"/>
  <c r="Q283" i="3"/>
  <c r="Q279" i="3"/>
  <c r="Q275" i="3"/>
  <c r="Q271" i="3"/>
  <c r="Q267" i="3"/>
  <c r="Q263" i="3"/>
  <c r="Q259" i="3"/>
  <c r="Q255" i="3"/>
  <c r="Q251" i="3"/>
  <c r="Q247" i="3"/>
  <c r="Q243" i="3"/>
  <c r="Q239" i="3"/>
  <c r="Q235" i="3"/>
  <c r="Q231" i="3"/>
  <c r="Q234" i="3"/>
  <c r="Q223" i="3"/>
  <c r="Q217" i="3"/>
  <c r="Q213" i="3"/>
  <c r="Q209" i="3"/>
  <c r="Q205" i="3"/>
  <c r="Q201" i="3"/>
  <c r="Q197" i="3"/>
  <c r="Q193" i="3"/>
  <c r="Q189" i="3"/>
  <c r="Q185" i="3"/>
  <c r="Q181" i="3"/>
  <c r="Q177" i="3"/>
  <c r="Q173" i="3"/>
  <c r="Q169" i="3"/>
  <c r="Q165" i="3"/>
  <c r="Q161" i="3"/>
  <c r="Q157" i="3"/>
  <c r="Q153" i="3"/>
  <c r="Q149" i="3"/>
  <c r="Q145" i="3"/>
  <c r="Q141" i="3"/>
  <c r="Q137" i="3"/>
  <c r="Q238" i="3"/>
  <c r="Q222" i="3"/>
  <c r="Q218" i="3"/>
  <c r="Q214" i="3"/>
  <c r="Q210" i="3"/>
  <c r="Q206" i="3"/>
  <c r="Q202" i="3"/>
  <c r="Q198" i="3"/>
  <c r="Q194" i="3"/>
  <c r="Q190" i="3"/>
  <c r="Q186" i="3"/>
  <c r="Q182" i="3"/>
  <c r="Q178" i="3"/>
  <c r="Q174" i="3"/>
  <c r="Q170" i="3"/>
  <c r="Q166" i="3"/>
  <c r="Q162" i="3"/>
  <c r="Q158" i="3"/>
  <c r="Q154" i="3"/>
  <c r="Q150" i="3"/>
  <c r="Q146" i="3"/>
  <c r="Q142" i="3"/>
  <c r="Q138" i="3"/>
  <c r="Q134" i="3"/>
  <c r="Q242" i="3"/>
  <c r="Q227" i="3"/>
  <c r="Q221" i="3"/>
  <c r="Q215" i="3"/>
  <c r="Q211" i="3"/>
  <c r="Q207" i="3"/>
  <c r="Q203" i="3"/>
  <c r="Q199" i="3"/>
  <c r="Q195" i="3"/>
  <c r="Q191" i="3"/>
  <c r="Q187" i="3"/>
  <c r="Q183" i="3"/>
  <c r="Q179" i="3"/>
  <c r="Q175" i="3"/>
  <c r="Q171" i="3"/>
  <c r="Q167" i="3"/>
  <c r="Q163" i="3"/>
  <c r="Q159" i="3"/>
  <c r="Q155" i="3"/>
  <c r="Q151" i="3"/>
  <c r="Q147" i="3"/>
  <c r="Q143" i="3"/>
  <c r="Q139" i="3"/>
  <c r="Q135" i="3"/>
  <c r="Q230" i="3"/>
  <c r="Q226" i="3"/>
  <c r="Q219" i="3"/>
  <c r="Q216" i="3"/>
  <c r="Q212" i="3"/>
  <c r="Q208" i="3"/>
  <c r="Q204" i="3"/>
  <c r="Q200" i="3"/>
  <c r="Q196" i="3"/>
  <c r="Q192" i="3"/>
  <c r="Q188" i="3"/>
  <c r="Q184" i="3"/>
  <c r="Q180" i="3"/>
  <c r="Q176" i="3"/>
  <c r="Q172" i="3"/>
  <c r="Q168" i="3"/>
  <c r="Q164" i="3"/>
  <c r="Q160" i="3"/>
  <c r="Q156" i="3"/>
  <c r="Q152" i="3"/>
  <c r="Q148" i="3"/>
  <c r="Q144" i="3"/>
  <c r="Q140" i="3"/>
  <c r="Q136" i="3"/>
  <c r="B727" i="3"/>
  <c r="B728" i="3"/>
  <c r="B724" i="3"/>
  <c r="B720" i="3"/>
  <c r="B130" i="3"/>
  <c r="B725" i="3"/>
  <c r="B721" i="3"/>
  <c r="B717" i="3"/>
  <c r="B726" i="3"/>
  <c r="B722" i="3"/>
  <c r="B718" i="3"/>
  <c r="B714" i="3"/>
  <c r="B716" i="3"/>
  <c r="B709" i="3"/>
  <c r="B705" i="3"/>
  <c r="B701" i="3"/>
  <c r="B719" i="3"/>
  <c r="B715" i="3"/>
  <c r="B713" i="3"/>
  <c r="B710" i="3"/>
  <c r="B706" i="3"/>
  <c r="B702" i="3"/>
  <c r="B723" i="3"/>
  <c r="B711" i="3"/>
  <c r="B707" i="3"/>
  <c r="B703" i="3"/>
  <c r="B712" i="3"/>
  <c r="B708" i="3"/>
  <c r="B704" i="3"/>
  <c r="B700" i="3"/>
  <c r="B696" i="3"/>
  <c r="B692" i="3"/>
  <c r="B688" i="3"/>
  <c r="B684" i="3"/>
  <c r="B697" i="3"/>
  <c r="B693" i="3"/>
  <c r="B689" i="3"/>
  <c r="B685" i="3"/>
  <c r="B698" i="3"/>
  <c r="B694" i="3"/>
  <c r="B690" i="3"/>
  <c r="B699" i="3"/>
  <c r="B695" i="3"/>
  <c r="B691" i="3"/>
  <c r="B687" i="3"/>
  <c r="B683" i="3"/>
  <c r="B681" i="3"/>
  <c r="B677" i="3"/>
  <c r="B673" i="3"/>
  <c r="B669" i="3"/>
  <c r="B665" i="3"/>
  <c r="B686" i="3"/>
  <c r="B678" i="3"/>
  <c r="B674" i="3"/>
  <c r="B670" i="3"/>
  <c r="B666" i="3"/>
  <c r="B662" i="3"/>
  <c r="B682" i="3"/>
  <c r="B679" i="3"/>
  <c r="B675" i="3"/>
  <c r="B671" i="3"/>
  <c r="B667" i="3"/>
  <c r="B680" i="3"/>
  <c r="B676" i="3"/>
  <c r="B672" i="3"/>
  <c r="B668" i="3"/>
  <c r="B664" i="3"/>
  <c r="B660" i="3"/>
  <c r="B653" i="3"/>
  <c r="B649" i="3"/>
  <c r="B645" i="3"/>
  <c r="B641" i="3"/>
  <c r="B637" i="3"/>
  <c r="B633" i="3"/>
  <c r="B629" i="3"/>
  <c r="B659" i="3"/>
  <c r="B657" i="3"/>
  <c r="B654" i="3"/>
  <c r="B650" i="3"/>
  <c r="B646" i="3"/>
  <c r="B642" i="3"/>
  <c r="B638" i="3"/>
  <c r="B634" i="3"/>
  <c r="B663" i="3"/>
  <c r="B655" i="3"/>
  <c r="B651" i="3"/>
  <c r="B647" i="3"/>
  <c r="B643" i="3"/>
  <c r="B639" i="3"/>
  <c r="B635" i="3"/>
  <c r="B661" i="3"/>
  <c r="B658" i="3"/>
  <c r="B656" i="3"/>
  <c r="B652" i="3"/>
  <c r="B648" i="3"/>
  <c r="B644" i="3"/>
  <c r="B640" i="3"/>
  <c r="B636" i="3"/>
  <c r="B632" i="3"/>
  <c r="B628" i="3"/>
  <c r="B631" i="3"/>
  <c r="B624" i="3"/>
  <c r="B620" i="3"/>
  <c r="B616" i="3"/>
  <c r="B612" i="3"/>
  <c r="B608" i="3"/>
  <c r="B604" i="3"/>
  <c r="B600" i="3"/>
  <c r="B596" i="3"/>
  <c r="B592" i="3"/>
  <c r="B630" i="3"/>
  <c r="B625" i="3"/>
  <c r="B621" i="3"/>
  <c r="B617" i="3"/>
  <c r="B613" i="3"/>
  <c r="B609" i="3"/>
  <c r="B605" i="3"/>
  <c r="B601" i="3"/>
  <c r="B597" i="3"/>
  <c r="B593" i="3"/>
  <c r="B627" i="3"/>
  <c r="B622" i="3"/>
  <c r="B618" i="3"/>
  <c r="B614" i="3"/>
  <c r="B610" i="3"/>
  <c r="B606" i="3"/>
  <c r="B602" i="3"/>
  <c r="B626" i="3"/>
  <c r="B623" i="3"/>
  <c r="B619" i="3"/>
  <c r="B615" i="3"/>
  <c r="B611" i="3"/>
  <c r="B607" i="3"/>
  <c r="B603" i="3"/>
  <c r="B599" i="3"/>
  <c r="B598" i="3"/>
  <c r="B594" i="3"/>
  <c r="B591" i="3"/>
  <c r="B587" i="3"/>
  <c r="B583" i="3"/>
  <c r="B579" i="3"/>
  <c r="B575" i="3"/>
  <c r="B571" i="3"/>
  <c r="B567" i="3"/>
  <c r="B563" i="3"/>
  <c r="B559" i="3"/>
  <c r="B588" i="3"/>
  <c r="B584" i="3"/>
  <c r="B580" i="3"/>
  <c r="B576" i="3"/>
  <c r="B572" i="3"/>
  <c r="B568" i="3"/>
  <c r="B564" i="3"/>
  <c r="B590" i="3"/>
  <c r="B589" i="3"/>
  <c r="B585" i="3"/>
  <c r="B581" i="3"/>
  <c r="B577" i="3"/>
  <c r="B573" i="3"/>
  <c r="B569" i="3"/>
  <c r="B565" i="3"/>
  <c r="B595" i="3"/>
  <c r="B586" i="3"/>
  <c r="B582" i="3"/>
  <c r="B578" i="3"/>
  <c r="B574" i="3"/>
  <c r="B570" i="3"/>
  <c r="B566" i="3"/>
  <c r="B562" i="3"/>
  <c r="B558" i="3"/>
  <c r="B554" i="3"/>
  <c r="B550" i="3"/>
  <c r="B546" i="3"/>
  <c r="B542" i="3"/>
  <c r="B538" i="3"/>
  <c r="B534" i="3"/>
  <c r="B530" i="3"/>
  <c r="B526" i="3"/>
  <c r="B522" i="3"/>
  <c r="B561" i="3"/>
  <c r="B555" i="3"/>
  <c r="B551" i="3"/>
  <c r="B547" i="3"/>
  <c r="B543" i="3"/>
  <c r="B539" i="3"/>
  <c r="B535" i="3"/>
  <c r="B531" i="3"/>
  <c r="B527" i="3"/>
  <c r="B560" i="3"/>
  <c r="B556" i="3"/>
  <c r="B552" i="3"/>
  <c r="B548" i="3"/>
  <c r="B544" i="3"/>
  <c r="B540" i="3"/>
  <c r="B536" i="3"/>
  <c r="B532" i="3"/>
  <c r="B528" i="3"/>
  <c r="B557" i="3"/>
  <c r="B553" i="3"/>
  <c r="B549" i="3"/>
  <c r="B545" i="3"/>
  <c r="B541" i="3"/>
  <c r="B537" i="3"/>
  <c r="B533" i="3"/>
  <c r="B529" i="3"/>
  <c r="B525" i="3"/>
  <c r="B521" i="3"/>
  <c r="B523" i="3"/>
  <c r="B519" i="3"/>
  <c r="B515" i="3"/>
  <c r="B511" i="3"/>
  <c r="B507" i="3"/>
  <c r="B503" i="3"/>
  <c r="B499" i="3"/>
  <c r="B495" i="3"/>
  <c r="B491" i="3"/>
  <c r="B487" i="3"/>
  <c r="B483" i="3"/>
  <c r="B479" i="3"/>
  <c r="B475" i="3"/>
  <c r="B471" i="3"/>
  <c r="B467" i="3"/>
  <c r="B463" i="3"/>
  <c r="B459" i="3"/>
  <c r="B455" i="3"/>
  <c r="B520" i="3"/>
  <c r="B516" i="3"/>
  <c r="B512" i="3"/>
  <c r="B508" i="3"/>
  <c r="B504" i="3"/>
  <c r="B500" i="3"/>
  <c r="B496" i="3"/>
  <c r="B492" i="3"/>
  <c r="B488" i="3"/>
  <c r="B484" i="3"/>
  <c r="B480" i="3"/>
  <c r="B476" i="3"/>
  <c r="B472" i="3"/>
  <c r="B468" i="3"/>
  <c r="B464" i="3"/>
  <c r="B460" i="3"/>
  <c r="B517" i="3"/>
  <c r="B513" i="3"/>
  <c r="B509" i="3"/>
  <c r="B505" i="3"/>
  <c r="B501" i="3"/>
  <c r="B497" i="3"/>
  <c r="B493" i="3"/>
  <c r="B489" i="3"/>
  <c r="B485" i="3"/>
  <c r="B481" i="3"/>
  <c r="B477" i="3"/>
  <c r="B473" i="3"/>
  <c r="B469" i="3"/>
  <c r="B465" i="3"/>
  <c r="B524" i="3"/>
  <c r="B518" i="3"/>
  <c r="B514" i="3"/>
  <c r="B510" i="3"/>
  <c r="B506" i="3"/>
  <c r="B502" i="3"/>
  <c r="B498" i="3"/>
  <c r="B494" i="3"/>
  <c r="B490" i="3"/>
  <c r="B486" i="3"/>
  <c r="B482" i="3"/>
  <c r="B478" i="3"/>
  <c r="B474" i="3"/>
  <c r="B470" i="3"/>
  <c r="B466" i="3"/>
  <c r="B462" i="3"/>
  <c r="B458" i="3"/>
  <c r="B454" i="3"/>
  <c r="B456" i="3"/>
  <c r="B451" i="3"/>
  <c r="B447" i="3"/>
  <c r="B443" i="3"/>
  <c r="B439" i="3"/>
  <c r="B435" i="3"/>
  <c r="B431" i="3"/>
  <c r="B427" i="3"/>
  <c r="B423" i="3"/>
  <c r="B419" i="3"/>
  <c r="B415" i="3"/>
  <c r="B411" i="3"/>
  <c r="B407" i="3"/>
  <c r="B403" i="3"/>
  <c r="B399" i="3"/>
  <c r="B395" i="3"/>
  <c r="B391" i="3"/>
  <c r="B387" i="3"/>
  <c r="B453" i="3"/>
  <c r="B448" i="3"/>
  <c r="B444" i="3"/>
  <c r="B440" i="3"/>
  <c r="B436" i="3"/>
  <c r="B432" i="3"/>
  <c r="B428" i="3"/>
  <c r="B424" i="3"/>
  <c r="B420" i="3"/>
  <c r="B416" i="3"/>
  <c r="B412" i="3"/>
  <c r="B408" i="3"/>
  <c r="B404" i="3"/>
  <c r="B400" i="3"/>
  <c r="B396" i="3"/>
  <c r="B461" i="3"/>
  <c r="B452" i="3"/>
  <c r="B449" i="3"/>
  <c r="B445" i="3"/>
  <c r="B441" i="3"/>
  <c r="B437" i="3"/>
  <c r="B433" i="3"/>
  <c r="B429" i="3"/>
  <c r="B425" i="3"/>
  <c r="B421" i="3"/>
  <c r="B417" i="3"/>
  <c r="B413" i="3"/>
  <c r="B409" i="3"/>
  <c r="B405" i="3"/>
  <c r="B401" i="3"/>
  <c r="B397" i="3"/>
  <c r="B457" i="3"/>
  <c r="B450" i="3"/>
  <c r="B446" i="3"/>
  <c r="B442" i="3"/>
  <c r="B438" i="3"/>
  <c r="B434" i="3"/>
  <c r="B430" i="3"/>
  <c r="B426" i="3"/>
  <c r="B422" i="3"/>
  <c r="B418" i="3"/>
  <c r="B414" i="3"/>
  <c r="B410" i="3"/>
  <c r="B406" i="3"/>
  <c r="B402" i="3"/>
  <c r="B398" i="3"/>
  <c r="B394" i="3"/>
  <c r="B390" i="3"/>
  <c r="B386" i="3"/>
  <c r="B393" i="3"/>
  <c r="B385" i="3"/>
  <c r="B382" i="3"/>
  <c r="B378" i="3"/>
  <c r="B374" i="3"/>
  <c r="B370" i="3"/>
  <c r="B366" i="3"/>
  <c r="B362" i="3"/>
  <c r="B358" i="3"/>
  <c r="B354" i="3"/>
  <c r="B350" i="3"/>
  <c r="B346" i="3"/>
  <c r="B342" i="3"/>
  <c r="B338" i="3"/>
  <c r="B334" i="3"/>
  <c r="B330" i="3"/>
  <c r="B326" i="3"/>
  <c r="B322" i="3"/>
  <c r="B318" i="3"/>
  <c r="B314" i="3"/>
  <c r="B392" i="3"/>
  <c r="B383" i="3"/>
  <c r="B379" i="3"/>
  <c r="B375" i="3"/>
  <c r="B371" i="3"/>
  <c r="B367" i="3"/>
  <c r="B363" i="3"/>
  <c r="B359" i="3"/>
  <c r="B355" i="3"/>
  <c r="B351" i="3"/>
  <c r="B347" i="3"/>
  <c r="B343" i="3"/>
  <c r="B339" i="3"/>
  <c r="B335" i="3"/>
  <c r="B331" i="3"/>
  <c r="B327" i="3"/>
  <c r="B323" i="3"/>
  <c r="B319" i="3"/>
  <c r="B389" i="3"/>
  <c r="B384" i="3"/>
  <c r="B380" i="3"/>
  <c r="B376" i="3"/>
  <c r="B372" i="3"/>
  <c r="B368" i="3"/>
  <c r="B364" i="3"/>
  <c r="B360" i="3"/>
  <c r="B356" i="3"/>
  <c r="B352" i="3"/>
  <c r="B348" i="3"/>
  <c r="B344" i="3"/>
  <c r="B340" i="3"/>
  <c r="B336" i="3"/>
  <c r="B332" i="3"/>
  <c r="B328" i="3"/>
  <c r="B388" i="3"/>
  <c r="B381" i="3"/>
  <c r="B377" i="3"/>
  <c r="B373" i="3"/>
  <c r="B369" i="3"/>
  <c r="B365" i="3"/>
  <c r="B361" i="3"/>
  <c r="B357" i="3"/>
  <c r="B353" i="3"/>
  <c r="B349" i="3"/>
  <c r="B345" i="3"/>
  <c r="B341" i="3"/>
  <c r="B337" i="3"/>
  <c r="B333" i="3"/>
  <c r="B329" i="3"/>
  <c r="B325" i="3"/>
  <c r="B321" i="3"/>
  <c r="B317" i="3"/>
  <c r="B313" i="3"/>
  <c r="B320" i="3"/>
  <c r="B312" i="3"/>
  <c r="B309" i="3"/>
  <c r="B305" i="3"/>
  <c r="B301" i="3"/>
  <c r="B297" i="3"/>
  <c r="B293" i="3"/>
  <c r="B289" i="3"/>
  <c r="B285" i="3"/>
  <c r="B281" i="3"/>
  <c r="B277" i="3"/>
  <c r="B273" i="3"/>
  <c r="B269" i="3"/>
  <c r="B265" i="3"/>
  <c r="B261" i="3"/>
  <c r="B257" i="3"/>
  <c r="B253" i="3"/>
  <c r="B249" i="3"/>
  <c r="B245" i="3"/>
  <c r="B241" i="3"/>
  <c r="B237" i="3"/>
  <c r="B233" i="3"/>
  <c r="B229" i="3"/>
  <c r="B225" i="3"/>
  <c r="B221" i="3"/>
  <c r="B324" i="3"/>
  <c r="B310" i="3"/>
  <c r="B306" i="3"/>
  <c r="B302" i="3"/>
  <c r="B298" i="3"/>
  <c r="B294" i="3"/>
  <c r="B290" i="3"/>
  <c r="B286" i="3"/>
  <c r="B282" i="3"/>
  <c r="B278" i="3"/>
  <c r="B274" i="3"/>
  <c r="B270" i="3"/>
  <c r="B266" i="3"/>
  <c r="B262" i="3"/>
  <c r="B258" i="3"/>
  <c r="B254" i="3"/>
  <c r="B250" i="3"/>
  <c r="B246" i="3"/>
  <c r="B242" i="3"/>
  <c r="B238" i="3"/>
  <c r="B234" i="3"/>
  <c r="B230" i="3"/>
  <c r="B226" i="3"/>
  <c r="B316" i="3"/>
  <c r="B311" i="3"/>
  <c r="B307" i="3"/>
  <c r="B303" i="3"/>
  <c r="B299" i="3"/>
  <c r="B295" i="3"/>
  <c r="B291" i="3"/>
  <c r="B287" i="3"/>
  <c r="B283" i="3"/>
  <c r="B279" i="3"/>
  <c r="B275" i="3"/>
  <c r="B271" i="3"/>
  <c r="B267" i="3"/>
  <c r="B263" i="3"/>
  <c r="B259" i="3"/>
  <c r="B255" i="3"/>
  <c r="B251" i="3"/>
  <c r="B247" i="3"/>
  <c r="B315" i="3"/>
  <c r="B308" i="3"/>
  <c r="B304" i="3"/>
  <c r="B300" i="3"/>
  <c r="B296" i="3"/>
  <c r="B292" i="3"/>
  <c r="B288" i="3"/>
  <c r="B284" i="3"/>
  <c r="B280" i="3"/>
  <c r="B276" i="3"/>
  <c r="B272" i="3"/>
  <c r="B268" i="3"/>
  <c r="B264" i="3"/>
  <c r="B260" i="3"/>
  <c r="B256" i="3"/>
  <c r="B252" i="3"/>
  <c r="B248" i="3"/>
  <c r="B244" i="3"/>
  <c r="B240" i="3"/>
  <c r="B236" i="3"/>
  <c r="B232" i="3"/>
  <c r="B239" i="3"/>
  <c r="B228" i="3"/>
  <c r="B220" i="3"/>
  <c r="B218" i="3"/>
  <c r="B214" i="3"/>
  <c r="B210" i="3"/>
  <c r="B206" i="3"/>
  <c r="B202" i="3"/>
  <c r="B198" i="3"/>
  <c r="B194" i="3"/>
  <c r="B190" i="3"/>
  <c r="B186" i="3"/>
  <c r="B182" i="3"/>
  <c r="B178" i="3"/>
  <c r="B174" i="3"/>
  <c r="B170" i="3"/>
  <c r="B166" i="3"/>
  <c r="B162" i="3"/>
  <c r="B158" i="3"/>
  <c r="B154" i="3"/>
  <c r="B150" i="3"/>
  <c r="B146" i="3"/>
  <c r="B142" i="3"/>
  <c r="B138" i="3"/>
  <c r="B134" i="3"/>
  <c r="B243" i="3"/>
  <c r="B227" i="3"/>
  <c r="B215" i="3"/>
  <c r="B211" i="3"/>
  <c r="B207" i="3"/>
  <c r="B203" i="3"/>
  <c r="B199" i="3"/>
  <c r="B195" i="3"/>
  <c r="B191" i="3"/>
  <c r="B187" i="3"/>
  <c r="B183" i="3"/>
  <c r="B179" i="3"/>
  <c r="B175" i="3"/>
  <c r="B171" i="3"/>
  <c r="B167" i="3"/>
  <c r="B163" i="3"/>
  <c r="B159" i="3"/>
  <c r="B155" i="3"/>
  <c r="B151" i="3"/>
  <c r="B147" i="3"/>
  <c r="B143" i="3"/>
  <c r="B139" i="3"/>
  <c r="B135" i="3"/>
  <c r="B231" i="3"/>
  <c r="B224" i="3"/>
  <c r="B219" i="3"/>
  <c r="B216" i="3"/>
  <c r="B212" i="3"/>
  <c r="B208" i="3"/>
  <c r="B204" i="3"/>
  <c r="B200" i="3"/>
  <c r="B196" i="3"/>
  <c r="B192" i="3"/>
  <c r="B188" i="3"/>
  <c r="B184" i="3"/>
  <c r="B180" i="3"/>
  <c r="B176" i="3"/>
  <c r="B172" i="3"/>
  <c r="B168" i="3"/>
  <c r="B164" i="3"/>
  <c r="B160" i="3"/>
  <c r="B156" i="3"/>
  <c r="B152" i="3"/>
  <c r="B148" i="3"/>
  <c r="B144" i="3"/>
  <c r="B140" i="3"/>
  <c r="B136" i="3"/>
  <c r="B235" i="3"/>
  <c r="B223" i="3"/>
  <c r="B222" i="3"/>
  <c r="B217" i="3"/>
  <c r="B213" i="3"/>
  <c r="B209" i="3"/>
  <c r="B205" i="3"/>
  <c r="B201" i="3"/>
  <c r="B197" i="3"/>
  <c r="B193" i="3"/>
  <c r="B189" i="3"/>
  <c r="B185" i="3"/>
  <c r="B181" i="3"/>
  <c r="B177" i="3"/>
  <c r="B173" i="3"/>
  <c r="B169" i="3"/>
  <c r="B165" i="3"/>
  <c r="B161" i="3"/>
  <c r="B157" i="3"/>
  <c r="B153" i="3"/>
  <c r="B149" i="3"/>
  <c r="B145" i="3"/>
  <c r="B141" i="3"/>
  <c r="B137" i="3"/>
  <c r="F727" i="3"/>
  <c r="F728" i="3"/>
  <c r="F724" i="3"/>
  <c r="F720" i="3"/>
  <c r="F716" i="3"/>
  <c r="F130" i="3"/>
  <c r="F725" i="3"/>
  <c r="F721" i="3"/>
  <c r="F717" i="3"/>
  <c r="F726" i="3"/>
  <c r="F722" i="3"/>
  <c r="F718" i="3"/>
  <c r="F714" i="3"/>
  <c r="F719" i="3"/>
  <c r="F712" i="3"/>
  <c r="F709" i="3"/>
  <c r="F705" i="3"/>
  <c r="F701" i="3"/>
  <c r="F723" i="3"/>
  <c r="F710" i="3"/>
  <c r="F706" i="3"/>
  <c r="F702" i="3"/>
  <c r="F713" i="3"/>
  <c r="F711" i="3"/>
  <c r="F707" i="3"/>
  <c r="F703" i="3"/>
  <c r="F715" i="3"/>
  <c r="F708" i="3"/>
  <c r="F704" i="3"/>
  <c r="F700" i="3"/>
  <c r="F699" i="3"/>
  <c r="F696" i="3"/>
  <c r="F692" i="3"/>
  <c r="F688" i="3"/>
  <c r="F684" i="3"/>
  <c r="F697" i="3"/>
  <c r="F693" i="3"/>
  <c r="F689" i="3"/>
  <c r="F685" i="3"/>
  <c r="F698" i="3"/>
  <c r="F694" i="3"/>
  <c r="F690" i="3"/>
  <c r="F695" i="3"/>
  <c r="F691" i="3"/>
  <c r="F687" i="3"/>
  <c r="F683" i="3"/>
  <c r="F686" i="3"/>
  <c r="F677" i="3"/>
  <c r="F673" i="3"/>
  <c r="F669" i="3"/>
  <c r="F665" i="3"/>
  <c r="F681" i="3"/>
  <c r="F678" i="3"/>
  <c r="F674" i="3"/>
  <c r="F670" i="3"/>
  <c r="F666" i="3"/>
  <c r="F662" i="3"/>
  <c r="F679" i="3"/>
  <c r="F675" i="3"/>
  <c r="F671" i="3"/>
  <c r="F667" i="3"/>
  <c r="F682" i="3"/>
  <c r="F680" i="3"/>
  <c r="F676" i="3"/>
  <c r="F672" i="3"/>
  <c r="F668" i="3"/>
  <c r="F664" i="3"/>
  <c r="F660" i="3"/>
  <c r="F658" i="3"/>
  <c r="F653" i="3"/>
  <c r="F649" i="3"/>
  <c r="F645" i="3"/>
  <c r="F641" i="3"/>
  <c r="F637" i="3"/>
  <c r="F633" i="3"/>
  <c r="F629" i="3"/>
  <c r="F625" i="3"/>
  <c r="F663" i="3"/>
  <c r="F661" i="3"/>
  <c r="F654" i="3"/>
  <c r="F650" i="3"/>
  <c r="F646" i="3"/>
  <c r="F642" i="3"/>
  <c r="F638" i="3"/>
  <c r="F634" i="3"/>
  <c r="F659" i="3"/>
  <c r="F657" i="3"/>
  <c r="F655" i="3"/>
  <c r="F651" i="3"/>
  <c r="F647" i="3"/>
  <c r="F643" i="3"/>
  <c r="F639" i="3"/>
  <c r="F635" i="3"/>
  <c r="F656" i="3"/>
  <c r="F652" i="3"/>
  <c r="F648" i="3"/>
  <c r="F644" i="3"/>
  <c r="F640" i="3"/>
  <c r="F636" i="3"/>
  <c r="F632" i="3"/>
  <c r="F628" i="3"/>
  <c r="F627" i="3"/>
  <c r="F624" i="3"/>
  <c r="F620" i="3"/>
  <c r="F616" i="3"/>
  <c r="F612" i="3"/>
  <c r="F608" i="3"/>
  <c r="F604" i="3"/>
  <c r="F600" i="3"/>
  <c r="F596" i="3"/>
  <c r="F592" i="3"/>
  <c r="F626" i="3"/>
  <c r="F621" i="3"/>
  <c r="F617" i="3"/>
  <c r="F613" i="3"/>
  <c r="F609" i="3"/>
  <c r="F605" i="3"/>
  <c r="F601" i="3"/>
  <c r="F597" i="3"/>
  <c r="F593" i="3"/>
  <c r="F631" i="3"/>
  <c r="F622" i="3"/>
  <c r="F618" i="3"/>
  <c r="F614" i="3"/>
  <c r="F610" i="3"/>
  <c r="F606" i="3"/>
  <c r="F602" i="3"/>
  <c r="F630" i="3"/>
  <c r="F623" i="3"/>
  <c r="F619" i="3"/>
  <c r="F615" i="3"/>
  <c r="F611" i="3"/>
  <c r="F607" i="3"/>
  <c r="F603" i="3"/>
  <c r="F599" i="3"/>
  <c r="F595" i="3"/>
  <c r="F587" i="3"/>
  <c r="F583" i="3"/>
  <c r="F579" i="3"/>
  <c r="F575" i="3"/>
  <c r="F571" i="3"/>
  <c r="F567" i="3"/>
  <c r="F563" i="3"/>
  <c r="F559" i="3"/>
  <c r="F591" i="3"/>
  <c r="F588" i="3"/>
  <c r="F584" i="3"/>
  <c r="F580" i="3"/>
  <c r="F576" i="3"/>
  <c r="F572" i="3"/>
  <c r="F568" i="3"/>
  <c r="F564" i="3"/>
  <c r="F594" i="3"/>
  <c r="F589" i="3"/>
  <c r="F585" i="3"/>
  <c r="F581" i="3"/>
  <c r="F577" i="3"/>
  <c r="F573" i="3"/>
  <c r="F569" i="3"/>
  <c r="F565" i="3"/>
  <c r="F598" i="3"/>
  <c r="F590" i="3"/>
  <c r="F586" i="3"/>
  <c r="F582" i="3"/>
  <c r="F578" i="3"/>
  <c r="F574" i="3"/>
  <c r="F570" i="3"/>
  <c r="F566" i="3"/>
  <c r="F562" i="3"/>
  <c r="F560" i="3"/>
  <c r="F558" i="3"/>
  <c r="F554" i="3"/>
  <c r="F550" i="3"/>
  <c r="F546" i="3"/>
  <c r="F542" i="3"/>
  <c r="F538" i="3"/>
  <c r="F534" i="3"/>
  <c r="F530" i="3"/>
  <c r="F526" i="3"/>
  <c r="F522" i="3"/>
  <c r="F555" i="3"/>
  <c r="F551" i="3"/>
  <c r="F547" i="3"/>
  <c r="F543" i="3"/>
  <c r="F539" i="3"/>
  <c r="F535" i="3"/>
  <c r="F531" i="3"/>
  <c r="F527" i="3"/>
  <c r="F556" i="3"/>
  <c r="F552" i="3"/>
  <c r="F548" i="3"/>
  <c r="F544" i="3"/>
  <c r="F540" i="3"/>
  <c r="F536" i="3"/>
  <c r="F532" i="3"/>
  <c r="F528" i="3"/>
  <c r="F561" i="3"/>
  <c r="F557" i="3"/>
  <c r="F553" i="3"/>
  <c r="F549" i="3"/>
  <c r="F545" i="3"/>
  <c r="F541" i="3"/>
  <c r="F537" i="3"/>
  <c r="F533" i="3"/>
  <c r="F529" i="3"/>
  <c r="F525" i="3"/>
  <c r="F521" i="3"/>
  <c r="F519" i="3"/>
  <c r="F515" i="3"/>
  <c r="F511" i="3"/>
  <c r="F507" i="3"/>
  <c r="F503" i="3"/>
  <c r="F499" i="3"/>
  <c r="F495" i="3"/>
  <c r="F491" i="3"/>
  <c r="F487" i="3"/>
  <c r="F483" i="3"/>
  <c r="F479" i="3"/>
  <c r="F475" i="3"/>
  <c r="F471" i="3"/>
  <c r="F467" i="3"/>
  <c r="F463" i="3"/>
  <c r="F459" i="3"/>
  <c r="F455" i="3"/>
  <c r="F451" i="3"/>
  <c r="F524" i="3"/>
  <c r="F516" i="3"/>
  <c r="F512" i="3"/>
  <c r="F508" i="3"/>
  <c r="F504" i="3"/>
  <c r="F500" i="3"/>
  <c r="F496" i="3"/>
  <c r="F492" i="3"/>
  <c r="F488" i="3"/>
  <c r="F484" i="3"/>
  <c r="F480" i="3"/>
  <c r="F476" i="3"/>
  <c r="F472" i="3"/>
  <c r="F468" i="3"/>
  <c r="F464" i="3"/>
  <c r="F460" i="3"/>
  <c r="F523" i="3"/>
  <c r="F517" i="3"/>
  <c r="F513" i="3"/>
  <c r="F509" i="3"/>
  <c r="F505" i="3"/>
  <c r="F501" i="3"/>
  <c r="F497" i="3"/>
  <c r="F493" i="3"/>
  <c r="F489" i="3"/>
  <c r="F485" i="3"/>
  <c r="F481" i="3"/>
  <c r="F477" i="3"/>
  <c r="F473" i="3"/>
  <c r="F469" i="3"/>
  <c r="F465" i="3"/>
  <c r="F520" i="3"/>
  <c r="F518" i="3"/>
  <c r="F514" i="3"/>
  <c r="F510" i="3"/>
  <c r="F506" i="3"/>
  <c r="F502" i="3"/>
  <c r="F498" i="3"/>
  <c r="F494" i="3"/>
  <c r="F490" i="3"/>
  <c r="F486" i="3"/>
  <c r="F482" i="3"/>
  <c r="F478" i="3"/>
  <c r="F474" i="3"/>
  <c r="F470" i="3"/>
  <c r="F466" i="3"/>
  <c r="F462" i="3"/>
  <c r="F458" i="3"/>
  <c r="F454" i="3"/>
  <c r="F452" i="3"/>
  <c r="F447" i="3"/>
  <c r="F443" i="3"/>
  <c r="F439" i="3"/>
  <c r="F435" i="3"/>
  <c r="F431" i="3"/>
  <c r="F427" i="3"/>
  <c r="F423" i="3"/>
  <c r="F419" i="3"/>
  <c r="F415" i="3"/>
  <c r="F411" i="3"/>
  <c r="F407" i="3"/>
  <c r="F403" i="3"/>
  <c r="F399" i="3"/>
  <c r="F395" i="3"/>
  <c r="F391" i="3"/>
  <c r="F387" i="3"/>
  <c r="F461" i="3"/>
  <c r="F457" i="3"/>
  <c r="F448" i="3"/>
  <c r="F444" i="3"/>
  <c r="F440" i="3"/>
  <c r="F436" i="3"/>
  <c r="F432" i="3"/>
  <c r="F428" i="3"/>
  <c r="F424" i="3"/>
  <c r="F420" i="3"/>
  <c r="F416" i="3"/>
  <c r="F412" i="3"/>
  <c r="F408" i="3"/>
  <c r="F404" i="3"/>
  <c r="F400" i="3"/>
  <c r="F396" i="3"/>
  <c r="F456" i="3"/>
  <c r="F449" i="3"/>
  <c r="F445" i="3"/>
  <c r="F441" i="3"/>
  <c r="F437" i="3"/>
  <c r="F433" i="3"/>
  <c r="F429" i="3"/>
  <c r="F425" i="3"/>
  <c r="F421" i="3"/>
  <c r="F417" i="3"/>
  <c r="F413" i="3"/>
  <c r="F409" i="3"/>
  <c r="F405" i="3"/>
  <c r="F401" i="3"/>
  <c r="F397" i="3"/>
  <c r="F453" i="3"/>
  <c r="F450" i="3"/>
  <c r="F446" i="3"/>
  <c r="F442" i="3"/>
  <c r="F438" i="3"/>
  <c r="F434" i="3"/>
  <c r="F430" i="3"/>
  <c r="F426" i="3"/>
  <c r="F422" i="3"/>
  <c r="F418" i="3"/>
  <c r="F414" i="3"/>
  <c r="F410" i="3"/>
  <c r="F406" i="3"/>
  <c r="F402" i="3"/>
  <c r="F398" i="3"/>
  <c r="F394" i="3"/>
  <c r="F390" i="3"/>
  <c r="F386" i="3"/>
  <c r="F389" i="3"/>
  <c r="F382" i="3"/>
  <c r="F378" i="3"/>
  <c r="F374" i="3"/>
  <c r="F370" i="3"/>
  <c r="F366" i="3"/>
  <c r="F362" i="3"/>
  <c r="F358" i="3"/>
  <c r="F354" i="3"/>
  <c r="F350" i="3"/>
  <c r="F346" i="3"/>
  <c r="F342" i="3"/>
  <c r="F338" i="3"/>
  <c r="F334" i="3"/>
  <c r="F330" i="3"/>
  <c r="F326" i="3"/>
  <c r="F322" i="3"/>
  <c r="F318" i="3"/>
  <c r="F314" i="3"/>
  <c r="F388" i="3"/>
  <c r="F383" i="3"/>
  <c r="F379" i="3"/>
  <c r="F375" i="3"/>
  <c r="F371" i="3"/>
  <c r="F367" i="3"/>
  <c r="F363" i="3"/>
  <c r="F359" i="3"/>
  <c r="F355" i="3"/>
  <c r="F351" i="3"/>
  <c r="F347" i="3"/>
  <c r="F343" i="3"/>
  <c r="F339" i="3"/>
  <c r="F335" i="3"/>
  <c r="F331" i="3"/>
  <c r="F327" i="3"/>
  <c r="F323" i="3"/>
  <c r="F319" i="3"/>
  <c r="F393" i="3"/>
  <c r="F385" i="3"/>
  <c r="F380" i="3"/>
  <c r="F376" i="3"/>
  <c r="F372" i="3"/>
  <c r="F368" i="3"/>
  <c r="F364" i="3"/>
  <c r="F360" i="3"/>
  <c r="F356" i="3"/>
  <c r="F352" i="3"/>
  <c r="F348" i="3"/>
  <c r="F344" i="3"/>
  <c r="F340" i="3"/>
  <c r="F336" i="3"/>
  <c r="F332" i="3"/>
  <c r="F328" i="3"/>
  <c r="F392" i="3"/>
  <c r="F384" i="3"/>
  <c r="F381" i="3"/>
  <c r="F377" i="3"/>
  <c r="F373" i="3"/>
  <c r="F369" i="3"/>
  <c r="F365" i="3"/>
  <c r="F361" i="3"/>
  <c r="F357" i="3"/>
  <c r="F353" i="3"/>
  <c r="F349" i="3"/>
  <c r="F345" i="3"/>
  <c r="F341" i="3"/>
  <c r="F337" i="3"/>
  <c r="F333" i="3"/>
  <c r="F329" i="3"/>
  <c r="F325" i="3"/>
  <c r="F321" i="3"/>
  <c r="F317" i="3"/>
  <c r="F313" i="3"/>
  <c r="F324" i="3"/>
  <c r="F316" i="3"/>
  <c r="F309" i="3"/>
  <c r="F305" i="3"/>
  <c r="F301" i="3"/>
  <c r="F297" i="3"/>
  <c r="F293" i="3"/>
  <c r="F289" i="3"/>
  <c r="F285" i="3"/>
  <c r="F281" i="3"/>
  <c r="F277" i="3"/>
  <c r="F273" i="3"/>
  <c r="F269" i="3"/>
  <c r="F265" i="3"/>
  <c r="F261" i="3"/>
  <c r="F257" i="3"/>
  <c r="F253" i="3"/>
  <c r="F249" i="3"/>
  <c r="F245" i="3"/>
  <c r="F241" i="3"/>
  <c r="F237" i="3"/>
  <c r="F233" i="3"/>
  <c r="F229" i="3"/>
  <c r="F225" i="3"/>
  <c r="F221" i="3"/>
  <c r="F315" i="3"/>
  <c r="F310" i="3"/>
  <c r="F306" i="3"/>
  <c r="F302" i="3"/>
  <c r="F298" i="3"/>
  <c r="F294" i="3"/>
  <c r="F290" i="3"/>
  <c r="F286" i="3"/>
  <c r="F282" i="3"/>
  <c r="F278" i="3"/>
  <c r="F274" i="3"/>
  <c r="F270" i="3"/>
  <c r="F266" i="3"/>
  <c r="F262" i="3"/>
  <c r="F258" i="3"/>
  <c r="F254" i="3"/>
  <c r="F250" i="3"/>
  <c r="F246" i="3"/>
  <c r="F242" i="3"/>
  <c r="F238" i="3"/>
  <c r="F234" i="3"/>
  <c r="F230" i="3"/>
  <c r="F226" i="3"/>
  <c r="F312" i="3"/>
  <c r="F307" i="3"/>
  <c r="F303" i="3"/>
  <c r="F299" i="3"/>
  <c r="F295" i="3"/>
  <c r="F291" i="3"/>
  <c r="F287" i="3"/>
  <c r="F283" i="3"/>
  <c r="F279" i="3"/>
  <c r="F275" i="3"/>
  <c r="F271" i="3"/>
  <c r="F267" i="3"/>
  <c r="F263" i="3"/>
  <c r="F259" i="3"/>
  <c r="F255" i="3"/>
  <c r="F251" i="3"/>
  <c r="F247" i="3"/>
  <c r="F320" i="3"/>
  <c r="F311" i="3"/>
  <c r="F308" i="3"/>
  <c r="F304" i="3"/>
  <c r="F300" i="3"/>
  <c r="F296" i="3"/>
  <c r="F292" i="3"/>
  <c r="F288" i="3"/>
  <c r="F284" i="3"/>
  <c r="F280" i="3"/>
  <c r="F276" i="3"/>
  <c r="F272" i="3"/>
  <c r="F268" i="3"/>
  <c r="F264" i="3"/>
  <c r="F260" i="3"/>
  <c r="F256" i="3"/>
  <c r="F252" i="3"/>
  <c r="F248" i="3"/>
  <c r="F244" i="3"/>
  <c r="F240" i="3"/>
  <c r="F236" i="3"/>
  <c r="F232" i="3"/>
  <c r="F243" i="3"/>
  <c r="F224" i="3"/>
  <c r="F222" i="3"/>
  <c r="F214" i="3"/>
  <c r="F210" i="3"/>
  <c r="F206" i="3"/>
  <c r="F202" i="3"/>
  <c r="F198" i="3"/>
  <c r="F194" i="3"/>
  <c r="F190" i="3"/>
  <c r="F186" i="3"/>
  <c r="F182" i="3"/>
  <c r="F178" i="3"/>
  <c r="F174" i="3"/>
  <c r="F170" i="3"/>
  <c r="F166" i="3"/>
  <c r="F162" i="3"/>
  <c r="F158" i="3"/>
  <c r="F154" i="3"/>
  <c r="F150" i="3"/>
  <c r="F146" i="3"/>
  <c r="F142" i="3"/>
  <c r="F138" i="3"/>
  <c r="F134" i="3"/>
  <c r="F231" i="3"/>
  <c r="F223" i="3"/>
  <c r="F220" i="3"/>
  <c r="F218" i="3"/>
  <c r="F215" i="3"/>
  <c r="F211" i="3"/>
  <c r="F207" i="3"/>
  <c r="F203" i="3"/>
  <c r="F199" i="3"/>
  <c r="F195" i="3"/>
  <c r="F191" i="3"/>
  <c r="F187" i="3"/>
  <c r="F183" i="3"/>
  <c r="F179" i="3"/>
  <c r="F175" i="3"/>
  <c r="F171" i="3"/>
  <c r="F167" i="3"/>
  <c r="F163" i="3"/>
  <c r="F159" i="3"/>
  <c r="F155" i="3"/>
  <c r="F151" i="3"/>
  <c r="F147" i="3"/>
  <c r="F143" i="3"/>
  <c r="F139" i="3"/>
  <c r="F135" i="3"/>
  <c r="F235" i="3"/>
  <c r="F228" i="3"/>
  <c r="F216" i="3"/>
  <c r="F212" i="3"/>
  <c r="F208" i="3"/>
  <c r="F204" i="3"/>
  <c r="F200" i="3"/>
  <c r="F196" i="3"/>
  <c r="F192" i="3"/>
  <c r="F188" i="3"/>
  <c r="F184" i="3"/>
  <c r="F180" i="3"/>
  <c r="F176" i="3"/>
  <c r="F172" i="3"/>
  <c r="F168" i="3"/>
  <c r="F164" i="3"/>
  <c r="F160" i="3"/>
  <c r="F156" i="3"/>
  <c r="F152" i="3"/>
  <c r="F148" i="3"/>
  <c r="F144" i="3"/>
  <c r="F140" i="3"/>
  <c r="F136" i="3"/>
  <c r="F239" i="3"/>
  <c r="F227" i="3"/>
  <c r="F219" i="3"/>
  <c r="F217" i="3"/>
  <c r="F213" i="3"/>
  <c r="F209" i="3"/>
  <c r="F205" i="3"/>
  <c r="F201" i="3"/>
  <c r="F197" i="3"/>
  <c r="F193" i="3"/>
  <c r="F189" i="3"/>
  <c r="F185" i="3"/>
  <c r="F181" i="3"/>
  <c r="F177" i="3"/>
  <c r="F173" i="3"/>
  <c r="F169" i="3"/>
  <c r="F165" i="3"/>
  <c r="F161" i="3"/>
  <c r="F157" i="3"/>
  <c r="F153" i="3"/>
  <c r="F149" i="3"/>
  <c r="F145" i="3"/>
  <c r="F141" i="3"/>
  <c r="F137" i="3"/>
  <c r="J727" i="3"/>
  <c r="J728" i="3"/>
  <c r="J724" i="3"/>
  <c r="J720" i="3"/>
  <c r="J716" i="3"/>
  <c r="J130" i="3"/>
  <c r="J725" i="3"/>
  <c r="J721" i="3"/>
  <c r="J717" i="3"/>
  <c r="J726" i="3"/>
  <c r="J722" i="3"/>
  <c r="J718" i="3"/>
  <c r="J714" i="3"/>
  <c r="J723" i="3"/>
  <c r="J709" i="3"/>
  <c r="J705" i="3"/>
  <c r="J701" i="3"/>
  <c r="J715" i="3"/>
  <c r="J712" i="3"/>
  <c r="J710" i="3"/>
  <c r="J706" i="3"/>
  <c r="J702" i="3"/>
  <c r="J711" i="3"/>
  <c r="J707" i="3"/>
  <c r="J703" i="3"/>
  <c r="J719" i="3"/>
  <c r="J713" i="3"/>
  <c r="J708" i="3"/>
  <c r="J704" i="3"/>
  <c r="J700" i="3"/>
  <c r="J696" i="3"/>
  <c r="J692" i="3"/>
  <c r="J688" i="3"/>
  <c r="J684" i="3"/>
  <c r="J699" i="3"/>
  <c r="J697" i="3"/>
  <c r="J693" i="3"/>
  <c r="J689" i="3"/>
  <c r="J685" i="3"/>
  <c r="J698" i="3"/>
  <c r="J694" i="3"/>
  <c r="J690" i="3"/>
  <c r="J686" i="3"/>
  <c r="J695" i="3"/>
  <c r="J691" i="3"/>
  <c r="J687" i="3"/>
  <c r="J683" i="3"/>
  <c r="J677" i="3"/>
  <c r="J673" i="3"/>
  <c r="J669" i="3"/>
  <c r="J665" i="3"/>
  <c r="J682" i="3"/>
  <c r="J678" i="3"/>
  <c r="J674" i="3"/>
  <c r="J670" i="3"/>
  <c r="J666" i="3"/>
  <c r="J662" i="3"/>
  <c r="J681" i="3"/>
  <c r="J679" i="3"/>
  <c r="J675" i="3"/>
  <c r="J671" i="3"/>
  <c r="J667" i="3"/>
  <c r="J680" i="3"/>
  <c r="J676" i="3"/>
  <c r="J672" i="3"/>
  <c r="J668" i="3"/>
  <c r="J664" i="3"/>
  <c r="J660" i="3"/>
  <c r="J663" i="3"/>
  <c r="J653" i="3"/>
  <c r="J649" i="3"/>
  <c r="J645" i="3"/>
  <c r="J641" i="3"/>
  <c r="J637" i="3"/>
  <c r="J633" i="3"/>
  <c r="J629" i="3"/>
  <c r="J625" i="3"/>
  <c r="J658" i="3"/>
  <c r="J654" i="3"/>
  <c r="J650" i="3"/>
  <c r="J646" i="3"/>
  <c r="J642" i="3"/>
  <c r="J638" i="3"/>
  <c r="J634" i="3"/>
  <c r="J655" i="3"/>
  <c r="J651" i="3"/>
  <c r="J647" i="3"/>
  <c r="J643" i="3"/>
  <c r="J639" i="3"/>
  <c r="J635" i="3"/>
  <c r="J661" i="3"/>
  <c r="J659" i="3"/>
  <c r="J657" i="3"/>
  <c r="J656" i="3"/>
  <c r="J652" i="3"/>
  <c r="J648" i="3"/>
  <c r="J644" i="3"/>
  <c r="J640" i="3"/>
  <c r="J636" i="3"/>
  <c r="J632" i="3"/>
  <c r="J628" i="3"/>
  <c r="J624" i="3"/>
  <c r="J620" i="3"/>
  <c r="J616" i="3"/>
  <c r="J612" i="3"/>
  <c r="J608" i="3"/>
  <c r="J604" i="3"/>
  <c r="J600" i="3"/>
  <c r="J596" i="3"/>
  <c r="J592" i="3"/>
  <c r="J631" i="3"/>
  <c r="J630" i="3"/>
  <c r="J621" i="3"/>
  <c r="J617" i="3"/>
  <c r="J613" i="3"/>
  <c r="J609" i="3"/>
  <c r="J605" i="3"/>
  <c r="J601" i="3"/>
  <c r="J597" i="3"/>
  <c r="J593" i="3"/>
  <c r="J627" i="3"/>
  <c r="J622" i="3"/>
  <c r="J618" i="3"/>
  <c r="J614" i="3"/>
  <c r="J610" i="3"/>
  <c r="J606" i="3"/>
  <c r="J602" i="3"/>
  <c r="J626" i="3"/>
  <c r="J623" i="3"/>
  <c r="J619" i="3"/>
  <c r="J615" i="3"/>
  <c r="J611" i="3"/>
  <c r="J607" i="3"/>
  <c r="J603" i="3"/>
  <c r="J599" i="3"/>
  <c r="J595" i="3"/>
  <c r="J594" i="3"/>
  <c r="J590" i="3"/>
  <c r="J587" i="3"/>
  <c r="J583" i="3"/>
  <c r="J579" i="3"/>
  <c r="J575" i="3"/>
  <c r="J571" i="3"/>
  <c r="J567" i="3"/>
  <c r="J563" i="3"/>
  <c r="J559" i="3"/>
  <c r="J588" i="3"/>
  <c r="J584" i="3"/>
  <c r="J580" i="3"/>
  <c r="J576" i="3"/>
  <c r="J572" i="3"/>
  <c r="J568" i="3"/>
  <c r="J564" i="3"/>
  <c r="J598" i="3"/>
  <c r="J591" i="3"/>
  <c r="J589" i="3"/>
  <c r="J585" i="3"/>
  <c r="J581" i="3"/>
  <c r="J577" i="3"/>
  <c r="J573" i="3"/>
  <c r="J569" i="3"/>
  <c r="J565" i="3"/>
  <c r="J586" i="3"/>
  <c r="J582" i="3"/>
  <c r="J578" i="3"/>
  <c r="J574" i="3"/>
  <c r="J570" i="3"/>
  <c r="J566" i="3"/>
  <c r="J562" i="3"/>
  <c r="J558" i="3"/>
  <c r="J554" i="3"/>
  <c r="J550" i="3"/>
  <c r="J546" i="3"/>
  <c r="J542" i="3"/>
  <c r="J538" i="3"/>
  <c r="J534" i="3"/>
  <c r="J530" i="3"/>
  <c r="J526" i="3"/>
  <c r="J522" i="3"/>
  <c r="J561" i="3"/>
  <c r="J555" i="3"/>
  <c r="J551" i="3"/>
  <c r="J547" i="3"/>
  <c r="J543" i="3"/>
  <c r="J539" i="3"/>
  <c r="J535" i="3"/>
  <c r="J531" i="3"/>
  <c r="J527" i="3"/>
  <c r="J560" i="3"/>
  <c r="J556" i="3"/>
  <c r="J552" i="3"/>
  <c r="J548" i="3"/>
  <c r="J544" i="3"/>
  <c r="J540" i="3"/>
  <c r="J536" i="3"/>
  <c r="J532" i="3"/>
  <c r="J528" i="3"/>
  <c r="J557" i="3"/>
  <c r="J553" i="3"/>
  <c r="J549" i="3"/>
  <c r="J545" i="3"/>
  <c r="J541" i="3"/>
  <c r="J537" i="3"/>
  <c r="J533" i="3"/>
  <c r="J529" i="3"/>
  <c r="J525" i="3"/>
  <c r="J521" i="3"/>
  <c r="J523" i="3"/>
  <c r="J519" i="3"/>
  <c r="J515" i="3"/>
  <c r="J511" i="3"/>
  <c r="J507" i="3"/>
  <c r="J503" i="3"/>
  <c r="J499" i="3"/>
  <c r="J495" i="3"/>
  <c r="J491" i="3"/>
  <c r="J487" i="3"/>
  <c r="J483" i="3"/>
  <c r="J479" i="3"/>
  <c r="J475" i="3"/>
  <c r="J471" i="3"/>
  <c r="J467" i="3"/>
  <c r="J463" i="3"/>
  <c r="J459" i="3"/>
  <c r="J455" i="3"/>
  <c r="J451" i="3"/>
  <c r="J520" i="3"/>
  <c r="J516" i="3"/>
  <c r="J512" i="3"/>
  <c r="J508" i="3"/>
  <c r="J504" i="3"/>
  <c r="J500" i="3"/>
  <c r="J496" i="3"/>
  <c r="J492" i="3"/>
  <c r="J488" i="3"/>
  <c r="J484" i="3"/>
  <c r="J480" i="3"/>
  <c r="J476" i="3"/>
  <c r="J472" i="3"/>
  <c r="J468" i="3"/>
  <c r="J464" i="3"/>
  <c r="J460" i="3"/>
  <c r="J517" i="3"/>
  <c r="J513" i="3"/>
  <c r="J509" i="3"/>
  <c r="J505" i="3"/>
  <c r="J501" i="3"/>
  <c r="J497" i="3"/>
  <c r="J493" i="3"/>
  <c r="J489" i="3"/>
  <c r="J485" i="3"/>
  <c r="J481" i="3"/>
  <c r="J477" i="3"/>
  <c r="J473" i="3"/>
  <c r="J469" i="3"/>
  <c r="J465" i="3"/>
  <c r="J524" i="3"/>
  <c r="J518" i="3"/>
  <c r="J514" i="3"/>
  <c r="J510" i="3"/>
  <c r="J506" i="3"/>
  <c r="J502" i="3"/>
  <c r="J498" i="3"/>
  <c r="J494" i="3"/>
  <c r="J490" i="3"/>
  <c r="J486" i="3"/>
  <c r="J482" i="3"/>
  <c r="J478" i="3"/>
  <c r="J474" i="3"/>
  <c r="J470" i="3"/>
  <c r="J466" i="3"/>
  <c r="J462" i="3"/>
  <c r="J458" i="3"/>
  <c r="J454" i="3"/>
  <c r="J461" i="3"/>
  <c r="J456" i="3"/>
  <c r="J447" i="3"/>
  <c r="J443" i="3"/>
  <c r="J439" i="3"/>
  <c r="J435" i="3"/>
  <c r="J431" i="3"/>
  <c r="J427" i="3"/>
  <c r="J423" i="3"/>
  <c r="J419" i="3"/>
  <c r="J415" i="3"/>
  <c r="J411" i="3"/>
  <c r="J407" i="3"/>
  <c r="J403" i="3"/>
  <c r="J399" i="3"/>
  <c r="J395" i="3"/>
  <c r="J391" i="3"/>
  <c r="J387" i="3"/>
  <c r="J453" i="3"/>
  <c r="J448" i="3"/>
  <c r="J444" i="3"/>
  <c r="J440" i="3"/>
  <c r="J436" i="3"/>
  <c r="J432" i="3"/>
  <c r="J428" i="3"/>
  <c r="J424" i="3"/>
  <c r="J420" i="3"/>
  <c r="J416" i="3"/>
  <c r="J412" i="3"/>
  <c r="J408" i="3"/>
  <c r="J404" i="3"/>
  <c r="J400" i="3"/>
  <c r="J396" i="3"/>
  <c r="J452" i="3"/>
  <c r="J449" i="3"/>
  <c r="J445" i="3"/>
  <c r="J441" i="3"/>
  <c r="J437" i="3"/>
  <c r="J433" i="3"/>
  <c r="J429" i="3"/>
  <c r="J425" i="3"/>
  <c r="J421" i="3"/>
  <c r="J417" i="3"/>
  <c r="J413" i="3"/>
  <c r="J409" i="3"/>
  <c r="J405" i="3"/>
  <c r="J401" i="3"/>
  <c r="J397" i="3"/>
  <c r="J457" i="3"/>
  <c r="J450" i="3"/>
  <c r="J446" i="3"/>
  <c r="J442" i="3"/>
  <c r="J438" i="3"/>
  <c r="J434" i="3"/>
  <c r="J430" i="3"/>
  <c r="J426" i="3"/>
  <c r="J422" i="3"/>
  <c r="J418" i="3"/>
  <c r="J414" i="3"/>
  <c r="J410" i="3"/>
  <c r="J406" i="3"/>
  <c r="J402" i="3"/>
  <c r="J398" i="3"/>
  <c r="J394" i="3"/>
  <c r="J390" i="3"/>
  <c r="J386" i="3"/>
  <c r="J393" i="3"/>
  <c r="J385" i="3"/>
  <c r="J382" i="3"/>
  <c r="J378" i="3"/>
  <c r="J374" i="3"/>
  <c r="J370" i="3"/>
  <c r="J366" i="3"/>
  <c r="J362" i="3"/>
  <c r="J358" i="3"/>
  <c r="J354" i="3"/>
  <c r="J350" i="3"/>
  <c r="J346" i="3"/>
  <c r="J342" i="3"/>
  <c r="J338" i="3"/>
  <c r="J334" i="3"/>
  <c r="J330" i="3"/>
  <c r="J326" i="3"/>
  <c r="J322" i="3"/>
  <c r="J318" i="3"/>
  <c r="J314" i="3"/>
  <c r="J392" i="3"/>
  <c r="J384" i="3"/>
  <c r="J383" i="3"/>
  <c r="J379" i="3"/>
  <c r="J375" i="3"/>
  <c r="J371" i="3"/>
  <c r="J367" i="3"/>
  <c r="J363" i="3"/>
  <c r="J359" i="3"/>
  <c r="J355" i="3"/>
  <c r="J351" i="3"/>
  <c r="J347" i="3"/>
  <c r="J343" i="3"/>
  <c r="J339" i="3"/>
  <c r="J335" i="3"/>
  <c r="J331" i="3"/>
  <c r="J327" i="3"/>
  <c r="J323" i="3"/>
  <c r="J319" i="3"/>
  <c r="J389" i="3"/>
  <c r="J380" i="3"/>
  <c r="J376" i="3"/>
  <c r="J372" i="3"/>
  <c r="J368" i="3"/>
  <c r="J364" i="3"/>
  <c r="J360" i="3"/>
  <c r="J356" i="3"/>
  <c r="J352" i="3"/>
  <c r="J348" i="3"/>
  <c r="J344" i="3"/>
  <c r="J340" i="3"/>
  <c r="J336" i="3"/>
  <c r="J332" i="3"/>
  <c r="J328" i="3"/>
  <c r="J388" i="3"/>
  <c r="J381" i="3"/>
  <c r="J377" i="3"/>
  <c r="J373" i="3"/>
  <c r="J369" i="3"/>
  <c r="J365" i="3"/>
  <c r="J361" i="3"/>
  <c r="J357" i="3"/>
  <c r="J353" i="3"/>
  <c r="J349" i="3"/>
  <c r="J345" i="3"/>
  <c r="J341" i="3"/>
  <c r="J337" i="3"/>
  <c r="J333" i="3"/>
  <c r="J329" i="3"/>
  <c r="J325" i="3"/>
  <c r="J321" i="3"/>
  <c r="J317" i="3"/>
  <c r="J313" i="3"/>
  <c r="J312" i="3"/>
  <c r="J309" i="3"/>
  <c r="J305" i="3"/>
  <c r="J301" i="3"/>
  <c r="J297" i="3"/>
  <c r="J293" i="3"/>
  <c r="J289" i="3"/>
  <c r="J285" i="3"/>
  <c r="J281" i="3"/>
  <c r="J277" i="3"/>
  <c r="J273" i="3"/>
  <c r="J269" i="3"/>
  <c r="J265" i="3"/>
  <c r="J261" i="3"/>
  <c r="J257" i="3"/>
  <c r="J253" i="3"/>
  <c r="J249" i="3"/>
  <c r="J245" i="3"/>
  <c r="J241" i="3"/>
  <c r="J237" i="3"/>
  <c r="J233" i="3"/>
  <c r="J229" i="3"/>
  <c r="J225" i="3"/>
  <c r="J221" i="3"/>
  <c r="J311" i="3"/>
  <c r="J310" i="3"/>
  <c r="J306" i="3"/>
  <c r="J302" i="3"/>
  <c r="J298" i="3"/>
  <c r="J294" i="3"/>
  <c r="J290" i="3"/>
  <c r="J286" i="3"/>
  <c r="J282" i="3"/>
  <c r="J278" i="3"/>
  <c r="J274" i="3"/>
  <c r="J270" i="3"/>
  <c r="J266" i="3"/>
  <c r="J262" i="3"/>
  <c r="J258" i="3"/>
  <c r="J254" i="3"/>
  <c r="J250" i="3"/>
  <c r="J246" i="3"/>
  <c r="J242" i="3"/>
  <c r="J238" i="3"/>
  <c r="J234" i="3"/>
  <c r="J230" i="3"/>
  <c r="J226" i="3"/>
  <c r="J320" i="3"/>
  <c r="J316" i="3"/>
  <c r="J307" i="3"/>
  <c r="J303" i="3"/>
  <c r="J299" i="3"/>
  <c r="J295" i="3"/>
  <c r="J291" i="3"/>
  <c r="J287" i="3"/>
  <c r="J283" i="3"/>
  <c r="J279" i="3"/>
  <c r="J275" i="3"/>
  <c r="J271" i="3"/>
  <c r="J267" i="3"/>
  <c r="J263" i="3"/>
  <c r="J259" i="3"/>
  <c r="J255" i="3"/>
  <c r="J251" i="3"/>
  <c r="J247" i="3"/>
  <c r="J324" i="3"/>
  <c r="J315" i="3"/>
  <c r="J308" i="3"/>
  <c r="J304" i="3"/>
  <c r="J300" i="3"/>
  <c r="J296" i="3"/>
  <c r="J292" i="3"/>
  <c r="J288" i="3"/>
  <c r="J284" i="3"/>
  <c r="J280" i="3"/>
  <c r="J276" i="3"/>
  <c r="J272" i="3"/>
  <c r="J268" i="3"/>
  <c r="J264" i="3"/>
  <c r="J260" i="3"/>
  <c r="J256" i="3"/>
  <c r="J252" i="3"/>
  <c r="J248" i="3"/>
  <c r="J244" i="3"/>
  <c r="J240" i="3"/>
  <c r="J236" i="3"/>
  <c r="J232" i="3"/>
  <c r="J231" i="3"/>
  <c r="J228" i="3"/>
  <c r="J219" i="3"/>
  <c r="J214" i="3"/>
  <c r="J210" i="3"/>
  <c r="J206" i="3"/>
  <c r="J202" i="3"/>
  <c r="J198" i="3"/>
  <c r="J194" i="3"/>
  <c r="J190" i="3"/>
  <c r="J186" i="3"/>
  <c r="J182" i="3"/>
  <c r="J178" i="3"/>
  <c r="J174" i="3"/>
  <c r="J170" i="3"/>
  <c r="J166" i="3"/>
  <c r="J162" i="3"/>
  <c r="J158" i="3"/>
  <c r="J154" i="3"/>
  <c r="J150" i="3"/>
  <c r="J146" i="3"/>
  <c r="J142" i="3"/>
  <c r="J138" i="3"/>
  <c r="J134" i="3"/>
  <c r="J235" i="3"/>
  <c r="J227" i="3"/>
  <c r="J222" i="3"/>
  <c r="J215" i="3"/>
  <c r="J211" i="3"/>
  <c r="J207" i="3"/>
  <c r="J203" i="3"/>
  <c r="J199" i="3"/>
  <c r="J195" i="3"/>
  <c r="J191" i="3"/>
  <c r="J187" i="3"/>
  <c r="J183" i="3"/>
  <c r="J179" i="3"/>
  <c r="J175" i="3"/>
  <c r="J171" i="3"/>
  <c r="J167" i="3"/>
  <c r="J163" i="3"/>
  <c r="J159" i="3"/>
  <c r="J155" i="3"/>
  <c r="J151" i="3"/>
  <c r="J147" i="3"/>
  <c r="J143" i="3"/>
  <c r="J139" i="3"/>
  <c r="J135" i="3"/>
  <c r="J239" i="3"/>
  <c r="J224" i="3"/>
  <c r="J220" i="3"/>
  <c r="J218" i="3"/>
  <c r="J216" i="3"/>
  <c r="J212" i="3"/>
  <c r="J208" i="3"/>
  <c r="J204" i="3"/>
  <c r="J200" i="3"/>
  <c r="J196" i="3"/>
  <c r="J192" i="3"/>
  <c r="J188" i="3"/>
  <c r="J184" i="3"/>
  <c r="J180" i="3"/>
  <c r="J176" i="3"/>
  <c r="J172" i="3"/>
  <c r="J168" i="3"/>
  <c r="J164" i="3"/>
  <c r="J160" i="3"/>
  <c r="J156" i="3"/>
  <c r="J152" i="3"/>
  <c r="J148" i="3"/>
  <c r="J144" i="3"/>
  <c r="J140" i="3"/>
  <c r="J136" i="3"/>
  <c r="J243" i="3"/>
  <c r="J223" i="3"/>
  <c r="J217" i="3"/>
  <c r="J213" i="3"/>
  <c r="J209" i="3"/>
  <c r="J205" i="3"/>
  <c r="J201" i="3"/>
  <c r="J197" i="3"/>
  <c r="J193" i="3"/>
  <c r="J189" i="3"/>
  <c r="J185" i="3"/>
  <c r="J181" i="3"/>
  <c r="J177" i="3"/>
  <c r="J173" i="3"/>
  <c r="J169" i="3"/>
  <c r="J165" i="3"/>
  <c r="J161" i="3"/>
  <c r="J157" i="3"/>
  <c r="J153" i="3"/>
  <c r="J149" i="3"/>
  <c r="J145" i="3"/>
  <c r="J141" i="3"/>
  <c r="J137" i="3"/>
  <c r="N727" i="3"/>
  <c r="N728" i="3"/>
  <c r="N724" i="3"/>
  <c r="N720" i="3"/>
  <c r="N716" i="3"/>
  <c r="N130" i="3"/>
  <c r="N725" i="3"/>
  <c r="N721" i="3"/>
  <c r="N717" i="3"/>
  <c r="N726" i="3"/>
  <c r="N722" i="3"/>
  <c r="N718" i="3"/>
  <c r="N714" i="3"/>
  <c r="N713" i="3"/>
  <c r="N709" i="3"/>
  <c r="N705" i="3"/>
  <c r="N701" i="3"/>
  <c r="N710" i="3"/>
  <c r="N706" i="3"/>
  <c r="N702" i="3"/>
  <c r="N719" i="3"/>
  <c r="N712" i="3"/>
  <c r="N711" i="3"/>
  <c r="N707" i="3"/>
  <c r="N703" i="3"/>
  <c r="N723" i="3"/>
  <c r="N715" i="3"/>
  <c r="N708" i="3"/>
  <c r="N704" i="3"/>
  <c r="N700" i="3"/>
  <c r="N696" i="3"/>
  <c r="N692" i="3"/>
  <c r="N688" i="3"/>
  <c r="N684" i="3"/>
  <c r="N697" i="3"/>
  <c r="N693" i="3"/>
  <c r="N689" i="3"/>
  <c r="N685" i="3"/>
  <c r="N698" i="3"/>
  <c r="N694" i="3"/>
  <c r="N690" i="3"/>
  <c r="N686" i="3"/>
  <c r="N699" i="3"/>
  <c r="N695" i="3"/>
  <c r="N691" i="3"/>
  <c r="N687" i="3"/>
  <c r="N683" i="3"/>
  <c r="N677" i="3"/>
  <c r="N673" i="3"/>
  <c r="N669" i="3"/>
  <c r="N665" i="3"/>
  <c r="N678" i="3"/>
  <c r="N674" i="3"/>
  <c r="N670" i="3"/>
  <c r="N666" i="3"/>
  <c r="N662" i="3"/>
  <c r="N679" i="3"/>
  <c r="N675" i="3"/>
  <c r="N671" i="3"/>
  <c r="N667" i="3"/>
  <c r="N682" i="3"/>
  <c r="N681" i="3"/>
  <c r="N680" i="3"/>
  <c r="N676" i="3"/>
  <c r="N672" i="3"/>
  <c r="N668" i="3"/>
  <c r="N664" i="3"/>
  <c r="N660" i="3"/>
  <c r="N659" i="3"/>
  <c r="N657" i="3"/>
  <c r="N653" i="3"/>
  <c r="N649" i="3"/>
  <c r="N645" i="3"/>
  <c r="N641" i="3"/>
  <c r="N637" i="3"/>
  <c r="N633" i="3"/>
  <c r="N629" i="3"/>
  <c r="N625" i="3"/>
  <c r="N661" i="3"/>
  <c r="N654" i="3"/>
  <c r="N650" i="3"/>
  <c r="N646" i="3"/>
  <c r="N642" i="3"/>
  <c r="N638" i="3"/>
  <c r="N634" i="3"/>
  <c r="N658" i="3"/>
  <c r="N655" i="3"/>
  <c r="N651" i="3"/>
  <c r="N647" i="3"/>
  <c r="N643" i="3"/>
  <c r="N639" i="3"/>
  <c r="N635" i="3"/>
  <c r="N663" i="3"/>
  <c r="N656" i="3"/>
  <c r="N652" i="3"/>
  <c r="N648" i="3"/>
  <c r="N644" i="3"/>
  <c r="N640" i="3"/>
  <c r="N636" i="3"/>
  <c r="N632" i="3"/>
  <c r="N628" i="3"/>
  <c r="N631" i="3"/>
  <c r="N627" i="3"/>
  <c r="N624" i="3"/>
  <c r="N620" i="3"/>
  <c r="N616" i="3"/>
  <c r="N612" i="3"/>
  <c r="N608" i="3"/>
  <c r="N604" i="3"/>
  <c r="N600" i="3"/>
  <c r="N596" i="3"/>
  <c r="N592" i="3"/>
  <c r="N626" i="3"/>
  <c r="N621" i="3"/>
  <c r="N617" i="3"/>
  <c r="N613" i="3"/>
  <c r="N609" i="3"/>
  <c r="N605" i="3"/>
  <c r="N601" i="3"/>
  <c r="N597" i="3"/>
  <c r="N593" i="3"/>
  <c r="N622" i="3"/>
  <c r="N618" i="3"/>
  <c r="N614" i="3"/>
  <c r="N610" i="3"/>
  <c r="N606" i="3"/>
  <c r="N602" i="3"/>
  <c r="N630" i="3"/>
  <c r="N623" i="3"/>
  <c r="N619" i="3"/>
  <c r="N615" i="3"/>
  <c r="N611" i="3"/>
  <c r="N607" i="3"/>
  <c r="N603" i="3"/>
  <c r="N599" i="3"/>
  <c r="N595" i="3"/>
  <c r="N587" i="3"/>
  <c r="N583" i="3"/>
  <c r="N579" i="3"/>
  <c r="N575" i="3"/>
  <c r="N571" i="3"/>
  <c r="N567" i="3"/>
  <c r="N563" i="3"/>
  <c r="N559" i="3"/>
  <c r="N598" i="3"/>
  <c r="N590" i="3"/>
  <c r="N588" i="3"/>
  <c r="N584" i="3"/>
  <c r="N580" i="3"/>
  <c r="N576" i="3"/>
  <c r="N572" i="3"/>
  <c r="N568" i="3"/>
  <c r="N564" i="3"/>
  <c r="N594" i="3"/>
  <c r="N585" i="3"/>
  <c r="N581" i="3"/>
  <c r="N577" i="3"/>
  <c r="N573" i="3"/>
  <c r="N569" i="3"/>
  <c r="N565" i="3"/>
  <c r="N591" i="3"/>
  <c r="N589" i="3"/>
  <c r="N586" i="3"/>
  <c r="N582" i="3"/>
  <c r="N578" i="3"/>
  <c r="N574" i="3"/>
  <c r="N570" i="3"/>
  <c r="N566" i="3"/>
  <c r="N562" i="3"/>
  <c r="N560" i="3"/>
  <c r="N558" i="3"/>
  <c r="N554" i="3"/>
  <c r="N550" i="3"/>
  <c r="N546" i="3"/>
  <c r="N542" i="3"/>
  <c r="N538" i="3"/>
  <c r="N534" i="3"/>
  <c r="N530" i="3"/>
  <c r="N526" i="3"/>
  <c r="N522" i="3"/>
  <c r="N555" i="3"/>
  <c r="N551" i="3"/>
  <c r="N547" i="3"/>
  <c r="N543" i="3"/>
  <c r="N539" i="3"/>
  <c r="N535" i="3"/>
  <c r="N531" i="3"/>
  <c r="N527" i="3"/>
  <c r="N556" i="3"/>
  <c r="N552" i="3"/>
  <c r="N548" i="3"/>
  <c r="N544" i="3"/>
  <c r="N540" i="3"/>
  <c r="N536" i="3"/>
  <c r="N532" i="3"/>
  <c r="N528" i="3"/>
  <c r="N561" i="3"/>
  <c r="N557" i="3"/>
  <c r="N553" i="3"/>
  <c r="N549" i="3"/>
  <c r="N545" i="3"/>
  <c r="N541" i="3"/>
  <c r="N537" i="3"/>
  <c r="N533" i="3"/>
  <c r="N529" i="3"/>
  <c r="N525" i="3"/>
  <c r="N521" i="3"/>
  <c r="N515" i="3"/>
  <c r="N511" i="3"/>
  <c r="N507" i="3"/>
  <c r="N503" i="3"/>
  <c r="N499" i="3"/>
  <c r="N495" i="3"/>
  <c r="N491" i="3"/>
  <c r="N487" i="3"/>
  <c r="N483" i="3"/>
  <c r="N479" i="3"/>
  <c r="N475" i="3"/>
  <c r="N471" i="3"/>
  <c r="N467" i="3"/>
  <c r="N463" i="3"/>
  <c r="N459" i="3"/>
  <c r="N455" i="3"/>
  <c r="N451" i="3"/>
  <c r="N524" i="3"/>
  <c r="N519" i="3"/>
  <c r="N516" i="3"/>
  <c r="N512" i="3"/>
  <c r="N508" i="3"/>
  <c r="N504" i="3"/>
  <c r="N500" i="3"/>
  <c r="N496" i="3"/>
  <c r="N492" i="3"/>
  <c r="N488" i="3"/>
  <c r="N484" i="3"/>
  <c r="N480" i="3"/>
  <c r="N476" i="3"/>
  <c r="N472" i="3"/>
  <c r="N468" i="3"/>
  <c r="N464" i="3"/>
  <c r="N460" i="3"/>
  <c r="N523" i="3"/>
  <c r="N517" i="3"/>
  <c r="N513" i="3"/>
  <c r="N509" i="3"/>
  <c r="N505" i="3"/>
  <c r="N501" i="3"/>
  <c r="N497" i="3"/>
  <c r="N493" i="3"/>
  <c r="N489" i="3"/>
  <c r="N485" i="3"/>
  <c r="N481" i="3"/>
  <c r="N477" i="3"/>
  <c r="N473" i="3"/>
  <c r="N469" i="3"/>
  <c r="N465" i="3"/>
  <c r="N520" i="3"/>
  <c r="N518" i="3"/>
  <c r="N514" i="3"/>
  <c r="N510" i="3"/>
  <c r="N506" i="3"/>
  <c r="N502" i="3"/>
  <c r="N498" i="3"/>
  <c r="N494" i="3"/>
  <c r="N490" i="3"/>
  <c r="N486" i="3"/>
  <c r="N482" i="3"/>
  <c r="N478" i="3"/>
  <c r="N474" i="3"/>
  <c r="N470" i="3"/>
  <c r="N466" i="3"/>
  <c r="N462" i="3"/>
  <c r="N458" i="3"/>
  <c r="N454" i="3"/>
  <c r="N452" i="3"/>
  <c r="N447" i="3"/>
  <c r="N443" i="3"/>
  <c r="N439" i="3"/>
  <c r="N435" i="3"/>
  <c r="N431" i="3"/>
  <c r="N427" i="3"/>
  <c r="N423" i="3"/>
  <c r="N419" i="3"/>
  <c r="N415" i="3"/>
  <c r="N411" i="3"/>
  <c r="N407" i="3"/>
  <c r="N403" i="3"/>
  <c r="N399" i="3"/>
  <c r="N395" i="3"/>
  <c r="N391" i="3"/>
  <c r="N387" i="3"/>
  <c r="N457" i="3"/>
  <c r="N448" i="3"/>
  <c r="N444" i="3"/>
  <c r="N440" i="3"/>
  <c r="N436" i="3"/>
  <c r="N432" i="3"/>
  <c r="N428" i="3"/>
  <c r="N424" i="3"/>
  <c r="N420" i="3"/>
  <c r="N416" i="3"/>
  <c r="N412" i="3"/>
  <c r="N408" i="3"/>
  <c r="N404" i="3"/>
  <c r="N400" i="3"/>
  <c r="N396" i="3"/>
  <c r="N456" i="3"/>
  <c r="N449" i="3"/>
  <c r="N445" i="3"/>
  <c r="N441" i="3"/>
  <c r="N437" i="3"/>
  <c r="N433" i="3"/>
  <c r="N429" i="3"/>
  <c r="N425" i="3"/>
  <c r="N421" i="3"/>
  <c r="N417" i="3"/>
  <c r="N413" i="3"/>
  <c r="N409" i="3"/>
  <c r="N405" i="3"/>
  <c r="N401" i="3"/>
  <c r="N397" i="3"/>
  <c r="N461" i="3"/>
  <c r="N453" i="3"/>
  <c r="N450" i="3"/>
  <c r="N446" i="3"/>
  <c r="N442" i="3"/>
  <c r="N438" i="3"/>
  <c r="N434" i="3"/>
  <c r="N430" i="3"/>
  <c r="N426" i="3"/>
  <c r="N422" i="3"/>
  <c r="N418" i="3"/>
  <c r="N414" i="3"/>
  <c r="N410" i="3"/>
  <c r="N406" i="3"/>
  <c r="N402" i="3"/>
  <c r="N398" i="3"/>
  <c r="N394" i="3"/>
  <c r="N390" i="3"/>
  <c r="N386" i="3"/>
  <c r="N389" i="3"/>
  <c r="N382" i="3"/>
  <c r="N378" i="3"/>
  <c r="N374" i="3"/>
  <c r="N370" i="3"/>
  <c r="N366" i="3"/>
  <c r="N362" i="3"/>
  <c r="N358" i="3"/>
  <c r="N354" i="3"/>
  <c r="N350" i="3"/>
  <c r="N346" i="3"/>
  <c r="N342" i="3"/>
  <c r="N338" i="3"/>
  <c r="N334" i="3"/>
  <c r="N330" i="3"/>
  <c r="N326" i="3"/>
  <c r="N322" i="3"/>
  <c r="N318" i="3"/>
  <c r="N314" i="3"/>
  <c r="N388" i="3"/>
  <c r="N383" i="3"/>
  <c r="N379" i="3"/>
  <c r="N375" i="3"/>
  <c r="N371" i="3"/>
  <c r="N367" i="3"/>
  <c r="N363" i="3"/>
  <c r="N359" i="3"/>
  <c r="N355" i="3"/>
  <c r="N351" i="3"/>
  <c r="N347" i="3"/>
  <c r="N343" i="3"/>
  <c r="N339" i="3"/>
  <c r="N335" i="3"/>
  <c r="N331" i="3"/>
  <c r="N327" i="3"/>
  <c r="N323" i="3"/>
  <c r="N319" i="3"/>
  <c r="N393" i="3"/>
  <c r="N385" i="3"/>
  <c r="N380" i="3"/>
  <c r="N376" i="3"/>
  <c r="N372" i="3"/>
  <c r="N368" i="3"/>
  <c r="N364" i="3"/>
  <c r="N360" i="3"/>
  <c r="N356" i="3"/>
  <c r="N352" i="3"/>
  <c r="N348" i="3"/>
  <c r="N344" i="3"/>
  <c r="N340" i="3"/>
  <c r="N336" i="3"/>
  <c r="N332" i="3"/>
  <c r="N328" i="3"/>
  <c r="N392" i="3"/>
  <c r="N384" i="3"/>
  <c r="N381" i="3"/>
  <c r="N377" i="3"/>
  <c r="N373" i="3"/>
  <c r="N369" i="3"/>
  <c r="N365" i="3"/>
  <c r="N361" i="3"/>
  <c r="N357" i="3"/>
  <c r="N353" i="3"/>
  <c r="N349" i="3"/>
  <c r="N345" i="3"/>
  <c r="N341" i="3"/>
  <c r="N337" i="3"/>
  <c r="N333" i="3"/>
  <c r="N329" i="3"/>
  <c r="N325" i="3"/>
  <c r="N321" i="3"/>
  <c r="N317" i="3"/>
  <c r="N313" i="3"/>
  <c r="N316" i="3"/>
  <c r="N309" i="3"/>
  <c r="N305" i="3"/>
  <c r="N301" i="3"/>
  <c r="N297" i="3"/>
  <c r="N293" i="3"/>
  <c r="N289" i="3"/>
  <c r="N285" i="3"/>
  <c r="N281" i="3"/>
  <c r="N277" i="3"/>
  <c r="N273" i="3"/>
  <c r="N269" i="3"/>
  <c r="N265" i="3"/>
  <c r="N261" i="3"/>
  <c r="N257" i="3"/>
  <c r="N253" i="3"/>
  <c r="N249" i="3"/>
  <c r="N245" i="3"/>
  <c r="N241" i="3"/>
  <c r="N237" i="3"/>
  <c r="N233" i="3"/>
  <c r="N229" i="3"/>
  <c r="N225" i="3"/>
  <c r="N221" i="3"/>
  <c r="N320" i="3"/>
  <c r="N315" i="3"/>
  <c r="N310" i="3"/>
  <c r="N306" i="3"/>
  <c r="N302" i="3"/>
  <c r="N298" i="3"/>
  <c r="N294" i="3"/>
  <c r="N290" i="3"/>
  <c r="N286" i="3"/>
  <c r="N282" i="3"/>
  <c r="N278" i="3"/>
  <c r="N274" i="3"/>
  <c r="N270" i="3"/>
  <c r="N266" i="3"/>
  <c r="N262" i="3"/>
  <c r="N258" i="3"/>
  <c r="N254" i="3"/>
  <c r="N250" i="3"/>
  <c r="N246" i="3"/>
  <c r="N242" i="3"/>
  <c r="N238" i="3"/>
  <c r="N234" i="3"/>
  <c r="N230" i="3"/>
  <c r="N226" i="3"/>
  <c r="N222" i="3"/>
  <c r="N324" i="3"/>
  <c r="N312" i="3"/>
  <c r="N307" i="3"/>
  <c r="N303" i="3"/>
  <c r="N299" i="3"/>
  <c r="N295" i="3"/>
  <c r="N291" i="3"/>
  <c r="N287" i="3"/>
  <c r="N283" i="3"/>
  <c r="N279" i="3"/>
  <c r="N275" i="3"/>
  <c r="N271" i="3"/>
  <c r="N267" i="3"/>
  <c r="N263" i="3"/>
  <c r="N259" i="3"/>
  <c r="N255" i="3"/>
  <c r="N251" i="3"/>
  <c r="N247" i="3"/>
  <c r="N311" i="3"/>
  <c r="N308" i="3"/>
  <c r="N304" i="3"/>
  <c r="N300" i="3"/>
  <c r="N296" i="3"/>
  <c r="N292" i="3"/>
  <c r="N288" i="3"/>
  <c r="N284" i="3"/>
  <c r="N280" i="3"/>
  <c r="N276" i="3"/>
  <c r="N272" i="3"/>
  <c r="N268" i="3"/>
  <c r="N264" i="3"/>
  <c r="N260" i="3"/>
  <c r="N256" i="3"/>
  <c r="N252" i="3"/>
  <c r="N248" i="3"/>
  <c r="N244" i="3"/>
  <c r="N240" i="3"/>
  <c r="N236" i="3"/>
  <c r="N232" i="3"/>
  <c r="N235" i="3"/>
  <c r="N224" i="3"/>
  <c r="N214" i="3"/>
  <c r="N210" i="3"/>
  <c r="N206" i="3"/>
  <c r="N202" i="3"/>
  <c r="N198" i="3"/>
  <c r="N194" i="3"/>
  <c r="N190" i="3"/>
  <c r="N186" i="3"/>
  <c r="N182" i="3"/>
  <c r="N178" i="3"/>
  <c r="N174" i="3"/>
  <c r="N170" i="3"/>
  <c r="N166" i="3"/>
  <c r="N162" i="3"/>
  <c r="N158" i="3"/>
  <c r="N154" i="3"/>
  <c r="N150" i="3"/>
  <c r="N146" i="3"/>
  <c r="N142" i="3"/>
  <c r="N138" i="3"/>
  <c r="N134" i="3"/>
  <c r="N239" i="3"/>
  <c r="N223" i="3"/>
  <c r="N219" i="3"/>
  <c r="N215" i="3"/>
  <c r="N211" i="3"/>
  <c r="N207" i="3"/>
  <c r="N203" i="3"/>
  <c r="N199" i="3"/>
  <c r="N195" i="3"/>
  <c r="N191" i="3"/>
  <c r="N187" i="3"/>
  <c r="N183" i="3"/>
  <c r="N179" i="3"/>
  <c r="N175" i="3"/>
  <c r="N171" i="3"/>
  <c r="N167" i="3"/>
  <c r="N163" i="3"/>
  <c r="N159" i="3"/>
  <c r="N155" i="3"/>
  <c r="N151" i="3"/>
  <c r="N147" i="3"/>
  <c r="N143" i="3"/>
  <c r="N139" i="3"/>
  <c r="N135" i="3"/>
  <c r="N243" i="3"/>
  <c r="N228" i="3"/>
  <c r="N216" i="3"/>
  <c r="N212" i="3"/>
  <c r="N208" i="3"/>
  <c r="N204" i="3"/>
  <c r="N200" i="3"/>
  <c r="N196" i="3"/>
  <c r="N192" i="3"/>
  <c r="N188" i="3"/>
  <c r="N184" i="3"/>
  <c r="N180" i="3"/>
  <c r="N176" i="3"/>
  <c r="N172" i="3"/>
  <c r="N168" i="3"/>
  <c r="N164" i="3"/>
  <c r="N160" i="3"/>
  <c r="N156" i="3"/>
  <c r="N152" i="3"/>
  <c r="N148" i="3"/>
  <c r="N144" i="3"/>
  <c r="N140" i="3"/>
  <c r="N136" i="3"/>
  <c r="N231" i="3"/>
  <c r="N227" i="3"/>
  <c r="N220" i="3"/>
  <c r="N218" i="3"/>
  <c r="N217" i="3"/>
  <c r="N213" i="3"/>
  <c r="N209" i="3"/>
  <c r="N205" i="3"/>
  <c r="N201" i="3"/>
  <c r="N197" i="3"/>
  <c r="N193" i="3"/>
  <c r="N189" i="3"/>
  <c r="N185" i="3"/>
  <c r="N181" i="3"/>
  <c r="N177" i="3"/>
  <c r="N173" i="3"/>
  <c r="N169" i="3"/>
  <c r="N165" i="3"/>
  <c r="N161" i="3"/>
  <c r="N157" i="3"/>
  <c r="N153" i="3"/>
  <c r="N149" i="3"/>
  <c r="N145" i="3"/>
  <c r="N141" i="3"/>
  <c r="N137" i="3"/>
  <c r="R727" i="3"/>
  <c r="R728" i="3"/>
  <c r="R724" i="3"/>
  <c r="R720" i="3"/>
  <c r="R716" i="3"/>
  <c r="R130" i="3"/>
  <c r="R725" i="3"/>
  <c r="R721" i="3"/>
  <c r="R717" i="3"/>
  <c r="R726" i="3"/>
  <c r="R722" i="3"/>
  <c r="R718" i="3"/>
  <c r="R714" i="3"/>
  <c r="R709" i="3"/>
  <c r="R705" i="3"/>
  <c r="R701" i="3"/>
  <c r="R719" i="3"/>
  <c r="R715" i="3"/>
  <c r="R713" i="3"/>
  <c r="R710" i="3"/>
  <c r="R706" i="3"/>
  <c r="R702" i="3"/>
  <c r="R723" i="3"/>
  <c r="R711" i="3"/>
  <c r="R707" i="3"/>
  <c r="R703" i="3"/>
  <c r="R712" i="3"/>
  <c r="R708" i="3"/>
  <c r="R704" i="3"/>
  <c r="R700" i="3"/>
  <c r="R696" i="3"/>
  <c r="R692" i="3"/>
  <c r="R688" i="3"/>
  <c r="R684" i="3"/>
  <c r="R699" i="3"/>
  <c r="R697" i="3"/>
  <c r="R693" i="3"/>
  <c r="R689" i="3"/>
  <c r="R685" i="3"/>
  <c r="R698" i="3"/>
  <c r="R694" i="3"/>
  <c r="R690" i="3"/>
  <c r="R686" i="3"/>
  <c r="R695" i="3"/>
  <c r="R691" i="3"/>
  <c r="R687" i="3"/>
  <c r="R683" i="3"/>
  <c r="R681" i="3"/>
  <c r="R677" i="3"/>
  <c r="R673" i="3"/>
  <c r="R669" i="3"/>
  <c r="R665" i="3"/>
  <c r="R661" i="3"/>
  <c r="R682" i="3"/>
  <c r="R678" i="3"/>
  <c r="R674" i="3"/>
  <c r="R670" i="3"/>
  <c r="R666" i="3"/>
  <c r="R662" i="3"/>
  <c r="R679" i="3"/>
  <c r="R675" i="3"/>
  <c r="R671" i="3"/>
  <c r="R667" i="3"/>
  <c r="R680" i="3"/>
  <c r="R676" i="3"/>
  <c r="R672" i="3"/>
  <c r="R668" i="3"/>
  <c r="R664" i="3"/>
  <c r="R660" i="3"/>
  <c r="R656" i="3"/>
  <c r="R653" i="3"/>
  <c r="R649" i="3"/>
  <c r="R645" i="3"/>
  <c r="R641" i="3"/>
  <c r="R637" i="3"/>
  <c r="R633" i="3"/>
  <c r="R629" i="3"/>
  <c r="R625" i="3"/>
  <c r="R657" i="3"/>
  <c r="R654" i="3"/>
  <c r="R650" i="3"/>
  <c r="R646" i="3"/>
  <c r="R642" i="3"/>
  <c r="R638" i="3"/>
  <c r="R634" i="3"/>
  <c r="R663" i="3"/>
  <c r="R659" i="3"/>
  <c r="R655" i="3"/>
  <c r="R651" i="3"/>
  <c r="R647" i="3"/>
  <c r="R643" i="3"/>
  <c r="R639" i="3"/>
  <c r="R635" i="3"/>
  <c r="R631" i="3"/>
  <c r="R658" i="3"/>
  <c r="R652" i="3"/>
  <c r="R648" i="3"/>
  <c r="R644" i="3"/>
  <c r="R640" i="3"/>
  <c r="R636" i="3"/>
  <c r="R632" i="3"/>
  <c r="R628" i="3"/>
  <c r="R624" i="3"/>
  <c r="R620" i="3"/>
  <c r="R616" i="3"/>
  <c r="R612" i="3"/>
  <c r="R608" i="3"/>
  <c r="R604" i="3"/>
  <c r="R600" i="3"/>
  <c r="R596" i="3"/>
  <c r="R592" i="3"/>
  <c r="R630" i="3"/>
  <c r="R621" i="3"/>
  <c r="R617" i="3"/>
  <c r="R613" i="3"/>
  <c r="R609" i="3"/>
  <c r="R605" i="3"/>
  <c r="R601" i="3"/>
  <c r="R597" i="3"/>
  <c r="R593" i="3"/>
  <c r="R627" i="3"/>
  <c r="R622" i="3"/>
  <c r="R618" i="3"/>
  <c r="R614" i="3"/>
  <c r="R610" i="3"/>
  <c r="R606" i="3"/>
  <c r="R602" i="3"/>
  <c r="R626" i="3"/>
  <c r="R623" i="3"/>
  <c r="R619" i="3"/>
  <c r="R615" i="3"/>
  <c r="R611" i="3"/>
  <c r="R607" i="3"/>
  <c r="R603" i="3"/>
  <c r="R599" i="3"/>
  <c r="R595" i="3"/>
  <c r="R598" i="3"/>
  <c r="R594" i="3"/>
  <c r="R591" i="3"/>
  <c r="R589" i="3"/>
  <c r="R587" i="3"/>
  <c r="R583" i="3"/>
  <c r="R579" i="3"/>
  <c r="R575" i="3"/>
  <c r="R571" i="3"/>
  <c r="R567" i="3"/>
  <c r="R563" i="3"/>
  <c r="R559" i="3"/>
  <c r="R588" i="3"/>
  <c r="R584" i="3"/>
  <c r="R580" i="3"/>
  <c r="R576" i="3"/>
  <c r="R572" i="3"/>
  <c r="R568" i="3"/>
  <c r="R564" i="3"/>
  <c r="R590" i="3"/>
  <c r="R585" i="3"/>
  <c r="R581" i="3"/>
  <c r="R577" i="3"/>
  <c r="R573" i="3"/>
  <c r="R569" i="3"/>
  <c r="R565" i="3"/>
  <c r="R586" i="3"/>
  <c r="R582" i="3"/>
  <c r="R578" i="3"/>
  <c r="R574" i="3"/>
  <c r="R570" i="3"/>
  <c r="R566" i="3"/>
  <c r="R562" i="3"/>
  <c r="R558" i="3"/>
  <c r="R554" i="3"/>
  <c r="R550" i="3"/>
  <c r="R546" i="3"/>
  <c r="R542" i="3"/>
  <c r="R538" i="3"/>
  <c r="R534" i="3"/>
  <c r="R530" i="3"/>
  <c r="R526" i="3"/>
  <c r="R522" i="3"/>
  <c r="R561" i="3"/>
  <c r="R555" i="3"/>
  <c r="R551" i="3"/>
  <c r="R547" i="3"/>
  <c r="R543" i="3"/>
  <c r="R539" i="3"/>
  <c r="R535" i="3"/>
  <c r="R531" i="3"/>
  <c r="R527" i="3"/>
  <c r="R560" i="3"/>
  <c r="R556" i="3"/>
  <c r="R552" i="3"/>
  <c r="R548" i="3"/>
  <c r="R544" i="3"/>
  <c r="R540" i="3"/>
  <c r="R536" i="3"/>
  <c r="R532" i="3"/>
  <c r="R528" i="3"/>
  <c r="R557" i="3"/>
  <c r="R553" i="3"/>
  <c r="R549" i="3"/>
  <c r="R545" i="3"/>
  <c r="R541" i="3"/>
  <c r="R537" i="3"/>
  <c r="R533" i="3"/>
  <c r="R529" i="3"/>
  <c r="R525" i="3"/>
  <c r="R521" i="3"/>
  <c r="R523" i="3"/>
  <c r="R515" i="3"/>
  <c r="R511" i="3"/>
  <c r="R507" i="3"/>
  <c r="R503" i="3"/>
  <c r="R499" i="3"/>
  <c r="R495" i="3"/>
  <c r="R491" i="3"/>
  <c r="R487" i="3"/>
  <c r="R483" i="3"/>
  <c r="R479" i="3"/>
  <c r="R475" i="3"/>
  <c r="R471" i="3"/>
  <c r="R467" i="3"/>
  <c r="R463" i="3"/>
  <c r="R459" i="3"/>
  <c r="R455" i="3"/>
  <c r="R451" i="3"/>
  <c r="R520" i="3"/>
  <c r="R516" i="3"/>
  <c r="R512" i="3"/>
  <c r="R508" i="3"/>
  <c r="R504" i="3"/>
  <c r="R500" i="3"/>
  <c r="R496" i="3"/>
  <c r="R492" i="3"/>
  <c r="R488" i="3"/>
  <c r="R484" i="3"/>
  <c r="R480" i="3"/>
  <c r="R476" i="3"/>
  <c r="R472" i="3"/>
  <c r="R468" i="3"/>
  <c r="R464" i="3"/>
  <c r="R460" i="3"/>
  <c r="R519" i="3"/>
  <c r="R517" i="3"/>
  <c r="R513" i="3"/>
  <c r="R509" i="3"/>
  <c r="R505" i="3"/>
  <c r="R501" i="3"/>
  <c r="R497" i="3"/>
  <c r="R493" i="3"/>
  <c r="R489" i="3"/>
  <c r="R485" i="3"/>
  <c r="R481" i="3"/>
  <c r="R477" i="3"/>
  <c r="R473" i="3"/>
  <c r="R469" i="3"/>
  <c r="R465" i="3"/>
  <c r="R524" i="3"/>
  <c r="R518" i="3"/>
  <c r="R514" i="3"/>
  <c r="R510" i="3"/>
  <c r="R506" i="3"/>
  <c r="R502" i="3"/>
  <c r="R498" i="3"/>
  <c r="R494" i="3"/>
  <c r="R490" i="3"/>
  <c r="R486" i="3"/>
  <c r="R482" i="3"/>
  <c r="R478" i="3"/>
  <c r="R474" i="3"/>
  <c r="R470" i="3"/>
  <c r="R466" i="3"/>
  <c r="R462" i="3"/>
  <c r="R458" i="3"/>
  <c r="R454" i="3"/>
  <c r="R456" i="3"/>
  <c r="R447" i="3"/>
  <c r="R443" i="3"/>
  <c r="R439" i="3"/>
  <c r="R435" i="3"/>
  <c r="R431" i="3"/>
  <c r="R427" i="3"/>
  <c r="R423" i="3"/>
  <c r="R419" i="3"/>
  <c r="R415" i="3"/>
  <c r="R411" i="3"/>
  <c r="R407" i="3"/>
  <c r="R403" i="3"/>
  <c r="R399" i="3"/>
  <c r="R395" i="3"/>
  <c r="R391" i="3"/>
  <c r="R387" i="3"/>
  <c r="R453" i="3"/>
  <c r="R448" i="3"/>
  <c r="R444" i="3"/>
  <c r="R440" i="3"/>
  <c r="R436" i="3"/>
  <c r="R432" i="3"/>
  <c r="R428" i="3"/>
  <c r="R424" i="3"/>
  <c r="R420" i="3"/>
  <c r="R416" i="3"/>
  <c r="R412" i="3"/>
  <c r="R408" i="3"/>
  <c r="R404" i="3"/>
  <c r="R400" i="3"/>
  <c r="R396" i="3"/>
  <c r="R461" i="3"/>
  <c r="R452" i="3"/>
  <c r="R449" i="3"/>
  <c r="R445" i="3"/>
  <c r="R441" i="3"/>
  <c r="R437" i="3"/>
  <c r="R433" i="3"/>
  <c r="R429" i="3"/>
  <c r="R425" i="3"/>
  <c r="R421" i="3"/>
  <c r="R417" i="3"/>
  <c r="R413" i="3"/>
  <c r="R409" i="3"/>
  <c r="R405" i="3"/>
  <c r="R401" i="3"/>
  <c r="R397" i="3"/>
  <c r="R393" i="3"/>
  <c r="R457" i="3"/>
  <c r="R450" i="3"/>
  <c r="R446" i="3"/>
  <c r="R442" i="3"/>
  <c r="R438" i="3"/>
  <c r="R434" i="3"/>
  <c r="R430" i="3"/>
  <c r="R426" i="3"/>
  <c r="R422" i="3"/>
  <c r="R418" i="3"/>
  <c r="R414" i="3"/>
  <c r="R410" i="3"/>
  <c r="R406" i="3"/>
  <c r="R402" i="3"/>
  <c r="R398" i="3"/>
  <c r="R394" i="3"/>
  <c r="R390" i="3"/>
  <c r="R386" i="3"/>
  <c r="R385" i="3"/>
  <c r="R382" i="3"/>
  <c r="R378" i="3"/>
  <c r="R374" i="3"/>
  <c r="R370" i="3"/>
  <c r="R366" i="3"/>
  <c r="R362" i="3"/>
  <c r="R358" i="3"/>
  <c r="R354" i="3"/>
  <c r="R350" i="3"/>
  <c r="R346" i="3"/>
  <c r="R342" i="3"/>
  <c r="R338" i="3"/>
  <c r="R334" i="3"/>
  <c r="R330" i="3"/>
  <c r="R326" i="3"/>
  <c r="R322" i="3"/>
  <c r="R318" i="3"/>
  <c r="R314" i="3"/>
  <c r="R392" i="3"/>
  <c r="R384" i="3"/>
  <c r="R383" i="3"/>
  <c r="R379" i="3"/>
  <c r="R375" i="3"/>
  <c r="R371" i="3"/>
  <c r="R367" i="3"/>
  <c r="R363" i="3"/>
  <c r="R359" i="3"/>
  <c r="R355" i="3"/>
  <c r="R351" i="3"/>
  <c r="R347" i="3"/>
  <c r="R343" i="3"/>
  <c r="R339" i="3"/>
  <c r="R335" i="3"/>
  <c r="R331" i="3"/>
  <c r="R327" i="3"/>
  <c r="R323" i="3"/>
  <c r="R319" i="3"/>
  <c r="R389" i="3"/>
  <c r="R380" i="3"/>
  <c r="R376" i="3"/>
  <c r="R372" i="3"/>
  <c r="R368" i="3"/>
  <c r="R364" i="3"/>
  <c r="R360" i="3"/>
  <c r="R356" i="3"/>
  <c r="R352" i="3"/>
  <c r="R348" i="3"/>
  <c r="R344" i="3"/>
  <c r="R340" i="3"/>
  <c r="R336" i="3"/>
  <c r="R332" i="3"/>
  <c r="R328" i="3"/>
  <c r="R388" i="3"/>
  <c r="R381" i="3"/>
  <c r="R377" i="3"/>
  <c r="R373" i="3"/>
  <c r="R369" i="3"/>
  <c r="R365" i="3"/>
  <c r="R361" i="3"/>
  <c r="R357" i="3"/>
  <c r="R353" i="3"/>
  <c r="R349" i="3"/>
  <c r="R345" i="3"/>
  <c r="R341" i="3"/>
  <c r="R337" i="3"/>
  <c r="R333" i="3"/>
  <c r="R329" i="3"/>
  <c r="R325" i="3"/>
  <c r="R321" i="3"/>
  <c r="R317" i="3"/>
  <c r="R313" i="3"/>
  <c r="R320" i="3"/>
  <c r="R312" i="3"/>
  <c r="R309" i="3"/>
  <c r="R305" i="3"/>
  <c r="R301" i="3"/>
  <c r="R297" i="3"/>
  <c r="R293" i="3"/>
  <c r="R289" i="3"/>
  <c r="R285" i="3"/>
  <c r="R281" i="3"/>
  <c r="R277" i="3"/>
  <c r="R273" i="3"/>
  <c r="R269" i="3"/>
  <c r="R265" i="3"/>
  <c r="R261" i="3"/>
  <c r="R257" i="3"/>
  <c r="R253" i="3"/>
  <c r="R249" i="3"/>
  <c r="R245" i="3"/>
  <c r="R241" i="3"/>
  <c r="R237" i="3"/>
  <c r="R233" i="3"/>
  <c r="R229" i="3"/>
  <c r="R225" i="3"/>
  <c r="R221" i="3"/>
  <c r="R324" i="3"/>
  <c r="R311" i="3"/>
  <c r="R310" i="3"/>
  <c r="R306" i="3"/>
  <c r="R302" i="3"/>
  <c r="R298" i="3"/>
  <c r="R294" i="3"/>
  <c r="R290" i="3"/>
  <c r="R286" i="3"/>
  <c r="R282" i="3"/>
  <c r="R278" i="3"/>
  <c r="R274" i="3"/>
  <c r="R270" i="3"/>
  <c r="R266" i="3"/>
  <c r="R262" i="3"/>
  <c r="R258" i="3"/>
  <c r="R254" i="3"/>
  <c r="R250" i="3"/>
  <c r="R246" i="3"/>
  <c r="R242" i="3"/>
  <c r="R238" i="3"/>
  <c r="R234" i="3"/>
  <c r="R230" i="3"/>
  <c r="R226" i="3"/>
  <c r="R222" i="3"/>
  <c r="R316" i="3"/>
  <c r="R307" i="3"/>
  <c r="R303" i="3"/>
  <c r="R299" i="3"/>
  <c r="R295" i="3"/>
  <c r="R291" i="3"/>
  <c r="R287" i="3"/>
  <c r="R283" i="3"/>
  <c r="R279" i="3"/>
  <c r="R275" i="3"/>
  <c r="R271" i="3"/>
  <c r="R267" i="3"/>
  <c r="R263" i="3"/>
  <c r="R259" i="3"/>
  <c r="R255" i="3"/>
  <c r="R251" i="3"/>
  <c r="R247" i="3"/>
  <c r="R315" i="3"/>
  <c r="R308" i="3"/>
  <c r="R304" i="3"/>
  <c r="R300" i="3"/>
  <c r="R296" i="3"/>
  <c r="R292" i="3"/>
  <c r="R288" i="3"/>
  <c r="R284" i="3"/>
  <c r="R280" i="3"/>
  <c r="R276" i="3"/>
  <c r="R272" i="3"/>
  <c r="R268" i="3"/>
  <c r="R264" i="3"/>
  <c r="R260" i="3"/>
  <c r="R256" i="3"/>
  <c r="R252" i="3"/>
  <c r="R248" i="3"/>
  <c r="R244" i="3"/>
  <c r="R240" i="3"/>
  <c r="R236" i="3"/>
  <c r="R232" i="3"/>
  <c r="R239" i="3"/>
  <c r="R228" i="3"/>
  <c r="R220" i="3"/>
  <c r="R218" i="3"/>
  <c r="R214" i="3"/>
  <c r="R210" i="3"/>
  <c r="R206" i="3"/>
  <c r="R202" i="3"/>
  <c r="R198" i="3"/>
  <c r="R194" i="3"/>
  <c r="R190" i="3"/>
  <c r="R186" i="3"/>
  <c r="R182" i="3"/>
  <c r="R178" i="3"/>
  <c r="R174" i="3"/>
  <c r="R170" i="3"/>
  <c r="R166" i="3"/>
  <c r="R162" i="3"/>
  <c r="R158" i="3"/>
  <c r="R154" i="3"/>
  <c r="R150" i="3"/>
  <c r="R146" i="3"/>
  <c r="R142" i="3"/>
  <c r="R138" i="3"/>
  <c r="R134" i="3"/>
  <c r="R243" i="3"/>
  <c r="R227" i="3"/>
  <c r="R215" i="3"/>
  <c r="R211" i="3"/>
  <c r="R207" i="3"/>
  <c r="R203" i="3"/>
  <c r="R199" i="3"/>
  <c r="R195" i="3"/>
  <c r="R191" i="3"/>
  <c r="R187" i="3"/>
  <c r="R183" i="3"/>
  <c r="R179" i="3"/>
  <c r="R175" i="3"/>
  <c r="R171" i="3"/>
  <c r="R167" i="3"/>
  <c r="R163" i="3"/>
  <c r="R159" i="3"/>
  <c r="R155" i="3"/>
  <c r="R151" i="3"/>
  <c r="R147" i="3"/>
  <c r="R143" i="3"/>
  <c r="R139" i="3"/>
  <c r="R135" i="3"/>
  <c r="R231" i="3"/>
  <c r="R224" i="3"/>
  <c r="R219" i="3"/>
  <c r="R216" i="3"/>
  <c r="R212" i="3"/>
  <c r="R208" i="3"/>
  <c r="R204" i="3"/>
  <c r="R200" i="3"/>
  <c r="R196" i="3"/>
  <c r="R192" i="3"/>
  <c r="R188" i="3"/>
  <c r="R184" i="3"/>
  <c r="R180" i="3"/>
  <c r="R176" i="3"/>
  <c r="R172" i="3"/>
  <c r="R168" i="3"/>
  <c r="R164" i="3"/>
  <c r="R160" i="3"/>
  <c r="R156" i="3"/>
  <c r="R152" i="3"/>
  <c r="R148" i="3"/>
  <c r="R144" i="3"/>
  <c r="R140" i="3"/>
  <c r="R136" i="3"/>
  <c r="R235" i="3"/>
  <c r="R223" i="3"/>
  <c r="R217" i="3"/>
  <c r="R213" i="3"/>
  <c r="R209" i="3"/>
  <c r="R205" i="3"/>
  <c r="R201" i="3"/>
  <c r="R197" i="3"/>
  <c r="R193" i="3"/>
  <c r="R189" i="3"/>
  <c r="R185" i="3"/>
  <c r="R181" i="3"/>
  <c r="R177" i="3"/>
  <c r="R173" i="3"/>
  <c r="R169" i="3"/>
  <c r="R165" i="3"/>
  <c r="R161" i="3"/>
  <c r="R157" i="3"/>
  <c r="R153" i="3"/>
  <c r="R149" i="3"/>
  <c r="R145" i="3"/>
  <c r="R141" i="3"/>
  <c r="R137" i="3"/>
  <c r="C728" i="3"/>
  <c r="C130" i="3"/>
  <c r="C725" i="3"/>
  <c r="C721" i="3"/>
  <c r="C717" i="3"/>
  <c r="C726" i="3"/>
  <c r="C722" i="3"/>
  <c r="C718" i="3"/>
  <c r="C714" i="3"/>
  <c r="C727" i="3"/>
  <c r="C723" i="3"/>
  <c r="C719" i="3"/>
  <c r="C715" i="3"/>
  <c r="C720" i="3"/>
  <c r="C713" i="3"/>
  <c r="C710" i="3"/>
  <c r="C706" i="3"/>
  <c r="C702" i="3"/>
  <c r="C724" i="3"/>
  <c r="C711" i="3"/>
  <c r="C707" i="3"/>
  <c r="C703" i="3"/>
  <c r="C712" i="3"/>
  <c r="C708" i="3"/>
  <c r="C704" i="3"/>
  <c r="C716" i="3"/>
  <c r="C709" i="3"/>
  <c r="C705" i="3"/>
  <c r="C701" i="3"/>
  <c r="C697" i="3"/>
  <c r="C693" i="3"/>
  <c r="C689" i="3"/>
  <c r="C685" i="3"/>
  <c r="C681" i="3"/>
  <c r="C698" i="3"/>
  <c r="C694" i="3"/>
  <c r="C690" i="3"/>
  <c r="C686" i="3"/>
  <c r="C699" i="3"/>
  <c r="C695" i="3"/>
  <c r="C691" i="3"/>
  <c r="C687" i="3"/>
  <c r="C700" i="3"/>
  <c r="C696" i="3"/>
  <c r="C692" i="3"/>
  <c r="C688" i="3"/>
  <c r="C684" i="3"/>
  <c r="C678" i="3"/>
  <c r="C674" i="3"/>
  <c r="C670" i="3"/>
  <c r="C666" i="3"/>
  <c r="C662" i="3"/>
  <c r="C682" i="3"/>
  <c r="C679" i="3"/>
  <c r="C675" i="3"/>
  <c r="C671" i="3"/>
  <c r="C667" i="3"/>
  <c r="C663" i="3"/>
  <c r="C680" i="3"/>
  <c r="C676" i="3"/>
  <c r="C672" i="3"/>
  <c r="C668" i="3"/>
  <c r="C683" i="3"/>
  <c r="C677" i="3"/>
  <c r="C673" i="3"/>
  <c r="C669" i="3"/>
  <c r="C665" i="3"/>
  <c r="C661" i="3"/>
  <c r="C657" i="3"/>
  <c r="C660" i="3"/>
  <c r="C659" i="3"/>
  <c r="C654" i="3"/>
  <c r="C650" i="3"/>
  <c r="C646" i="3"/>
  <c r="C642" i="3"/>
  <c r="C638" i="3"/>
  <c r="C634" i="3"/>
  <c r="C630" i="3"/>
  <c r="C626" i="3"/>
  <c r="C664" i="3"/>
  <c r="C655" i="3"/>
  <c r="C651" i="3"/>
  <c r="C647" i="3"/>
  <c r="C643" i="3"/>
  <c r="C639" i="3"/>
  <c r="C635" i="3"/>
  <c r="C658" i="3"/>
  <c r="C656" i="3"/>
  <c r="C652" i="3"/>
  <c r="C648" i="3"/>
  <c r="C644" i="3"/>
  <c r="C640" i="3"/>
  <c r="C636" i="3"/>
  <c r="C632" i="3"/>
  <c r="C653" i="3"/>
  <c r="C649" i="3"/>
  <c r="C645" i="3"/>
  <c r="C641" i="3"/>
  <c r="C637" i="3"/>
  <c r="C633" i="3"/>
  <c r="C629" i="3"/>
  <c r="C625" i="3"/>
  <c r="C628" i="3"/>
  <c r="C621" i="3"/>
  <c r="C617" i="3"/>
  <c r="C613" i="3"/>
  <c r="C609" i="3"/>
  <c r="C605" i="3"/>
  <c r="C601" i="3"/>
  <c r="C597" i="3"/>
  <c r="C593" i="3"/>
  <c r="C627" i="3"/>
  <c r="C622" i="3"/>
  <c r="C618" i="3"/>
  <c r="C614" i="3"/>
  <c r="C610" i="3"/>
  <c r="C606" i="3"/>
  <c r="C602" i="3"/>
  <c r="C598" i="3"/>
  <c r="C594" i="3"/>
  <c r="C623" i="3"/>
  <c r="C619" i="3"/>
  <c r="C615" i="3"/>
  <c r="C611" i="3"/>
  <c r="C607" i="3"/>
  <c r="C603" i="3"/>
  <c r="C631" i="3"/>
  <c r="C624" i="3"/>
  <c r="C620" i="3"/>
  <c r="C616" i="3"/>
  <c r="C612" i="3"/>
  <c r="C608" i="3"/>
  <c r="C604" i="3"/>
  <c r="C600" i="3"/>
  <c r="C596" i="3"/>
  <c r="C588" i="3"/>
  <c r="C584" i="3"/>
  <c r="C580" i="3"/>
  <c r="C576" i="3"/>
  <c r="C572" i="3"/>
  <c r="C568" i="3"/>
  <c r="C564" i="3"/>
  <c r="C560" i="3"/>
  <c r="C592" i="3"/>
  <c r="C590" i="3"/>
  <c r="C589" i="3"/>
  <c r="C585" i="3"/>
  <c r="C581" i="3"/>
  <c r="C577" i="3"/>
  <c r="C573" i="3"/>
  <c r="C569" i="3"/>
  <c r="C565" i="3"/>
  <c r="C595" i="3"/>
  <c r="C586" i="3"/>
  <c r="C582" i="3"/>
  <c r="C578" i="3"/>
  <c r="C574" i="3"/>
  <c r="C570" i="3"/>
  <c r="C566" i="3"/>
  <c r="C599" i="3"/>
  <c r="C591" i="3"/>
  <c r="C587" i="3"/>
  <c r="C583" i="3"/>
  <c r="C579" i="3"/>
  <c r="C575" i="3"/>
  <c r="C571" i="3"/>
  <c r="C567" i="3"/>
  <c r="C563" i="3"/>
  <c r="C559" i="3"/>
  <c r="C561" i="3"/>
  <c r="C555" i="3"/>
  <c r="C551" i="3"/>
  <c r="C547" i="3"/>
  <c r="C543" i="3"/>
  <c r="C539" i="3"/>
  <c r="C535" i="3"/>
  <c r="C531" i="3"/>
  <c r="C527" i="3"/>
  <c r="C523" i="3"/>
  <c r="C556" i="3"/>
  <c r="C552" i="3"/>
  <c r="C548" i="3"/>
  <c r="C544" i="3"/>
  <c r="C540" i="3"/>
  <c r="C536" i="3"/>
  <c r="C532" i="3"/>
  <c r="C528" i="3"/>
  <c r="C557" i="3"/>
  <c r="C553" i="3"/>
  <c r="C549" i="3"/>
  <c r="C545" i="3"/>
  <c r="C541" i="3"/>
  <c r="C537" i="3"/>
  <c r="C533" i="3"/>
  <c r="C529" i="3"/>
  <c r="C562" i="3"/>
  <c r="C558" i="3"/>
  <c r="C554" i="3"/>
  <c r="C550" i="3"/>
  <c r="C546" i="3"/>
  <c r="C542" i="3"/>
  <c r="C538" i="3"/>
  <c r="C534" i="3"/>
  <c r="C530" i="3"/>
  <c r="C526" i="3"/>
  <c r="C522" i="3"/>
  <c r="C520" i="3"/>
  <c r="C516" i="3"/>
  <c r="C512" i="3"/>
  <c r="C508" i="3"/>
  <c r="C504" i="3"/>
  <c r="C500" i="3"/>
  <c r="C496" i="3"/>
  <c r="C492" i="3"/>
  <c r="C488" i="3"/>
  <c r="C484" i="3"/>
  <c r="C480" i="3"/>
  <c r="C476" i="3"/>
  <c r="C472" i="3"/>
  <c r="C468" i="3"/>
  <c r="C464" i="3"/>
  <c r="C460" i="3"/>
  <c r="C456" i="3"/>
  <c r="C452" i="3"/>
  <c r="C525" i="3"/>
  <c r="C517" i="3"/>
  <c r="C513" i="3"/>
  <c r="C509" i="3"/>
  <c r="C505" i="3"/>
  <c r="C501" i="3"/>
  <c r="C497" i="3"/>
  <c r="C493" i="3"/>
  <c r="C489" i="3"/>
  <c r="C485" i="3"/>
  <c r="C481" i="3"/>
  <c r="C477" i="3"/>
  <c r="C473" i="3"/>
  <c r="C469" i="3"/>
  <c r="C465" i="3"/>
  <c r="C461" i="3"/>
  <c r="C524" i="3"/>
  <c r="C518" i="3"/>
  <c r="C514" i="3"/>
  <c r="C510" i="3"/>
  <c r="C506" i="3"/>
  <c r="C502" i="3"/>
  <c r="C498" i="3"/>
  <c r="C494" i="3"/>
  <c r="C490" i="3"/>
  <c r="C486" i="3"/>
  <c r="C482" i="3"/>
  <c r="C478" i="3"/>
  <c r="C474" i="3"/>
  <c r="C470" i="3"/>
  <c r="C466" i="3"/>
  <c r="C521" i="3"/>
  <c r="C519" i="3"/>
  <c r="C515" i="3"/>
  <c r="C511" i="3"/>
  <c r="C507" i="3"/>
  <c r="C503" i="3"/>
  <c r="C499" i="3"/>
  <c r="C495" i="3"/>
  <c r="C491" i="3"/>
  <c r="C487" i="3"/>
  <c r="C483" i="3"/>
  <c r="C479" i="3"/>
  <c r="C475" i="3"/>
  <c r="C471" i="3"/>
  <c r="C467" i="3"/>
  <c r="C463" i="3"/>
  <c r="C459" i="3"/>
  <c r="C455" i="3"/>
  <c r="C451" i="3"/>
  <c r="C453" i="3"/>
  <c r="C448" i="3"/>
  <c r="C444" i="3"/>
  <c r="C440" i="3"/>
  <c r="C436" i="3"/>
  <c r="C432" i="3"/>
  <c r="C428" i="3"/>
  <c r="C424" i="3"/>
  <c r="C420" i="3"/>
  <c r="C416" i="3"/>
  <c r="C412" i="3"/>
  <c r="C408" i="3"/>
  <c r="C404" i="3"/>
  <c r="C400" i="3"/>
  <c r="C396" i="3"/>
  <c r="C392" i="3"/>
  <c r="C388" i="3"/>
  <c r="C462" i="3"/>
  <c r="C458" i="3"/>
  <c r="C449" i="3"/>
  <c r="C445" i="3"/>
  <c r="C441" i="3"/>
  <c r="C437" i="3"/>
  <c r="C433" i="3"/>
  <c r="C429" i="3"/>
  <c r="C425" i="3"/>
  <c r="C421" i="3"/>
  <c r="C417" i="3"/>
  <c r="C413" i="3"/>
  <c r="C409" i="3"/>
  <c r="C405" i="3"/>
  <c r="C401" i="3"/>
  <c r="C397" i="3"/>
  <c r="C457" i="3"/>
  <c r="C450" i="3"/>
  <c r="C446" i="3"/>
  <c r="C442" i="3"/>
  <c r="C438" i="3"/>
  <c r="C434" i="3"/>
  <c r="C430" i="3"/>
  <c r="C426" i="3"/>
  <c r="C422" i="3"/>
  <c r="C418" i="3"/>
  <c r="C414" i="3"/>
  <c r="C410" i="3"/>
  <c r="C406" i="3"/>
  <c r="C402" i="3"/>
  <c r="C398" i="3"/>
  <c r="C394" i="3"/>
  <c r="C454" i="3"/>
  <c r="C447" i="3"/>
  <c r="C443" i="3"/>
  <c r="C439" i="3"/>
  <c r="C435" i="3"/>
  <c r="C431" i="3"/>
  <c r="C427" i="3"/>
  <c r="C423" i="3"/>
  <c r="C419" i="3"/>
  <c r="C415" i="3"/>
  <c r="C411" i="3"/>
  <c r="C407" i="3"/>
  <c r="C403" i="3"/>
  <c r="C399" i="3"/>
  <c r="C395" i="3"/>
  <c r="C391" i="3"/>
  <c r="C387" i="3"/>
  <c r="C390" i="3"/>
  <c r="C383" i="3"/>
  <c r="C379" i="3"/>
  <c r="C375" i="3"/>
  <c r="C371" i="3"/>
  <c r="C367" i="3"/>
  <c r="C363" i="3"/>
  <c r="C359" i="3"/>
  <c r="C355" i="3"/>
  <c r="C351" i="3"/>
  <c r="C347" i="3"/>
  <c r="C343" i="3"/>
  <c r="C339" i="3"/>
  <c r="C335" i="3"/>
  <c r="C331" i="3"/>
  <c r="C327" i="3"/>
  <c r="C323" i="3"/>
  <c r="C319" i="3"/>
  <c r="C315" i="3"/>
  <c r="C311" i="3"/>
  <c r="C389" i="3"/>
  <c r="C384" i="3"/>
  <c r="C380" i="3"/>
  <c r="C376" i="3"/>
  <c r="C372" i="3"/>
  <c r="C368" i="3"/>
  <c r="C364" i="3"/>
  <c r="C360" i="3"/>
  <c r="C356" i="3"/>
  <c r="C352" i="3"/>
  <c r="C348" i="3"/>
  <c r="C344" i="3"/>
  <c r="C340" i="3"/>
  <c r="C336" i="3"/>
  <c r="C332" i="3"/>
  <c r="C328" i="3"/>
  <c r="C324" i="3"/>
  <c r="C320" i="3"/>
  <c r="C386" i="3"/>
  <c r="C381" i="3"/>
  <c r="C377" i="3"/>
  <c r="C373" i="3"/>
  <c r="C369" i="3"/>
  <c r="C365" i="3"/>
  <c r="C361" i="3"/>
  <c r="C357" i="3"/>
  <c r="C353" i="3"/>
  <c r="C349" i="3"/>
  <c r="C345" i="3"/>
  <c r="C341" i="3"/>
  <c r="C337" i="3"/>
  <c r="C333" i="3"/>
  <c r="C329" i="3"/>
  <c r="C393" i="3"/>
  <c r="C385" i="3"/>
  <c r="C382" i="3"/>
  <c r="C378" i="3"/>
  <c r="C374" i="3"/>
  <c r="C370" i="3"/>
  <c r="C366" i="3"/>
  <c r="C362" i="3"/>
  <c r="C358" i="3"/>
  <c r="C354" i="3"/>
  <c r="C350" i="3"/>
  <c r="C346" i="3"/>
  <c r="C342" i="3"/>
  <c r="C338" i="3"/>
  <c r="C334" i="3"/>
  <c r="C330" i="3"/>
  <c r="C326" i="3"/>
  <c r="C322" i="3"/>
  <c r="C318" i="3"/>
  <c r="C314" i="3"/>
  <c r="C325" i="3"/>
  <c r="C317" i="3"/>
  <c r="C310" i="3"/>
  <c r="C306" i="3"/>
  <c r="C302" i="3"/>
  <c r="C298" i="3"/>
  <c r="C294" i="3"/>
  <c r="C290" i="3"/>
  <c r="C286" i="3"/>
  <c r="C282" i="3"/>
  <c r="C278" i="3"/>
  <c r="C274" i="3"/>
  <c r="C270" i="3"/>
  <c r="C266" i="3"/>
  <c r="C262" i="3"/>
  <c r="C258" i="3"/>
  <c r="C254" i="3"/>
  <c r="C250" i="3"/>
  <c r="C246" i="3"/>
  <c r="C242" i="3"/>
  <c r="C238" i="3"/>
  <c r="C234" i="3"/>
  <c r="C230" i="3"/>
  <c r="C226" i="3"/>
  <c r="C222" i="3"/>
  <c r="C218" i="3"/>
  <c r="C316" i="3"/>
  <c r="C307" i="3"/>
  <c r="C303" i="3"/>
  <c r="C299" i="3"/>
  <c r="C295" i="3"/>
  <c r="C291" i="3"/>
  <c r="C287" i="3"/>
  <c r="C283" i="3"/>
  <c r="C279" i="3"/>
  <c r="C275" i="3"/>
  <c r="C271" i="3"/>
  <c r="C267" i="3"/>
  <c r="C263" i="3"/>
  <c r="C259" i="3"/>
  <c r="C255" i="3"/>
  <c r="C251" i="3"/>
  <c r="C247" i="3"/>
  <c r="C243" i="3"/>
  <c r="C239" i="3"/>
  <c r="C235" i="3"/>
  <c r="C231" i="3"/>
  <c r="C227" i="3"/>
  <c r="C223" i="3"/>
  <c r="C313" i="3"/>
  <c r="C308" i="3"/>
  <c r="C304" i="3"/>
  <c r="C300" i="3"/>
  <c r="C296" i="3"/>
  <c r="C292" i="3"/>
  <c r="C288" i="3"/>
  <c r="C284" i="3"/>
  <c r="C280" i="3"/>
  <c r="C276" i="3"/>
  <c r="C272" i="3"/>
  <c r="C268" i="3"/>
  <c r="C264" i="3"/>
  <c r="C260" i="3"/>
  <c r="C256" i="3"/>
  <c r="C252" i="3"/>
  <c r="C248" i="3"/>
  <c r="C321" i="3"/>
  <c r="C312" i="3"/>
  <c r="C309" i="3"/>
  <c r="C305" i="3"/>
  <c r="C301" i="3"/>
  <c r="C297" i="3"/>
  <c r="C293" i="3"/>
  <c r="C289" i="3"/>
  <c r="C285" i="3"/>
  <c r="C281" i="3"/>
  <c r="C277" i="3"/>
  <c r="C273" i="3"/>
  <c r="C269" i="3"/>
  <c r="C265" i="3"/>
  <c r="C261" i="3"/>
  <c r="C257" i="3"/>
  <c r="C253" i="3"/>
  <c r="C249" i="3"/>
  <c r="C245" i="3"/>
  <c r="C241" i="3"/>
  <c r="C237" i="3"/>
  <c r="C233" i="3"/>
  <c r="C244" i="3"/>
  <c r="C225" i="3"/>
  <c r="C215" i="3"/>
  <c r="C211" i="3"/>
  <c r="C207" i="3"/>
  <c r="C203" i="3"/>
  <c r="C199" i="3"/>
  <c r="C195" i="3"/>
  <c r="C191" i="3"/>
  <c r="C187" i="3"/>
  <c r="C183" i="3"/>
  <c r="C179" i="3"/>
  <c r="C175" i="3"/>
  <c r="C171" i="3"/>
  <c r="C167" i="3"/>
  <c r="C163" i="3"/>
  <c r="C159" i="3"/>
  <c r="C155" i="3"/>
  <c r="C151" i="3"/>
  <c r="C147" i="3"/>
  <c r="C143" i="3"/>
  <c r="C139" i="3"/>
  <c r="C135" i="3"/>
  <c r="C232" i="3"/>
  <c r="C224" i="3"/>
  <c r="C221" i="3"/>
  <c r="C219" i="3"/>
  <c r="C216" i="3"/>
  <c r="C212" i="3"/>
  <c r="C208" i="3"/>
  <c r="C204" i="3"/>
  <c r="C200" i="3"/>
  <c r="C196" i="3"/>
  <c r="C192" i="3"/>
  <c r="C188" i="3"/>
  <c r="C184" i="3"/>
  <c r="C180" i="3"/>
  <c r="C176" i="3"/>
  <c r="C172" i="3"/>
  <c r="C168" i="3"/>
  <c r="C164" i="3"/>
  <c r="C160" i="3"/>
  <c r="C156" i="3"/>
  <c r="C152" i="3"/>
  <c r="C148" i="3"/>
  <c r="C144" i="3"/>
  <c r="C140" i="3"/>
  <c r="C136" i="3"/>
  <c r="C236" i="3"/>
  <c r="C229" i="3"/>
  <c r="C217" i="3"/>
  <c r="C213" i="3"/>
  <c r="C209" i="3"/>
  <c r="C205" i="3"/>
  <c r="C201" i="3"/>
  <c r="C197" i="3"/>
  <c r="C193" i="3"/>
  <c r="C189" i="3"/>
  <c r="C185" i="3"/>
  <c r="C181" i="3"/>
  <c r="C177" i="3"/>
  <c r="C173" i="3"/>
  <c r="C169" i="3"/>
  <c r="C165" i="3"/>
  <c r="C161" i="3"/>
  <c r="C157" i="3"/>
  <c r="C153" i="3"/>
  <c r="C149" i="3"/>
  <c r="C145" i="3"/>
  <c r="C141" i="3"/>
  <c r="C137" i="3"/>
  <c r="C240" i="3"/>
  <c r="C228" i="3"/>
  <c r="C220" i="3"/>
  <c r="C214" i="3"/>
  <c r="C210" i="3"/>
  <c r="C206" i="3"/>
  <c r="C202" i="3"/>
  <c r="C198" i="3"/>
  <c r="C194" i="3"/>
  <c r="C190" i="3"/>
  <c r="C186" i="3"/>
  <c r="C182" i="3"/>
  <c r="C178" i="3"/>
  <c r="C174" i="3"/>
  <c r="C170" i="3"/>
  <c r="C166" i="3"/>
  <c r="C162" i="3"/>
  <c r="C158" i="3"/>
  <c r="C154" i="3"/>
  <c r="C150" i="3"/>
  <c r="C146" i="3"/>
  <c r="C142" i="3"/>
  <c r="C138" i="3"/>
  <c r="C134" i="3"/>
  <c r="G728" i="3"/>
  <c r="G130" i="3"/>
  <c r="G725" i="3"/>
  <c r="G721" i="3"/>
  <c r="G717" i="3"/>
  <c r="G726" i="3"/>
  <c r="G722" i="3"/>
  <c r="G718" i="3"/>
  <c r="G714" i="3"/>
  <c r="G727" i="3"/>
  <c r="G723" i="3"/>
  <c r="G719" i="3"/>
  <c r="G715" i="3"/>
  <c r="G724" i="3"/>
  <c r="G710" i="3"/>
  <c r="G706" i="3"/>
  <c r="G702" i="3"/>
  <c r="G713" i="3"/>
  <c r="G711" i="3"/>
  <c r="G707" i="3"/>
  <c r="G703" i="3"/>
  <c r="G716" i="3"/>
  <c r="G708" i="3"/>
  <c r="G704" i="3"/>
  <c r="G720" i="3"/>
  <c r="G712" i="3"/>
  <c r="G709" i="3"/>
  <c r="G705" i="3"/>
  <c r="G701" i="3"/>
  <c r="G697" i="3"/>
  <c r="G693" i="3"/>
  <c r="G689" i="3"/>
  <c r="G685" i="3"/>
  <c r="G681" i="3"/>
  <c r="G700" i="3"/>
  <c r="G698" i="3"/>
  <c r="G694" i="3"/>
  <c r="G690" i="3"/>
  <c r="G686" i="3"/>
  <c r="G682" i="3"/>
  <c r="G695" i="3"/>
  <c r="G691" i="3"/>
  <c r="G687" i="3"/>
  <c r="G699" i="3"/>
  <c r="G696" i="3"/>
  <c r="G692" i="3"/>
  <c r="G688" i="3"/>
  <c r="G684" i="3"/>
  <c r="G678" i="3"/>
  <c r="G674" i="3"/>
  <c r="G670" i="3"/>
  <c r="G666" i="3"/>
  <c r="G662" i="3"/>
  <c r="G679" i="3"/>
  <c r="G675" i="3"/>
  <c r="G671" i="3"/>
  <c r="G667" i="3"/>
  <c r="G663" i="3"/>
  <c r="G683" i="3"/>
  <c r="G680" i="3"/>
  <c r="G676" i="3"/>
  <c r="G672" i="3"/>
  <c r="G668" i="3"/>
  <c r="G677" i="3"/>
  <c r="G673" i="3"/>
  <c r="G669" i="3"/>
  <c r="G665" i="3"/>
  <c r="G661" i="3"/>
  <c r="G657" i="3"/>
  <c r="G664" i="3"/>
  <c r="G654" i="3"/>
  <c r="G650" i="3"/>
  <c r="G646" i="3"/>
  <c r="G642" i="3"/>
  <c r="G638" i="3"/>
  <c r="G634" i="3"/>
  <c r="G630" i="3"/>
  <c r="G626" i="3"/>
  <c r="G659" i="3"/>
  <c r="G655" i="3"/>
  <c r="G651" i="3"/>
  <c r="G647" i="3"/>
  <c r="G643" i="3"/>
  <c r="G639" i="3"/>
  <c r="G635" i="3"/>
  <c r="G631" i="3"/>
  <c r="G660" i="3"/>
  <c r="G656" i="3"/>
  <c r="G652" i="3"/>
  <c r="G648" i="3"/>
  <c r="G644" i="3"/>
  <c r="G640" i="3"/>
  <c r="G636" i="3"/>
  <c r="G632" i="3"/>
  <c r="G658" i="3"/>
  <c r="G653" i="3"/>
  <c r="G649" i="3"/>
  <c r="G645" i="3"/>
  <c r="G641" i="3"/>
  <c r="G637" i="3"/>
  <c r="G633" i="3"/>
  <c r="G629" i="3"/>
  <c r="G625" i="3"/>
  <c r="G621" i="3"/>
  <c r="G617" i="3"/>
  <c r="G613" i="3"/>
  <c r="G609" i="3"/>
  <c r="G605" i="3"/>
  <c r="G601" i="3"/>
  <c r="G597" i="3"/>
  <c r="G593" i="3"/>
  <c r="G622" i="3"/>
  <c r="G618" i="3"/>
  <c r="G614" i="3"/>
  <c r="G610" i="3"/>
  <c r="G606" i="3"/>
  <c r="G602" i="3"/>
  <c r="G598" i="3"/>
  <c r="G594" i="3"/>
  <c r="G628" i="3"/>
  <c r="G623" i="3"/>
  <c r="G619" i="3"/>
  <c r="G615" i="3"/>
  <c r="G611" i="3"/>
  <c r="G607" i="3"/>
  <c r="G603" i="3"/>
  <c r="G627" i="3"/>
  <c r="G624" i="3"/>
  <c r="G620" i="3"/>
  <c r="G616" i="3"/>
  <c r="G612" i="3"/>
  <c r="G608" i="3"/>
  <c r="G604" i="3"/>
  <c r="G600" i="3"/>
  <c r="G596" i="3"/>
  <c r="G591" i="3"/>
  <c r="G588" i="3"/>
  <c r="G584" i="3"/>
  <c r="G580" i="3"/>
  <c r="G576" i="3"/>
  <c r="G572" i="3"/>
  <c r="G568" i="3"/>
  <c r="G564" i="3"/>
  <c r="G560" i="3"/>
  <c r="G595" i="3"/>
  <c r="G589" i="3"/>
  <c r="G585" i="3"/>
  <c r="G581" i="3"/>
  <c r="G577" i="3"/>
  <c r="G573" i="3"/>
  <c r="G569" i="3"/>
  <c r="G565" i="3"/>
  <c r="G599" i="3"/>
  <c r="G592" i="3"/>
  <c r="G590" i="3"/>
  <c r="G586" i="3"/>
  <c r="G582" i="3"/>
  <c r="G578" i="3"/>
  <c r="G574" i="3"/>
  <c r="G570" i="3"/>
  <c r="G566" i="3"/>
  <c r="G587" i="3"/>
  <c r="G583" i="3"/>
  <c r="G579" i="3"/>
  <c r="G575" i="3"/>
  <c r="G571" i="3"/>
  <c r="G567" i="3"/>
  <c r="G563" i="3"/>
  <c r="G559" i="3"/>
  <c r="G555" i="3"/>
  <c r="G551" i="3"/>
  <c r="G547" i="3"/>
  <c r="G543" i="3"/>
  <c r="G539" i="3"/>
  <c r="G535" i="3"/>
  <c r="G531" i="3"/>
  <c r="G527" i="3"/>
  <c r="G523" i="3"/>
  <c r="G562" i="3"/>
  <c r="G556" i="3"/>
  <c r="G552" i="3"/>
  <c r="G548" i="3"/>
  <c r="G544" i="3"/>
  <c r="G540" i="3"/>
  <c r="G536" i="3"/>
  <c r="G532" i="3"/>
  <c r="G528" i="3"/>
  <c r="G561" i="3"/>
  <c r="G557" i="3"/>
  <c r="G553" i="3"/>
  <c r="G549" i="3"/>
  <c r="G545" i="3"/>
  <c r="G541" i="3"/>
  <c r="G537" i="3"/>
  <c r="G533" i="3"/>
  <c r="G529" i="3"/>
  <c r="G558" i="3"/>
  <c r="G554" i="3"/>
  <c r="G550" i="3"/>
  <c r="G546" i="3"/>
  <c r="G542" i="3"/>
  <c r="G538" i="3"/>
  <c r="G534" i="3"/>
  <c r="G530" i="3"/>
  <c r="G526" i="3"/>
  <c r="G522" i="3"/>
  <c r="G524" i="3"/>
  <c r="G516" i="3"/>
  <c r="G512" i="3"/>
  <c r="G508" i="3"/>
  <c r="G504" i="3"/>
  <c r="G500" i="3"/>
  <c r="G496" i="3"/>
  <c r="G492" i="3"/>
  <c r="G488" i="3"/>
  <c r="G484" i="3"/>
  <c r="G480" i="3"/>
  <c r="G476" i="3"/>
  <c r="G472" i="3"/>
  <c r="G468" i="3"/>
  <c r="G464" i="3"/>
  <c r="G460" i="3"/>
  <c r="G456" i="3"/>
  <c r="G452" i="3"/>
  <c r="G521" i="3"/>
  <c r="G517" i="3"/>
  <c r="G513" i="3"/>
  <c r="G509" i="3"/>
  <c r="G505" i="3"/>
  <c r="G501" i="3"/>
  <c r="G497" i="3"/>
  <c r="G493" i="3"/>
  <c r="G489" i="3"/>
  <c r="G485" i="3"/>
  <c r="G481" i="3"/>
  <c r="G477" i="3"/>
  <c r="G473" i="3"/>
  <c r="G469" i="3"/>
  <c r="G465" i="3"/>
  <c r="G461" i="3"/>
  <c r="G520" i="3"/>
  <c r="G518" i="3"/>
  <c r="G514" i="3"/>
  <c r="G510" i="3"/>
  <c r="G506" i="3"/>
  <c r="G502" i="3"/>
  <c r="G498" i="3"/>
  <c r="G494" i="3"/>
  <c r="G490" i="3"/>
  <c r="G486" i="3"/>
  <c r="G482" i="3"/>
  <c r="G478" i="3"/>
  <c r="G474" i="3"/>
  <c r="G470" i="3"/>
  <c r="G466" i="3"/>
  <c r="G525" i="3"/>
  <c r="G519" i="3"/>
  <c r="G515" i="3"/>
  <c r="G511" i="3"/>
  <c r="G507" i="3"/>
  <c r="G503" i="3"/>
  <c r="G499" i="3"/>
  <c r="G495" i="3"/>
  <c r="G491" i="3"/>
  <c r="G487" i="3"/>
  <c r="G483" i="3"/>
  <c r="G479" i="3"/>
  <c r="G475" i="3"/>
  <c r="G471" i="3"/>
  <c r="G467" i="3"/>
  <c r="G463" i="3"/>
  <c r="G459" i="3"/>
  <c r="G455" i="3"/>
  <c r="G451" i="3"/>
  <c r="G462" i="3"/>
  <c r="G457" i="3"/>
  <c r="G448" i="3"/>
  <c r="G444" i="3"/>
  <c r="G440" i="3"/>
  <c r="G436" i="3"/>
  <c r="G432" i="3"/>
  <c r="G428" i="3"/>
  <c r="G424" i="3"/>
  <c r="G420" i="3"/>
  <c r="G416" i="3"/>
  <c r="G412" i="3"/>
  <c r="G408" i="3"/>
  <c r="G404" i="3"/>
  <c r="G400" i="3"/>
  <c r="G396" i="3"/>
  <c r="G392" i="3"/>
  <c r="G388" i="3"/>
  <c r="G384" i="3"/>
  <c r="G454" i="3"/>
  <c r="G449" i="3"/>
  <c r="G445" i="3"/>
  <c r="G441" i="3"/>
  <c r="G437" i="3"/>
  <c r="G433" i="3"/>
  <c r="G429" i="3"/>
  <c r="G425" i="3"/>
  <c r="G421" i="3"/>
  <c r="G417" i="3"/>
  <c r="G413" i="3"/>
  <c r="G409" i="3"/>
  <c r="G405" i="3"/>
  <c r="G401" i="3"/>
  <c r="G397" i="3"/>
  <c r="G453" i="3"/>
  <c r="G450" i="3"/>
  <c r="G446" i="3"/>
  <c r="G442" i="3"/>
  <c r="G438" i="3"/>
  <c r="G434" i="3"/>
  <c r="G430" i="3"/>
  <c r="G426" i="3"/>
  <c r="G422" i="3"/>
  <c r="G418" i="3"/>
  <c r="G414" i="3"/>
  <c r="G410" i="3"/>
  <c r="G406" i="3"/>
  <c r="G402" i="3"/>
  <c r="G398" i="3"/>
  <c r="G394" i="3"/>
  <c r="G458" i="3"/>
  <c r="G447" i="3"/>
  <c r="G443" i="3"/>
  <c r="G439" i="3"/>
  <c r="G435" i="3"/>
  <c r="G431" i="3"/>
  <c r="G427" i="3"/>
  <c r="G423" i="3"/>
  <c r="G419" i="3"/>
  <c r="G415" i="3"/>
  <c r="G411" i="3"/>
  <c r="G407" i="3"/>
  <c r="G403" i="3"/>
  <c r="G399" i="3"/>
  <c r="G395" i="3"/>
  <c r="G391" i="3"/>
  <c r="G387" i="3"/>
  <c r="G386" i="3"/>
  <c r="G383" i="3"/>
  <c r="G379" i="3"/>
  <c r="G375" i="3"/>
  <c r="G371" i="3"/>
  <c r="G367" i="3"/>
  <c r="G363" i="3"/>
  <c r="G359" i="3"/>
  <c r="G355" i="3"/>
  <c r="G351" i="3"/>
  <c r="G347" i="3"/>
  <c r="G343" i="3"/>
  <c r="G339" i="3"/>
  <c r="G335" i="3"/>
  <c r="G331" i="3"/>
  <c r="G327" i="3"/>
  <c r="G323" i="3"/>
  <c r="G319" i="3"/>
  <c r="G315" i="3"/>
  <c r="G311" i="3"/>
  <c r="G393" i="3"/>
  <c r="G385" i="3"/>
  <c r="G380" i="3"/>
  <c r="G376" i="3"/>
  <c r="G372" i="3"/>
  <c r="G368" i="3"/>
  <c r="G364" i="3"/>
  <c r="G360" i="3"/>
  <c r="G356" i="3"/>
  <c r="G352" i="3"/>
  <c r="G348" i="3"/>
  <c r="G344" i="3"/>
  <c r="G340" i="3"/>
  <c r="G336" i="3"/>
  <c r="G332" i="3"/>
  <c r="G328" i="3"/>
  <c r="G324" i="3"/>
  <c r="G320" i="3"/>
  <c r="G390" i="3"/>
  <c r="G381" i="3"/>
  <c r="G377" i="3"/>
  <c r="G373" i="3"/>
  <c r="G369" i="3"/>
  <c r="G365" i="3"/>
  <c r="G361" i="3"/>
  <c r="G357" i="3"/>
  <c r="G353" i="3"/>
  <c r="G349" i="3"/>
  <c r="G345" i="3"/>
  <c r="G341" i="3"/>
  <c r="G337" i="3"/>
  <c r="G333" i="3"/>
  <c r="G329" i="3"/>
  <c r="G389" i="3"/>
  <c r="G382" i="3"/>
  <c r="G378" i="3"/>
  <c r="G374" i="3"/>
  <c r="G370" i="3"/>
  <c r="G366" i="3"/>
  <c r="G362" i="3"/>
  <c r="G358" i="3"/>
  <c r="G354" i="3"/>
  <c r="G350" i="3"/>
  <c r="G346" i="3"/>
  <c r="G342" i="3"/>
  <c r="G338" i="3"/>
  <c r="G334" i="3"/>
  <c r="G330" i="3"/>
  <c r="G326" i="3"/>
  <c r="G322" i="3"/>
  <c r="G318" i="3"/>
  <c r="G314" i="3"/>
  <c r="G313" i="3"/>
  <c r="G310" i="3"/>
  <c r="G306" i="3"/>
  <c r="G302" i="3"/>
  <c r="G298" i="3"/>
  <c r="G294" i="3"/>
  <c r="G290" i="3"/>
  <c r="G286" i="3"/>
  <c r="G282" i="3"/>
  <c r="G278" i="3"/>
  <c r="G274" i="3"/>
  <c r="G270" i="3"/>
  <c r="G266" i="3"/>
  <c r="G262" i="3"/>
  <c r="G258" i="3"/>
  <c r="G254" i="3"/>
  <c r="G250" i="3"/>
  <c r="G246" i="3"/>
  <c r="G242" i="3"/>
  <c r="G238" i="3"/>
  <c r="G234" i="3"/>
  <c r="G230" i="3"/>
  <c r="G226" i="3"/>
  <c r="G222" i="3"/>
  <c r="G218" i="3"/>
  <c r="G312" i="3"/>
  <c r="G307" i="3"/>
  <c r="G303" i="3"/>
  <c r="G299" i="3"/>
  <c r="G295" i="3"/>
  <c r="G291" i="3"/>
  <c r="G287" i="3"/>
  <c r="G283" i="3"/>
  <c r="G279" i="3"/>
  <c r="G275" i="3"/>
  <c r="G271" i="3"/>
  <c r="G267" i="3"/>
  <c r="G263" i="3"/>
  <c r="G259" i="3"/>
  <c r="G255" i="3"/>
  <c r="G251" i="3"/>
  <c r="G247" i="3"/>
  <c r="G243" i="3"/>
  <c r="G239" i="3"/>
  <c r="G235" i="3"/>
  <c r="G231" i="3"/>
  <c r="G227" i="3"/>
  <c r="G223" i="3"/>
  <c r="G321" i="3"/>
  <c r="G317" i="3"/>
  <c r="G308" i="3"/>
  <c r="G304" i="3"/>
  <c r="G300" i="3"/>
  <c r="G296" i="3"/>
  <c r="G292" i="3"/>
  <c r="G288" i="3"/>
  <c r="G284" i="3"/>
  <c r="G280" i="3"/>
  <c r="G276" i="3"/>
  <c r="G272" i="3"/>
  <c r="G268" i="3"/>
  <c r="G264" i="3"/>
  <c r="G260" i="3"/>
  <c r="G256" i="3"/>
  <c r="G252" i="3"/>
  <c r="G248" i="3"/>
  <c r="G325" i="3"/>
  <c r="G316" i="3"/>
  <c r="G309" i="3"/>
  <c r="G305" i="3"/>
  <c r="G301" i="3"/>
  <c r="G297" i="3"/>
  <c r="G293" i="3"/>
  <c r="G289" i="3"/>
  <c r="G285" i="3"/>
  <c r="G281" i="3"/>
  <c r="G277" i="3"/>
  <c r="G273" i="3"/>
  <c r="G269" i="3"/>
  <c r="G265" i="3"/>
  <c r="G261" i="3"/>
  <c r="G257" i="3"/>
  <c r="G253" i="3"/>
  <c r="G249" i="3"/>
  <c r="G245" i="3"/>
  <c r="G241" i="3"/>
  <c r="G237" i="3"/>
  <c r="G233" i="3"/>
  <c r="G232" i="3"/>
  <c r="G229" i="3"/>
  <c r="G220" i="3"/>
  <c r="G215" i="3"/>
  <c r="G211" i="3"/>
  <c r="G207" i="3"/>
  <c r="G203" i="3"/>
  <c r="G199" i="3"/>
  <c r="G195" i="3"/>
  <c r="G191" i="3"/>
  <c r="G187" i="3"/>
  <c r="G183" i="3"/>
  <c r="G179" i="3"/>
  <c r="G175" i="3"/>
  <c r="G171" i="3"/>
  <c r="G167" i="3"/>
  <c r="G163" i="3"/>
  <c r="G159" i="3"/>
  <c r="G155" i="3"/>
  <c r="G151" i="3"/>
  <c r="G147" i="3"/>
  <c r="G143" i="3"/>
  <c r="G139" i="3"/>
  <c r="G135" i="3"/>
  <c r="G236" i="3"/>
  <c r="G228" i="3"/>
  <c r="G216" i="3"/>
  <c r="G212" i="3"/>
  <c r="G208" i="3"/>
  <c r="G204" i="3"/>
  <c r="G200" i="3"/>
  <c r="G196" i="3"/>
  <c r="G192" i="3"/>
  <c r="G188" i="3"/>
  <c r="G184" i="3"/>
  <c r="G180" i="3"/>
  <c r="G176" i="3"/>
  <c r="G172" i="3"/>
  <c r="G168" i="3"/>
  <c r="G164" i="3"/>
  <c r="G160" i="3"/>
  <c r="G156" i="3"/>
  <c r="G152" i="3"/>
  <c r="G148" i="3"/>
  <c r="G144" i="3"/>
  <c r="G140" i="3"/>
  <c r="G136" i="3"/>
  <c r="G240" i="3"/>
  <c r="G225" i="3"/>
  <c r="G221" i="3"/>
  <c r="G219" i="3"/>
  <c r="G217" i="3"/>
  <c r="G213" i="3"/>
  <c r="G209" i="3"/>
  <c r="G205" i="3"/>
  <c r="G201" i="3"/>
  <c r="G197" i="3"/>
  <c r="G193" i="3"/>
  <c r="G189" i="3"/>
  <c r="G185" i="3"/>
  <c r="G181" i="3"/>
  <c r="G177" i="3"/>
  <c r="G173" i="3"/>
  <c r="G169" i="3"/>
  <c r="G165" i="3"/>
  <c r="G161" i="3"/>
  <c r="G157" i="3"/>
  <c r="G153" i="3"/>
  <c r="G149" i="3"/>
  <c r="G145" i="3"/>
  <c r="G141" i="3"/>
  <c r="G137" i="3"/>
  <c r="G244" i="3"/>
  <c r="G224" i="3"/>
  <c r="G214" i="3"/>
  <c r="G210" i="3"/>
  <c r="G206" i="3"/>
  <c r="G202" i="3"/>
  <c r="G198" i="3"/>
  <c r="G194" i="3"/>
  <c r="G190" i="3"/>
  <c r="G186" i="3"/>
  <c r="G182" i="3"/>
  <c r="G178" i="3"/>
  <c r="G174" i="3"/>
  <c r="G170" i="3"/>
  <c r="G166" i="3"/>
  <c r="G162" i="3"/>
  <c r="G158" i="3"/>
  <c r="G154" i="3"/>
  <c r="G150" i="3"/>
  <c r="G146" i="3"/>
  <c r="G142" i="3"/>
  <c r="G138" i="3"/>
  <c r="G134" i="3"/>
  <c r="K728" i="3"/>
  <c r="K130" i="3"/>
  <c r="K725" i="3"/>
  <c r="K721" i="3"/>
  <c r="K717" i="3"/>
  <c r="K726" i="3"/>
  <c r="K722" i="3"/>
  <c r="K718" i="3"/>
  <c r="K714" i="3"/>
  <c r="K727" i="3"/>
  <c r="K723" i="3"/>
  <c r="K719" i="3"/>
  <c r="K715" i="3"/>
  <c r="K712" i="3"/>
  <c r="K710" i="3"/>
  <c r="K706" i="3"/>
  <c r="K702" i="3"/>
  <c r="K716" i="3"/>
  <c r="K711" i="3"/>
  <c r="K707" i="3"/>
  <c r="K703" i="3"/>
  <c r="K720" i="3"/>
  <c r="K713" i="3"/>
  <c r="K708" i="3"/>
  <c r="K704" i="3"/>
  <c r="K724" i="3"/>
  <c r="K709" i="3"/>
  <c r="K705" i="3"/>
  <c r="K701" i="3"/>
  <c r="K700" i="3"/>
  <c r="K699" i="3"/>
  <c r="K697" i="3"/>
  <c r="K693" i="3"/>
  <c r="K689" i="3"/>
  <c r="K685" i="3"/>
  <c r="K681" i="3"/>
  <c r="K698" i="3"/>
  <c r="K694" i="3"/>
  <c r="K690" i="3"/>
  <c r="K686" i="3"/>
  <c r="K682" i="3"/>
  <c r="K695" i="3"/>
  <c r="K691" i="3"/>
  <c r="K687" i="3"/>
  <c r="K696" i="3"/>
  <c r="K692" i="3"/>
  <c r="K688" i="3"/>
  <c r="K684" i="3"/>
  <c r="K678" i="3"/>
  <c r="K674" i="3"/>
  <c r="K670" i="3"/>
  <c r="K666" i="3"/>
  <c r="K662" i="3"/>
  <c r="K683" i="3"/>
  <c r="K679" i="3"/>
  <c r="K675" i="3"/>
  <c r="K671" i="3"/>
  <c r="K667" i="3"/>
  <c r="K663" i="3"/>
  <c r="K680" i="3"/>
  <c r="K676" i="3"/>
  <c r="K672" i="3"/>
  <c r="K668" i="3"/>
  <c r="K677" i="3"/>
  <c r="K673" i="3"/>
  <c r="K669" i="3"/>
  <c r="K665" i="3"/>
  <c r="K661" i="3"/>
  <c r="K657" i="3"/>
  <c r="K660" i="3"/>
  <c r="K658" i="3"/>
  <c r="K654" i="3"/>
  <c r="K650" i="3"/>
  <c r="K646" i="3"/>
  <c r="K642" i="3"/>
  <c r="K638" i="3"/>
  <c r="K634" i="3"/>
  <c r="K630" i="3"/>
  <c r="K626" i="3"/>
  <c r="K655" i="3"/>
  <c r="K651" i="3"/>
  <c r="K647" i="3"/>
  <c r="K643" i="3"/>
  <c r="K639" i="3"/>
  <c r="K635" i="3"/>
  <c r="K631" i="3"/>
  <c r="K659" i="3"/>
  <c r="K656" i="3"/>
  <c r="K652" i="3"/>
  <c r="K648" i="3"/>
  <c r="K644" i="3"/>
  <c r="K640" i="3"/>
  <c r="K636" i="3"/>
  <c r="K632" i="3"/>
  <c r="K664" i="3"/>
  <c r="K653" i="3"/>
  <c r="K649" i="3"/>
  <c r="K645" i="3"/>
  <c r="K641" i="3"/>
  <c r="K637" i="3"/>
  <c r="K633" i="3"/>
  <c r="K629" i="3"/>
  <c r="K625" i="3"/>
  <c r="K628" i="3"/>
  <c r="K621" i="3"/>
  <c r="K617" i="3"/>
  <c r="K613" i="3"/>
  <c r="K609" i="3"/>
  <c r="K605" i="3"/>
  <c r="K601" i="3"/>
  <c r="K597" i="3"/>
  <c r="K593" i="3"/>
  <c r="K589" i="3"/>
  <c r="K627" i="3"/>
  <c r="K622" i="3"/>
  <c r="K618" i="3"/>
  <c r="K614" i="3"/>
  <c r="K610" i="3"/>
  <c r="K606" i="3"/>
  <c r="K602" i="3"/>
  <c r="K598" i="3"/>
  <c r="K594" i="3"/>
  <c r="K623" i="3"/>
  <c r="K619" i="3"/>
  <c r="K615" i="3"/>
  <c r="K611" i="3"/>
  <c r="K607" i="3"/>
  <c r="K603" i="3"/>
  <c r="K624" i="3"/>
  <c r="K620" i="3"/>
  <c r="K616" i="3"/>
  <c r="K612" i="3"/>
  <c r="K608" i="3"/>
  <c r="K604" i="3"/>
  <c r="K600" i="3"/>
  <c r="K596" i="3"/>
  <c r="K595" i="3"/>
  <c r="K588" i="3"/>
  <c r="K584" i="3"/>
  <c r="K580" i="3"/>
  <c r="K576" i="3"/>
  <c r="K572" i="3"/>
  <c r="K568" i="3"/>
  <c r="K564" i="3"/>
  <c r="K560" i="3"/>
  <c r="K599" i="3"/>
  <c r="K591" i="3"/>
  <c r="K585" i="3"/>
  <c r="K581" i="3"/>
  <c r="K577" i="3"/>
  <c r="K573" i="3"/>
  <c r="K569" i="3"/>
  <c r="K565" i="3"/>
  <c r="K586" i="3"/>
  <c r="K582" i="3"/>
  <c r="K578" i="3"/>
  <c r="K574" i="3"/>
  <c r="K570" i="3"/>
  <c r="K566" i="3"/>
  <c r="K592" i="3"/>
  <c r="K590" i="3"/>
  <c r="K587" i="3"/>
  <c r="K583" i="3"/>
  <c r="K579" i="3"/>
  <c r="K575" i="3"/>
  <c r="K571" i="3"/>
  <c r="K567" i="3"/>
  <c r="K563" i="3"/>
  <c r="K559" i="3"/>
  <c r="K561" i="3"/>
  <c r="K555" i="3"/>
  <c r="K551" i="3"/>
  <c r="K547" i="3"/>
  <c r="K543" i="3"/>
  <c r="K539" i="3"/>
  <c r="K535" i="3"/>
  <c r="K531" i="3"/>
  <c r="K527" i="3"/>
  <c r="K523" i="3"/>
  <c r="K556" i="3"/>
  <c r="K552" i="3"/>
  <c r="K548" i="3"/>
  <c r="K544" i="3"/>
  <c r="K540" i="3"/>
  <c r="K536" i="3"/>
  <c r="K532" i="3"/>
  <c r="K528" i="3"/>
  <c r="K557" i="3"/>
  <c r="K553" i="3"/>
  <c r="K549" i="3"/>
  <c r="K545" i="3"/>
  <c r="K541" i="3"/>
  <c r="K537" i="3"/>
  <c r="K533" i="3"/>
  <c r="K529" i="3"/>
  <c r="K562" i="3"/>
  <c r="K558" i="3"/>
  <c r="K554" i="3"/>
  <c r="K550" i="3"/>
  <c r="K546" i="3"/>
  <c r="K542" i="3"/>
  <c r="K538" i="3"/>
  <c r="K534" i="3"/>
  <c r="K530" i="3"/>
  <c r="K526" i="3"/>
  <c r="K522" i="3"/>
  <c r="K520" i="3"/>
  <c r="K516" i="3"/>
  <c r="K512" i="3"/>
  <c r="K508" i="3"/>
  <c r="K504" i="3"/>
  <c r="K500" i="3"/>
  <c r="K496" i="3"/>
  <c r="K492" i="3"/>
  <c r="K488" i="3"/>
  <c r="K484" i="3"/>
  <c r="K480" i="3"/>
  <c r="K476" i="3"/>
  <c r="K472" i="3"/>
  <c r="K468" i="3"/>
  <c r="K464" i="3"/>
  <c r="K460" i="3"/>
  <c r="K456" i="3"/>
  <c r="K452" i="3"/>
  <c r="K525" i="3"/>
  <c r="K517" i="3"/>
  <c r="K513" i="3"/>
  <c r="K509" i="3"/>
  <c r="K505" i="3"/>
  <c r="K501" i="3"/>
  <c r="K497" i="3"/>
  <c r="K493" i="3"/>
  <c r="K489" i="3"/>
  <c r="K485" i="3"/>
  <c r="K481" i="3"/>
  <c r="K477" i="3"/>
  <c r="K473" i="3"/>
  <c r="K469" i="3"/>
  <c r="K465" i="3"/>
  <c r="K461" i="3"/>
  <c r="K524" i="3"/>
  <c r="K518" i="3"/>
  <c r="K514" i="3"/>
  <c r="K510" i="3"/>
  <c r="K506" i="3"/>
  <c r="K502" i="3"/>
  <c r="K498" i="3"/>
  <c r="K494" i="3"/>
  <c r="K490" i="3"/>
  <c r="K486" i="3"/>
  <c r="K482" i="3"/>
  <c r="K478" i="3"/>
  <c r="K474" i="3"/>
  <c r="K470" i="3"/>
  <c r="K466" i="3"/>
  <c r="K462" i="3"/>
  <c r="K521" i="3"/>
  <c r="K519" i="3"/>
  <c r="K515" i="3"/>
  <c r="K511" i="3"/>
  <c r="K507" i="3"/>
  <c r="K503" i="3"/>
  <c r="K499" i="3"/>
  <c r="K495" i="3"/>
  <c r="K491" i="3"/>
  <c r="K487" i="3"/>
  <c r="K483" i="3"/>
  <c r="K479" i="3"/>
  <c r="K475" i="3"/>
  <c r="K471" i="3"/>
  <c r="K467" i="3"/>
  <c r="K463" i="3"/>
  <c r="K459" i="3"/>
  <c r="K455" i="3"/>
  <c r="K451" i="3"/>
  <c r="K453" i="3"/>
  <c r="K448" i="3"/>
  <c r="K444" i="3"/>
  <c r="K440" i="3"/>
  <c r="K436" i="3"/>
  <c r="K432" i="3"/>
  <c r="K428" i="3"/>
  <c r="K424" i="3"/>
  <c r="K420" i="3"/>
  <c r="K416" i="3"/>
  <c r="K412" i="3"/>
  <c r="K408" i="3"/>
  <c r="K404" i="3"/>
  <c r="K400" i="3"/>
  <c r="K396" i="3"/>
  <c r="K392" i="3"/>
  <c r="K388" i="3"/>
  <c r="K384" i="3"/>
  <c r="K458" i="3"/>
  <c r="K449" i="3"/>
  <c r="K445" i="3"/>
  <c r="K441" i="3"/>
  <c r="K437" i="3"/>
  <c r="K433" i="3"/>
  <c r="K429" i="3"/>
  <c r="K425" i="3"/>
  <c r="K421" i="3"/>
  <c r="K417" i="3"/>
  <c r="K413" i="3"/>
  <c r="K409" i="3"/>
  <c r="K405" i="3"/>
  <c r="K401" i="3"/>
  <c r="K397" i="3"/>
  <c r="K457" i="3"/>
  <c r="K450" i="3"/>
  <c r="K446" i="3"/>
  <c r="K442" i="3"/>
  <c r="K438" i="3"/>
  <c r="K434" i="3"/>
  <c r="K430" i="3"/>
  <c r="K426" i="3"/>
  <c r="K422" i="3"/>
  <c r="K418" i="3"/>
  <c r="K414" i="3"/>
  <c r="K410" i="3"/>
  <c r="K406" i="3"/>
  <c r="K402" i="3"/>
  <c r="K398" i="3"/>
  <c r="K394" i="3"/>
  <c r="K454" i="3"/>
  <c r="K447" i="3"/>
  <c r="K443" i="3"/>
  <c r="K439" i="3"/>
  <c r="K435" i="3"/>
  <c r="K431" i="3"/>
  <c r="K427" i="3"/>
  <c r="K423" i="3"/>
  <c r="K419" i="3"/>
  <c r="K415" i="3"/>
  <c r="K411" i="3"/>
  <c r="K407" i="3"/>
  <c r="K403" i="3"/>
  <c r="K399" i="3"/>
  <c r="K395" i="3"/>
  <c r="K391" i="3"/>
  <c r="K387" i="3"/>
  <c r="K390" i="3"/>
  <c r="K383" i="3"/>
  <c r="K379" i="3"/>
  <c r="K375" i="3"/>
  <c r="K371" i="3"/>
  <c r="K367" i="3"/>
  <c r="K363" i="3"/>
  <c r="K359" i="3"/>
  <c r="K355" i="3"/>
  <c r="K351" i="3"/>
  <c r="K347" i="3"/>
  <c r="K343" i="3"/>
  <c r="K339" i="3"/>
  <c r="K335" i="3"/>
  <c r="K331" i="3"/>
  <c r="K327" i="3"/>
  <c r="K323" i="3"/>
  <c r="K319" i="3"/>
  <c r="K315" i="3"/>
  <c r="K311" i="3"/>
  <c r="K389" i="3"/>
  <c r="K380" i="3"/>
  <c r="K376" i="3"/>
  <c r="K372" i="3"/>
  <c r="K368" i="3"/>
  <c r="K364" i="3"/>
  <c r="K360" i="3"/>
  <c r="K356" i="3"/>
  <c r="K352" i="3"/>
  <c r="K348" i="3"/>
  <c r="K344" i="3"/>
  <c r="K340" i="3"/>
  <c r="K336" i="3"/>
  <c r="K332" i="3"/>
  <c r="K328" i="3"/>
  <c r="K324" i="3"/>
  <c r="K320" i="3"/>
  <c r="K386" i="3"/>
  <c r="K381" i="3"/>
  <c r="K377" i="3"/>
  <c r="K373" i="3"/>
  <c r="K369" i="3"/>
  <c r="K365" i="3"/>
  <c r="K361" i="3"/>
  <c r="K357" i="3"/>
  <c r="K353" i="3"/>
  <c r="K349" i="3"/>
  <c r="K345" i="3"/>
  <c r="K341" i="3"/>
  <c r="K337" i="3"/>
  <c r="K333" i="3"/>
  <c r="K329" i="3"/>
  <c r="K393" i="3"/>
  <c r="K385" i="3"/>
  <c r="K382" i="3"/>
  <c r="K378" i="3"/>
  <c r="K374" i="3"/>
  <c r="K370" i="3"/>
  <c r="K366" i="3"/>
  <c r="K362" i="3"/>
  <c r="K358" i="3"/>
  <c r="K354" i="3"/>
  <c r="K350" i="3"/>
  <c r="K346" i="3"/>
  <c r="K342" i="3"/>
  <c r="K338" i="3"/>
  <c r="K334" i="3"/>
  <c r="K330" i="3"/>
  <c r="K326" i="3"/>
  <c r="K322" i="3"/>
  <c r="K318" i="3"/>
  <c r="K314" i="3"/>
  <c r="K317" i="3"/>
  <c r="K310" i="3"/>
  <c r="K306" i="3"/>
  <c r="K302" i="3"/>
  <c r="K298" i="3"/>
  <c r="K294" i="3"/>
  <c r="K290" i="3"/>
  <c r="K286" i="3"/>
  <c r="K282" i="3"/>
  <c r="K278" i="3"/>
  <c r="K274" i="3"/>
  <c r="K270" i="3"/>
  <c r="K266" i="3"/>
  <c r="K262" i="3"/>
  <c r="K258" i="3"/>
  <c r="K254" i="3"/>
  <c r="K250" i="3"/>
  <c r="K246" i="3"/>
  <c r="K242" i="3"/>
  <c r="K238" i="3"/>
  <c r="K234" i="3"/>
  <c r="K230" i="3"/>
  <c r="K226" i="3"/>
  <c r="K222" i="3"/>
  <c r="K218" i="3"/>
  <c r="K321" i="3"/>
  <c r="K316" i="3"/>
  <c r="K307" i="3"/>
  <c r="K303" i="3"/>
  <c r="K299" i="3"/>
  <c r="K295" i="3"/>
  <c r="K291" i="3"/>
  <c r="K287" i="3"/>
  <c r="K283" i="3"/>
  <c r="K279" i="3"/>
  <c r="K275" i="3"/>
  <c r="K271" i="3"/>
  <c r="K267" i="3"/>
  <c r="K263" i="3"/>
  <c r="K259" i="3"/>
  <c r="K255" i="3"/>
  <c r="K251" i="3"/>
  <c r="K247" i="3"/>
  <c r="K243" i="3"/>
  <c r="K239" i="3"/>
  <c r="K235" i="3"/>
  <c r="K231" i="3"/>
  <c r="K227" i="3"/>
  <c r="K223" i="3"/>
  <c r="K325" i="3"/>
  <c r="K313" i="3"/>
  <c r="K308" i="3"/>
  <c r="K304" i="3"/>
  <c r="K300" i="3"/>
  <c r="K296" i="3"/>
  <c r="K292" i="3"/>
  <c r="K288" i="3"/>
  <c r="K284" i="3"/>
  <c r="K280" i="3"/>
  <c r="K276" i="3"/>
  <c r="K272" i="3"/>
  <c r="K268" i="3"/>
  <c r="K264" i="3"/>
  <c r="K260" i="3"/>
  <c r="K256" i="3"/>
  <c r="K252" i="3"/>
  <c r="K248" i="3"/>
  <c r="K312" i="3"/>
  <c r="K309" i="3"/>
  <c r="K305" i="3"/>
  <c r="K301" i="3"/>
  <c r="K297" i="3"/>
  <c r="K293" i="3"/>
  <c r="K289" i="3"/>
  <c r="K285" i="3"/>
  <c r="K281" i="3"/>
  <c r="K277" i="3"/>
  <c r="K273" i="3"/>
  <c r="K269" i="3"/>
  <c r="K265" i="3"/>
  <c r="K261" i="3"/>
  <c r="K257" i="3"/>
  <c r="K253" i="3"/>
  <c r="K249" i="3"/>
  <c r="K245" i="3"/>
  <c r="K241" i="3"/>
  <c r="K237" i="3"/>
  <c r="K233" i="3"/>
  <c r="K236" i="3"/>
  <c r="K225" i="3"/>
  <c r="K215" i="3"/>
  <c r="K211" i="3"/>
  <c r="K207" i="3"/>
  <c r="K203" i="3"/>
  <c r="K199" i="3"/>
  <c r="K195" i="3"/>
  <c r="K191" i="3"/>
  <c r="K187" i="3"/>
  <c r="K183" i="3"/>
  <c r="K179" i="3"/>
  <c r="K175" i="3"/>
  <c r="K171" i="3"/>
  <c r="K167" i="3"/>
  <c r="K163" i="3"/>
  <c r="K159" i="3"/>
  <c r="K155" i="3"/>
  <c r="K151" i="3"/>
  <c r="K147" i="3"/>
  <c r="K143" i="3"/>
  <c r="K139" i="3"/>
  <c r="K135" i="3"/>
  <c r="K240" i="3"/>
  <c r="K224" i="3"/>
  <c r="K220" i="3"/>
  <c r="K216" i="3"/>
  <c r="K212" i="3"/>
  <c r="K208" i="3"/>
  <c r="K204" i="3"/>
  <c r="K200" i="3"/>
  <c r="K196" i="3"/>
  <c r="K192" i="3"/>
  <c r="K188" i="3"/>
  <c r="K184" i="3"/>
  <c r="K180" i="3"/>
  <c r="K176" i="3"/>
  <c r="K172" i="3"/>
  <c r="K168" i="3"/>
  <c r="K164" i="3"/>
  <c r="K160" i="3"/>
  <c r="K156" i="3"/>
  <c r="K152" i="3"/>
  <c r="K148" i="3"/>
  <c r="K144" i="3"/>
  <c r="K140" i="3"/>
  <c r="K136" i="3"/>
  <c r="K244" i="3"/>
  <c r="K229" i="3"/>
  <c r="K217" i="3"/>
  <c r="K213" i="3"/>
  <c r="K209" i="3"/>
  <c r="K205" i="3"/>
  <c r="K201" i="3"/>
  <c r="K197" i="3"/>
  <c r="K193" i="3"/>
  <c r="K189" i="3"/>
  <c r="K185" i="3"/>
  <c r="K181" i="3"/>
  <c r="K177" i="3"/>
  <c r="K173" i="3"/>
  <c r="K169" i="3"/>
  <c r="K165" i="3"/>
  <c r="K161" i="3"/>
  <c r="K157" i="3"/>
  <c r="K153" i="3"/>
  <c r="K149" i="3"/>
  <c r="K145" i="3"/>
  <c r="K141" i="3"/>
  <c r="K137" i="3"/>
  <c r="K232" i="3"/>
  <c r="K228" i="3"/>
  <c r="K221" i="3"/>
  <c r="K219" i="3"/>
  <c r="K214" i="3"/>
  <c r="K210" i="3"/>
  <c r="K206" i="3"/>
  <c r="K202" i="3"/>
  <c r="K198" i="3"/>
  <c r="K194" i="3"/>
  <c r="K190" i="3"/>
  <c r="K186" i="3"/>
  <c r="K182" i="3"/>
  <c r="K178" i="3"/>
  <c r="K174" i="3"/>
  <c r="K170" i="3"/>
  <c r="K166" i="3"/>
  <c r="K162" i="3"/>
  <c r="K158" i="3"/>
  <c r="K154" i="3"/>
  <c r="K150" i="3"/>
  <c r="K146" i="3"/>
  <c r="K142" i="3"/>
  <c r="K138" i="3"/>
  <c r="K134" i="3"/>
  <c r="O728" i="3"/>
  <c r="O130" i="3"/>
  <c r="O725" i="3"/>
  <c r="O721" i="3"/>
  <c r="O717" i="3"/>
  <c r="O726" i="3"/>
  <c r="O722" i="3"/>
  <c r="O718" i="3"/>
  <c r="O714" i="3"/>
  <c r="O727" i="3"/>
  <c r="O723" i="3"/>
  <c r="O719" i="3"/>
  <c r="O715" i="3"/>
  <c r="O716" i="3"/>
  <c r="O710" i="3"/>
  <c r="O706" i="3"/>
  <c r="O702" i="3"/>
  <c r="O720" i="3"/>
  <c r="O712" i="3"/>
  <c r="O711" i="3"/>
  <c r="O707" i="3"/>
  <c r="O703" i="3"/>
  <c r="O724" i="3"/>
  <c r="O708" i="3"/>
  <c r="O704" i="3"/>
  <c r="O713" i="3"/>
  <c r="O709" i="3"/>
  <c r="O705" i="3"/>
  <c r="O701" i="3"/>
  <c r="O697" i="3"/>
  <c r="O693" i="3"/>
  <c r="O689" i="3"/>
  <c r="O685" i="3"/>
  <c r="O681" i="3"/>
  <c r="O698" i="3"/>
  <c r="O694" i="3"/>
  <c r="O690" i="3"/>
  <c r="O686" i="3"/>
  <c r="O682" i="3"/>
  <c r="O699" i="3"/>
  <c r="O695" i="3"/>
  <c r="O691" i="3"/>
  <c r="O687" i="3"/>
  <c r="O700" i="3"/>
  <c r="O696" i="3"/>
  <c r="O692" i="3"/>
  <c r="O688" i="3"/>
  <c r="O684" i="3"/>
  <c r="O683" i="3"/>
  <c r="O678" i="3"/>
  <c r="O674" i="3"/>
  <c r="O670" i="3"/>
  <c r="O666" i="3"/>
  <c r="O662" i="3"/>
  <c r="O679" i="3"/>
  <c r="O675" i="3"/>
  <c r="O671" i="3"/>
  <c r="O667" i="3"/>
  <c r="O663" i="3"/>
  <c r="O659" i="3"/>
  <c r="O680" i="3"/>
  <c r="O676" i="3"/>
  <c r="O672" i="3"/>
  <c r="O668" i="3"/>
  <c r="O677" i="3"/>
  <c r="O673" i="3"/>
  <c r="O669" i="3"/>
  <c r="O665" i="3"/>
  <c r="O661" i="3"/>
  <c r="O657" i="3"/>
  <c r="O654" i="3"/>
  <c r="O650" i="3"/>
  <c r="O646" i="3"/>
  <c r="O642" i="3"/>
  <c r="O638" i="3"/>
  <c r="O634" i="3"/>
  <c r="O630" i="3"/>
  <c r="O626" i="3"/>
  <c r="O658" i="3"/>
  <c r="O655" i="3"/>
  <c r="O651" i="3"/>
  <c r="O647" i="3"/>
  <c r="O643" i="3"/>
  <c r="O639" i="3"/>
  <c r="O635" i="3"/>
  <c r="O631" i="3"/>
  <c r="O664" i="3"/>
  <c r="O660" i="3"/>
  <c r="O656" i="3"/>
  <c r="O652" i="3"/>
  <c r="O648" i="3"/>
  <c r="O644" i="3"/>
  <c r="O640" i="3"/>
  <c r="O636" i="3"/>
  <c r="O632" i="3"/>
  <c r="O653" i="3"/>
  <c r="O649" i="3"/>
  <c r="O645" i="3"/>
  <c r="O641" i="3"/>
  <c r="O637" i="3"/>
  <c r="O633" i="3"/>
  <c r="O629" i="3"/>
  <c r="O625" i="3"/>
  <c r="O621" i="3"/>
  <c r="O617" i="3"/>
  <c r="O613" i="3"/>
  <c r="O609" i="3"/>
  <c r="O605" i="3"/>
  <c r="O601" i="3"/>
  <c r="O597" i="3"/>
  <c r="O593" i="3"/>
  <c r="O589" i="3"/>
  <c r="O622" i="3"/>
  <c r="O618" i="3"/>
  <c r="O614" i="3"/>
  <c r="O610" i="3"/>
  <c r="O606" i="3"/>
  <c r="O602" i="3"/>
  <c r="O598" i="3"/>
  <c r="O594" i="3"/>
  <c r="O628" i="3"/>
  <c r="O623" i="3"/>
  <c r="O619" i="3"/>
  <c r="O615" i="3"/>
  <c r="O611" i="3"/>
  <c r="O607" i="3"/>
  <c r="O603" i="3"/>
  <c r="O627" i="3"/>
  <c r="O624" i="3"/>
  <c r="O620" i="3"/>
  <c r="O616" i="3"/>
  <c r="O612" i="3"/>
  <c r="O608" i="3"/>
  <c r="O604" i="3"/>
  <c r="O600" i="3"/>
  <c r="O596" i="3"/>
  <c r="O599" i="3"/>
  <c r="O590" i="3"/>
  <c r="O588" i="3"/>
  <c r="O584" i="3"/>
  <c r="O580" i="3"/>
  <c r="O576" i="3"/>
  <c r="O572" i="3"/>
  <c r="O568" i="3"/>
  <c r="O564" i="3"/>
  <c r="O560" i="3"/>
  <c r="O592" i="3"/>
  <c r="O585" i="3"/>
  <c r="O581" i="3"/>
  <c r="O577" i="3"/>
  <c r="O573" i="3"/>
  <c r="O569" i="3"/>
  <c r="O565" i="3"/>
  <c r="O591" i="3"/>
  <c r="O586" i="3"/>
  <c r="O582" i="3"/>
  <c r="O578" i="3"/>
  <c r="O574" i="3"/>
  <c r="O570" i="3"/>
  <c r="O566" i="3"/>
  <c r="O595" i="3"/>
  <c r="O587" i="3"/>
  <c r="O583" i="3"/>
  <c r="O579" i="3"/>
  <c r="O575" i="3"/>
  <c r="O571" i="3"/>
  <c r="O567" i="3"/>
  <c r="O563" i="3"/>
  <c r="O559" i="3"/>
  <c r="O555" i="3"/>
  <c r="O551" i="3"/>
  <c r="O547" i="3"/>
  <c r="O543" i="3"/>
  <c r="O539" i="3"/>
  <c r="O535" i="3"/>
  <c r="O531" i="3"/>
  <c r="O527" i="3"/>
  <c r="O523" i="3"/>
  <c r="O562" i="3"/>
  <c r="O556" i="3"/>
  <c r="O552" i="3"/>
  <c r="O548" i="3"/>
  <c r="O544" i="3"/>
  <c r="O540" i="3"/>
  <c r="O536" i="3"/>
  <c r="O532" i="3"/>
  <c r="O528" i="3"/>
  <c r="O561" i="3"/>
  <c r="O557" i="3"/>
  <c r="O553" i="3"/>
  <c r="O549" i="3"/>
  <c r="O545" i="3"/>
  <c r="O541" i="3"/>
  <c r="O537" i="3"/>
  <c r="O533" i="3"/>
  <c r="O529" i="3"/>
  <c r="O525" i="3"/>
  <c r="O558" i="3"/>
  <c r="O554" i="3"/>
  <c r="O550" i="3"/>
  <c r="O546" i="3"/>
  <c r="O542" i="3"/>
  <c r="O538" i="3"/>
  <c r="O534" i="3"/>
  <c r="O530" i="3"/>
  <c r="O526" i="3"/>
  <c r="O522" i="3"/>
  <c r="O524" i="3"/>
  <c r="O519" i="3"/>
  <c r="O516" i="3"/>
  <c r="O512" i="3"/>
  <c r="O508" i="3"/>
  <c r="O504" i="3"/>
  <c r="O500" i="3"/>
  <c r="O496" i="3"/>
  <c r="O492" i="3"/>
  <c r="O488" i="3"/>
  <c r="O484" i="3"/>
  <c r="O480" i="3"/>
  <c r="O476" i="3"/>
  <c r="O472" i="3"/>
  <c r="O468" i="3"/>
  <c r="O464" i="3"/>
  <c r="O460" i="3"/>
  <c r="O456" i="3"/>
  <c r="O452" i="3"/>
  <c r="O521" i="3"/>
  <c r="O517" i="3"/>
  <c r="O513" i="3"/>
  <c r="O509" i="3"/>
  <c r="O505" i="3"/>
  <c r="O501" i="3"/>
  <c r="O497" i="3"/>
  <c r="O493" i="3"/>
  <c r="O489" i="3"/>
  <c r="O485" i="3"/>
  <c r="O481" i="3"/>
  <c r="O477" i="3"/>
  <c r="O473" i="3"/>
  <c r="O469" i="3"/>
  <c r="O465" i="3"/>
  <c r="O461" i="3"/>
  <c r="O520" i="3"/>
  <c r="O518" i="3"/>
  <c r="O514" i="3"/>
  <c r="O510" i="3"/>
  <c r="O506" i="3"/>
  <c r="O502" i="3"/>
  <c r="O498" i="3"/>
  <c r="O494" i="3"/>
  <c r="O490" i="3"/>
  <c r="O486" i="3"/>
  <c r="O482" i="3"/>
  <c r="O478" i="3"/>
  <c r="O474" i="3"/>
  <c r="O470" i="3"/>
  <c r="O466" i="3"/>
  <c r="O462" i="3"/>
  <c r="O515" i="3"/>
  <c r="O511" i="3"/>
  <c r="O507" i="3"/>
  <c r="O503" i="3"/>
  <c r="O499" i="3"/>
  <c r="O495" i="3"/>
  <c r="O491" i="3"/>
  <c r="O487" i="3"/>
  <c r="O483" i="3"/>
  <c r="O479" i="3"/>
  <c r="O475" i="3"/>
  <c r="O471" i="3"/>
  <c r="O467" i="3"/>
  <c r="O463" i="3"/>
  <c r="O459" i="3"/>
  <c r="O455" i="3"/>
  <c r="O451" i="3"/>
  <c r="O457" i="3"/>
  <c r="O448" i="3"/>
  <c r="O444" i="3"/>
  <c r="O440" i="3"/>
  <c r="O436" i="3"/>
  <c r="O432" i="3"/>
  <c r="O428" i="3"/>
  <c r="O424" i="3"/>
  <c r="O420" i="3"/>
  <c r="O416" i="3"/>
  <c r="O412" i="3"/>
  <c r="O408" i="3"/>
  <c r="O404" i="3"/>
  <c r="O400" i="3"/>
  <c r="O396" i="3"/>
  <c r="O392" i="3"/>
  <c r="O388" i="3"/>
  <c r="O384" i="3"/>
  <c r="O454" i="3"/>
  <c r="O449" i="3"/>
  <c r="O445" i="3"/>
  <c r="O441" i="3"/>
  <c r="O437" i="3"/>
  <c r="O433" i="3"/>
  <c r="O429" i="3"/>
  <c r="O425" i="3"/>
  <c r="O421" i="3"/>
  <c r="O417" i="3"/>
  <c r="O413" i="3"/>
  <c r="O409" i="3"/>
  <c r="O405" i="3"/>
  <c r="O401" i="3"/>
  <c r="O397" i="3"/>
  <c r="O453" i="3"/>
  <c r="O450" i="3"/>
  <c r="O446" i="3"/>
  <c r="O442" i="3"/>
  <c r="O438" i="3"/>
  <c r="O434" i="3"/>
  <c r="O430" i="3"/>
  <c r="O426" i="3"/>
  <c r="O422" i="3"/>
  <c r="O418" i="3"/>
  <c r="O414" i="3"/>
  <c r="O410" i="3"/>
  <c r="O406" i="3"/>
  <c r="O402" i="3"/>
  <c r="O398" i="3"/>
  <c r="O394" i="3"/>
  <c r="O458" i="3"/>
  <c r="O447" i="3"/>
  <c r="O443" i="3"/>
  <c r="O439" i="3"/>
  <c r="O435" i="3"/>
  <c r="O431" i="3"/>
  <c r="O427" i="3"/>
  <c r="O423" i="3"/>
  <c r="O419" i="3"/>
  <c r="O415" i="3"/>
  <c r="O411" i="3"/>
  <c r="O407" i="3"/>
  <c r="O403" i="3"/>
  <c r="O399" i="3"/>
  <c r="O395" i="3"/>
  <c r="O391" i="3"/>
  <c r="O387" i="3"/>
  <c r="O386" i="3"/>
  <c r="O383" i="3"/>
  <c r="O379" i="3"/>
  <c r="O375" i="3"/>
  <c r="O371" i="3"/>
  <c r="O367" i="3"/>
  <c r="O363" i="3"/>
  <c r="O359" i="3"/>
  <c r="O355" i="3"/>
  <c r="O351" i="3"/>
  <c r="O347" i="3"/>
  <c r="O343" i="3"/>
  <c r="O339" i="3"/>
  <c r="O335" i="3"/>
  <c r="O331" i="3"/>
  <c r="O327" i="3"/>
  <c r="O323" i="3"/>
  <c r="O319" i="3"/>
  <c r="O315" i="3"/>
  <c r="O311" i="3"/>
  <c r="O393" i="3"/>
  <c r="O385" i="3"/>
  <c r="O380" i="3"/>
  <c r="O376" i="3"/>
  <c r="O372" i="3"/>
  <c r="O368" i="3"/>
  <c r="O364" i="3"/>
  <c r="O360" i="3"/>
  <c r="O356" i="3"/>
  <c r="O352" i="3"/>
  <c r="O348" i="3"/>
  <c r="O344" i="3"/>
  <c r="O340" i="3"/>
  <c r="O336" i="3"/>
  <c r="O332" i="3"/>
  <c r="O328" i="3"/>
  <c r="O324" i="3"/>
  <c r="O320" i="3"/>
  <c r="O390" i="3"/>
  <c r="O381" i="3"/>
  <c r="O377" i="3"/>
  <c r="O373" i="3"/>
  <c r="O369" i="3"/>
  <c r="O365" i="3"/>
  <c r="O361" i="3"/>
  <c r="O357" i="3"/>
  <c r="O353" i="3"/>
  <c r="O349" i="3"/>
  <c r="O345" i="3"/>
  <c r="O341" i="3"/>
  <c r="O337" i="3"/>
  <c r="O333" i="3"/>
  <c r="O329" i="3"/>
  <c r="O389" i="3"/>
  <c r="O382" i="3"/>
  <c r="O378" i="3"/>
  <c r="O374" i="3"/>
  <c r="O370" i="3"/>
  <c r="O366" i="3"/>
  <c r="O362" i="3"/>
  <c r="O358" i="3"/>
  <c r="O354" i="3"/>
  <c r="O350" i="3"/>
  <c r="O346" i="3"/>
  <c r="O342" i="3"/>
  <c r="O338" i="3"/>
  <c r="O334" i="3"/>
  <c r="O330" i="3"/>
  <c r="O326" i="3"/>
  <c r="O322" i="3"/>
  <c r="O318" i="3"/>
  <c r="O314" i="3"/>
  <c r="O321" i="3"/>
  <c r="O313" i="3"/>
  <c r="O310" i="3"/>
  <c r="O306" i="3"/>
  <c r="O302" i="3"/>
  <c r="O298" i="3"/>
  <c r="O294" i="3"/>
  <c r="O290" i="3"/>
  <c r="O286" i="3"/>
  <c r="O282" i="3"/>
  <c r="O278" i="3"/>
  <c r="O274" i="3"/>
  <c r="O270" i="3"/>
  <c r="O266" i="3"/>
  <c r="O262" i="3"/>
  <c r="O258" i="3"/>
  <c r="O254" i="3"/>
  <c r="O250" i="3"/>
  <c r="O246" i="3"/>
  <c r="O242" i="3"/>
  <c r="O238" i="3"/>
  <c r="O234" i="3"/>
  <c r="O230" i="3"/>
  <c r="O226" i="3"/>
  <c r="O222" i="3"/>
  <c r="O218" i="3"/>
  <c r="O325" i="3"/>
  <c r="O312" i="3"/>
  <c r="O307" i="3"/>
  <c r="O303" i="3"/>
  <c r="O299" i="3"/>
  <c r="O295" i="3"/>
  <c r="O291" i="3"/>
  <c r="O287" i="3"/>
  <c r="O283" i="3"/>
  <c r="O279" i="3"/>
  <c r="O275" i="3"/>
  <c r="O271" i="3"/>
  <c r="O267" i="3"/>
  <c r="O263" i="3"/>
  <c r="O259" i="3"/>
  <c r="O255" i="3"/>
  <c r="O251" i="3"/>
  <c r="O247" i="3"/>
  <c r="O243" i="3"/>
  <c r="O239" i="3"/>
  <c r="O235" i="3"/>
  <c r="O231" i="3"/>
  <c r="O227" i="3"/>
  <c r="O223" i="3"/>
  <c r="O308" i="3"/>
  <c r="O304" i="3"/>
  <c r="O300" i="3"/>
  <c r="O296" i="3"/>
  <c r="O292" i="3"/>
  <c r="O288" i="3"/>
  <c r="O284" i="3"/>
  <c r="O280" i="3"/>
  <c r="O276" i="3"/>
  <c r="O272" i="3"/>
  <c r="O268" i="3"/>
  <c r="O264" i="3"/>
  <c r="O260" i="3"/>
  <c r="O256" i="3"/>
  <c r="O252" i="3"/>
  <c r="O248" i="3"/>
  <c r="O317" i="3"/>
  <c r="O316" i="3"/>
  <c r="O309" i="3"/>
  <c r="O305" i="3"/>
  <c r="O301" i="3"/>
  <c r="O297" i="3"/>
  <c r="O293" i="3"/>
  <c r="O289" i="3"/>
  <c r="O285" i="3"/>
  <c r="O281" i="3"/>
  <c r="O277" i="3"/>
  <c r="O273" i="3"/>
  <c r="O269" i="3"/>
  <c r="O265" i="3"/>
  <c r="O261" i="3"/>
  <c r="O257" i="3"/>
  <c r="O253" i="3"/>
  <c r="O249" i="3"/>
  <c r="O245" i="3"/>
  <c r="O241" i="3"/>
  <c r="O237" i="3"/>
  <c r="O233" i="3"/>
  <c r="O240" i="3"/>
  <c r="O229" i="3"/>
  <c r="O221" i="3"/>
  <c r="O219" i="3"/>
  <c r="O215" i="3"/>
  <c r="O211" i="3"/>
  <c r="O207" i="3"/>
  <c r="O203" i="3"/>
  <c r="O199" i="3"/>
  <c r="O195" i="3"/>
  <c r="O191" i="3"/>
  <c r="O187" i="3"/>
  <c r="O183" i="3"/>
  <c r="O179" i="3"/>
  <c r="O175" i="3"/>
  <c r="O171" i="3"/>
  <c r="O167" i="3"/>
  <c r="O163" i="3"/>
  <c r="O159" i="3"/>
  <c r="O155" i="3"/>
  <c r="O151" i="3"/>
  <c r="O147" i="3"/>
  <c r="O143" i="3"/>
  <c r="O139" i="3"/>
  <c r="O135" i="3"/>
  <c r="O244" i="3"/>
  <c r="O228" i="3"/>
  <c r="O216" i="3"/>
  <c r="O212" i="3"/>
  <c r="O208" i="3"/>
  <c r="O204" i="3"/>
  <c r="O200" i="3"/>
  <c r="O196" i="3"/>
  <c r="O192" i="3"/>
  <c r="O188" i="3"/>
  <c r="O184" i="3"/>
  <c r="O180" i="3"/>
  <c r="O176" i="3"/>
  <c r="O172" i="3"/>
  <c r="O168" i="3"/>
  <c r="O164" i="3"/>
  <c r="O160" i="3"/>
  <c r="O156" i="3"/>
  <c r="O152" i="3"/>
  <c r="O148" i="3"/>
  <c r="O144" i="3"/>
  <c r="O140" i="3"/>
  <c r="O136" i="3"/>
  <c r="O232" i="3"/>
  <c r="O225" i="3"/>
  <c r="O220" i="3"/>
  <c r="O217" i="3"/>
  <c r="O213" i="3"/>
  <c r="O209" i="3"/>
  <c r="O205" i="3"/>
  <c r="O201" i="3"/>
  <c r="O197" i="3"/>
  <c r="O193" i="3"/>
  <c r="O189" i="3"/>
  <c r="O185" i="3"/>
  <c r="O181" i="3"/>
  <c r="O177" i="3"/>
  <c r="O173" i="3"/>
  <c r="O169" i="3"/>
  <c r="O165" i="3"/>
  <c r="O161" i="3"/>
  <c r="O157" i="3"/>
  <c r="O153" i="3"/>
  <c r="O149" i="3"/>
  <c r="O145" i="3"/>
  <c r="O141" i="3"/>
  <c r="O137" i="3"/>
  <c r="O236" i="3"/>
  <c r="O224" i="3"/>
  <c r="O214" i="3"/>
  <c r="O210" i="3"/>
  <c r="O206" i="3"/>
  <c r="O202" i="3"/>
  <c r="O198" i="3"/>
  <c r="O194" i="3"/>
  <c r="O190" i="3"/>
  <c r="O186" i="3"/>
  <c r="O182" i="3"/>
  <c r="O178" i="3"/>
  <c r="O174" i="3"/>
  <c r="O170" i="3"/>
  <c r="O166" i="3"/>
  <c r="O162" i="3"/>
  <c r="O158" i="3"/>
  <c r="O154" i="3"/>
  <c r="O150" i="3"/>
  <c r="O146" i="3"/>
  <c r="O142" i="3"/>
  <c r="O138" i="3"/>
  <c r="O134" i="3"/>
  <c r="S728" i="3"/>
  <c r="S130" i="3"/>
  <c r="S725" i="3"/>
  <c r="S721" i="3"/>
  <c r="S717" i="3"/>
  <c r="S726" i="3"/>
  <c r="S722" i="3"/>
  <c r="S718" i="3"/>
  <c r="S714" i="3"/>
  <c r="S727" i="3"/>
  <c r="S723" i="3"/>
  <c r="S719" i="3"/>
  <c r="S715" i="3"/>
  <c r="S720" i="3"/>
  <c r="S713" i="3"/>
  <c r="S710" i="3"/>
  <c r="S706" i="3"/>
  <c r="S702" i="3"/>
  <c r="S724" i="3"/>
  <c r="S711" i="3"/>
  <c r="S707" i="3"/>
  <c r="S703" i="3"/>
  <c r="S712" i="3"/>
  <c r="S708" i="3"/>
  <c r="S704" i="3"/>
  <c r="S716" i="3"/>
  <c r="S709" i="3"/>
  <c r="S705" i="3"/>
  <c r="S701" i="3"/>
  <c r="S699" i="3"/>
  <c r="S697" i="3"/>
  <c r="S693" i="3"/>
  <c r="S689" i="3"/>
  <c r="S685" i="3"/>
  <c r="S681" i="3"/>
  <c r="S698" i="3"/>
  <c r="S694" i="3"/>
  <c r="S690" i="3"/>
  <c r="S686" i="3"/>
  <c r="S682" i="3"/>
  <c r="S700" i="3"/>
  <c r="S695" i="3"/>
  <c r="S691" i="3"/>
  <c r="S687" i="3"/>
  <c r="S696" i="3"/>
  <c r="S692" i="3"/>
  <c r="S688" i="3"/>
  <c r="S684" i="3"/>
  <c r="S678" i="3"/>
  <c r="S674" i="3"/>
  <c r="S670" i="3"/>
  <c r="S666" i="3"/>
  <c r="S662" i="3"/>
  <c r="S679" i="3"/>
  <c r="S675" i="3"/>
  <c r="S671" i="3"/>
  <c r="S667" i="3"/>
  <c r="S663" i="3"/>
  <c r="S659" i="3"/>
  <c r="S680" i="3"/>
  <c r="S676" i="3"/>
  <c r="S672" i="3"/>
  <c r="S668" i="3"/>
  <c r="S683" i="3"/>
  <c r="S677" i="3"/>
  <c r="S673" i="3"/>
  <c r="S669" i="3"/>
  <c r="S665" i="3"/>
  <c r="S661" i="3"/>
  <c r="S657" i="3"/>
  <c r="S660" i="3"/>
  <c r="S654" i="3"/>
  <c r="S650" i="3"/>
  <c r="S646" i="3"/>
  <c r="S642" i="3"/>
  <c r="S638" i="3"/>
  <c r="S634" i="3"/>
  <c r="S630" i="3"/>
  <c r="S626" i="3"/>
  <c r="S664" i="3"/>
  <c r="S655" i="3"/>
  <c r="S651" i="3"/>
  <c r="S647" i="3"/>
  <c r="S643" i="3"/>
  <c r="S639" i="3"/>
  <c r="S635" i="3"/>
  <c r="S631" i="3"/>
  <c r="S658" i="3"/>
  <c r="S652" i="3"/>
  <c r="S648" i="3"/>
  <c r="S644" i="3"/>
  <c r="S640" i="3"/>
  <c r="S636" i="3"/>
  <c r="S632" i="3"/>
  <c r="S656" i="3"/>
  <c r="S653" i="3"/>
  <c r="S649" i="3"/>
  <c r="S645" i="3"/>
  <c r="S641" i="3"/>
  <c r="S637" i="3"/>
  <c r="S633" i="3"/>
  <c r="S629" i="3"/>
  <c r="S625" i="3"/>
  <c r="S628" i="3"/>
  <c r="S621" i="3"/>
  <c r="S617" i="3"/>
  <c r="S613" i="3"/>
  <c r="S609" i="3"/>
  <c r="S605" i="3"/>
  <c r="S601" i="3"/>
  <c r="S597" i="3"/>
  <c r="S593" i="3"/>
  <c r="S589" i="3"/>
  <c r="S627" i="3"/>
  <c r="S622" i="3"/>
  <c r="S618" i="3"/>
  <c r="S614" i="3"/>
  <c r="S610" i="3"/>
  <c r="S606" i="3"/>
  <c r="S602" i="3"/>
  <c r="S598" i="3"/>
  <c r="S594" i="3"/>
  <c r="S623" i="3"/>
  <c r="S619" i="3"/>
  <c r="S615" i="3"/>
  <c r="S611" i="3"/>
  <c r="S607" i="3"/>
  <c r="S603" i="3"/>
  <c r="S624" i="3"/>
  <c r="S620" i="3"/>
  <c r="S616" i="3"/>
  <c r="S612" i="3"/>
  <c r="S608" i="3"/>
  <c r="S604" i="3"/>
  <c r="S600" i="3"/>
  <c r="S596" i="3"/>
  <c r="S588" i="3"/>
  <c r="S584" i="3"/>
  <c r="S580" i="3"/>
  <c r="S576" i="3"/>
  <c r="S572" i="3"/>
  <c r="S568" i="3"/>
  <c r="S564" i="3"/>
  <c r="S560" i="3"/>
  <c r="S590" i="3"/>
  <c r="S585" i="3"/>
  <c r="S581" i="3"/>
  <c r="S577" i="3"/>
  <c r="S573" i="3"/>
  <c r="S569" i="3"/>
  <c r="S565" i="3"/>
  <c r="S595" i="3"/>
  <c r="S586" i="3"/>
  <c r="S582" i="3"/>
  <c r="S578" i="3"/>
  <c r="S574" i="3"/>
  <c r="S570" i="3"/>
  <c r="S566" i="3"/>
  <c r="S599" i="3"/>
  <c r="S592" i="3"/>
  <c r="S591" i="3"/>
  <c r="S587" i="3"/>
  <c r="S583" i="3"/>
  <c r="S579" i="3"/>
  <c r="S575" i="3"/>
  <c r="S571" i="3"/>
  <c r="S567" i="3"/>
  <c r="S563" i="3"/>
  <c r="S559" i="3"/>
  <c r="S561" i="3"/>
  <c r="S555" i="3"/>
  <c r="S551" i="3"/>
  <c r="S547" i="3"/>
  <c r="S543" i="3"/>
  <c r="S539" i="3"/>
  <c r="S535" i="3"/>
  <c r="S531" i="3"/>
  <c r="S527" i="3"/>
  <c r="S523" i="3"/>
  <c r="S519" i="3"/>
  <c r="S558" i="3"/>
  <c r="S556" i="3"/>
  <c r="S552" i="3"/>
  <c r="S548" i="3"/>
  <c r="S544" i="3"/>
  <c r="S540" i="3"/>
  <c r="S536" i="3"/>
  <c r="S532" i="3"/>
  <c r="S528" i="3"/>
  <c r="S557" i="3"/>
  <c r="S553" i="3"/>
  <c r="S549" i="3"/>
  <c r="S545" i="3"/>
  <c r="S541" i="3"/>
  <c r="S537" i="3"/>
  <c r="S533" i="3"/>
  <c r="S529" i="3"/>
  <c r="S525" i="3"/>
  <c r="S562" i="3"/>
  <c r="S554" i="3"/>
  <c r="S550" i="3"/>
  <c r="S546" i="3"/>
  <c r="S542" i="3"/>
  <c r="S538" i="3"/>
  <c r="S534" i="3"/>
  <c r="S530" i="3"/>
  <c r="S526" i="3"/>
  <c r="S522" i="3"/>
  <c r="S520" i="3"/>
  <c r="S516" i="3"/>
  <c r="S512" i="3"/>
  <c r="S508" i="3"/>
  <c r="S504" i="3"/>
  <c r="S500" i="3"/>
  <c r="S496" i="3"/>
  <c r="S492" i="3"/>
  <c r="S488" i="3"/>
  <c r="S484" i="3"/>
  <c r="S480" i="3"/>
  <c r="S476" i="3"/>
  <c r="S472" i="3"/>
  <c r="S468" i="3"/>
  <c r="S464" i="3"/>
  <c r="S460" i="3"/>
  <c r="S456" i="3"/>
  <c r="S452" i="3"/>
  <c r="S517" i="3"/>
  <c r="S513" i="3"/>
  <c r="S509" i="3"/>
  <c r="S505" i="3"/>
  <c r="S501" i="3"/>
  <c r="S497" i="3"/>
  <c r="S493" i="3"/>
  <c r="S489" i="3"/>
  <c r="S485" i="3"/>
  <c r="S481" i="3"/>
  <c r="S477" i="3"/>
  <c r="S473" i="3"/>
  <c r="S469" i="3"/>
  <c r="S465" i="3"/>
  <c r="S461" i="3"/>
  <c r="S524" i="3"/>
  <c r="S518" i="3"/>
  <c r="S514" i="3"/>
  <c r="S510" i="3"/>
  <c r="S506" i="3"/>
  <c r="S502" i="3"/>
  <c r="S498" i="3"/>
  <c r="S494" i="3"/>
  <c r="S490" i="3"/>
  <c r="S486" i="3"/>
  <c r="S482" i="3"/>
  <c r="S478" i="3"/>
  <c r="S474" i="3"/>
  <c r="S470" i="3"/>
  <c r="S466" i="3"/>
  <c r="S462" i="3"/>
  <c r="S521" i="3"/>
  <c r="S515" i="3"/>
  <c r="S511" i="3"/>
  <c r="S507" i="3"/>
  <c r="S503" i="3"/>
  <c r="S499" i="3"/>
  <c r="S495" i="3"/>
  <c r="S491" i="3"/>
  <c r="S487" i="3"/>
  <c r="S483" i="3"/>
  <c r="S479" i="3"/>
  <c r="S475" i="3"/>
  <c r="S471" i="3"/>
  <c r="S467" i="3"/>
  <c r="S463" i="3"/>
  <c r="S459" i="3"/>
  <c r="S455" i="3"/>
  <c r="S451" i="3"/>
  <c r="S453" i="3"/>
  <c r="S448" i="3"/>
  <c r="S444" i="3"/>
  <c r="S440" i="3"/>
  <c r="S436" i="3"/>
  <c r="S432" i="3"/>
  <c r="S428" i="3"/>
  <c r="S424" i="3"/>
  <c r="S420" i="3"/>
  <c r="S416" i="3"/>
  <c r="S412" i="3"/>
  <c r="S408" i="3"/>
  <c r="S404" i="3"/>
  <c r="S400" i="3"/>
  <c r="S396" i="3"/>
  <c r="S392" i="3"/>
  <c r="S388" i="3"/>
  <c r="S384" i="3"/>
  <c r="S458" i="3"/>
  <c r="S449" i="3"/>
  <c r="S445" i="3"/>
  <c r="S441" i="3"/>
  <c r="S437" i="3"/>
  <c r="S433" i="3"/>
  <c r="S429" i="3"/>
  <c r="S425" i="3"/>
  <c r="S421" i="3"/>
  <c r="S417" i="3"/>
  <c r="S413" i="3"/>
  <c r="S409" i="3"/>
  <c r="S405" i="3"/>
  <c r="S401" i="3"/>
  <c r="S397" i="3"/>
  <c r="S457" i="3"/>
  <c r="S450" i="3"/>
  <c r="S446" i="3"/>
  <c r="S442" i="3"/>
  <c r="S438" i="3"/>
  <c r="S434" i="3"/>
  <c r="S430" i="3"/>
  <c r="S426" i="3"/>
  <c r="S422" i="3"/>
  <c r="S418" i="3"/>
  <c r="S414" i="3"/>
  <c r="S410" i="3"/>
  <c r="S406" i="3"/>
  <c r="S402" i="3"/>
  <c r="S398" i="3"/>
  <c r="S394" i="3"/>
  <c r="S454" i="3"/>
  <c r="S447" i="3"/>
  <c r="S443" i="3"/>
  <c r="S439" i="3"/>
  <c r="S435" i="3"/>
  <c r="S431" i="3"/>
  <c r="S427" i="3"/>
  <c r="S423" i="3"/>
  <c r="S419" i="3"/>
  <c r="S415" i="3"/>
  <c r="S411" i="3"/>
  <c r="S407" i="3"/>
  <c r="S403" i="3"/>
  <c r="S399" i="3"/>
  <c r="S395" i="3"/>
  <c r="S391" i="3"/>
  <c r="S387" i="3"/>
  <c r="S393" i="3"/>
  <c r="S390" i="3"/>
  <c r="S383" i="3"/>
  <c r="S379" i="3"/>
  <c r="S375" i="3"/>
  <c r="S371" i="3"/>
  <c r="S367" i="3"/>
  <c r="S363" i="3"/>
  <c r="S359" i="3"/>
  <c r="S355" i="3"/>
  <c r="S351" i="3"/>
  <c r="S347" i="3"/>
  <c r="S343" i="3"/>
  <c r="S339" i="3"/>
  <c r="S335" i="3"/>
  <c r="S331" i="3"/>
  <c r="S327" i="3"/>
  <c r="S323" i="3"/>
  <c r="S319" i="3"/>
  <c r="S315" i="3"/>
  <c r="S311" i="3"/>
  <c r="S389" i="3"/>
  <c r="S380" i="3"/>
  <c r="S376" i="3"/>
  <c r="S372" i="3"/>
  <c r="S368" i="3"/>
  <c r="S364" i="3"/>
  <c r="S360" i="3"/>
  <c r="S356" i="3"/>
  <c r="S352" i="3"/>
  <c r="S348" i="3"/>
  <c r="S344" i="3"/>
  <c r="S340" i="3"/>
  <c r="S336" i="3"/>
  <c r="S332" i="3"/>
  <c r="S328" i="3"/>
  <c r="S324" i="3"/>
  <c r="S320" i="3"/>
  <c r="S386" i="3"/>
  <c r="S381" i="3"/>
  <c r="S377" i="3"/>
  <c r="S373" i="3"/>
  <c r="S369" i="3"/>
  <c r="S365" i="3"/>
  <c r="S361" i="3"/>
  <c r="S357" i="3"/>
  <c r="S353" i="3"/>
  <c r="S349" i="3"/>
  <c r="S345" i="3"/>
  <c r="S341" i="3"/>
  <c r="S337" i="3"/>
  <c r="S333" i="3"/>
  <c r="S329" i="3"/>
  <c r="S385" i="3"/>
  <c r="S382" i="3"/>
  <c r="S378" i="3"/>
  <c r="S374" i="3"/>
  <c r="S370" i="3"/>
  <c r="S366" i="3"/>
  <c r="S362" i="3"/>
  <c r="S358" i="3"/>
  <c r="S354" i="3"/>
  <c r="S350" i="3"/>
  <c r="S346" i="3"/>
  <c r="S342" i="3"/>
  <c r="S338" i="3"/>
  <c r="S334" i="3"/>
  <c r="S330" i="3"/>
  <c r="S326" i="3"/>
  <c r="S322" i="3"/>
  <c r="S318" i="3"/>
  <c r="S314" i="3"/>
  <c r="S325" i="3"/>
  <c r="S310" i="3"/>
  <c r="S306" i="3"/>
  <c r="S302" i="3"/>
  <c r="S298" i="3"/>
  <c r="S294" i="3"/>
  <c r="S290" i="3"/>
  <c r="S286" i="3"/>
  <c r="S282" i="3"/>
  <c r="S278" i="3"/>
  <c r="S274" i="3"/>
  <c r="S270" i="3"/>
  <c r="S266" i="3"/>
  <c r="S262" i="3"/>
  <c r="S258" i="3"/>
  <c r="S254" i="3"/>
  <c r="S250" i="3"/>
  <c r="S246" i="3"/>
  <c r="S242" i="3"/>
  <c r="S238" i="3"/>
  <c r="S234" i="3"/>
  <c r="S230" i="3"/>
  <c r="S226" i="3"/>
  <c r="S222" i="3"/>
  <c r="S218" i="3"/>
  <c r="S316" i="3"/>
  <c r="S307" i="3"/>
  <c r="S303" i="3"/>
  <c r="S299" i="3"/>
  <c r="S295" i="3"/>
  <c r="S291" i="3"/>
  <c r="S287" i="3"/>
  <c r="S283" i="3"/>
  <c r="S279" i="3"/>
  <c r="S275" i="3"/>
  <c r="S271" i="3"/>
  <c r="S267" i="3"/>
  <c r="S263" i="3"/>
  <c r="S259" i="3"/>
  <c r="S255" i="3"/>
  <c r="S251" i="3"/>
  <c r="S247" i="3"/>
  <c r="S243" i="3"/>
  <c r="S239" i="3"/>
  <c r="S235" i="3"/>
  <c r="S231" i="3"/>
  <c r="S227" i="3"/>
  <c r="S223" i="3"/>
  <c r="S317" i="3"/>
  <c r="S313" i="3"/>
  <c r="S308" i="3"/>
  <c r="S304" i="3"/>
  <c r="S300" i="3"/>
  <c r="S296" i="3"/>
  <c r="S292" i="3"/>
  <c r="S288" i="3"/>
  <c r="S284" i="3"/>
  <c r="S280" i="3"/>
  <c r="S276" i="3"/>
  <c r="S272" i="3"/>
  <c r="S268" i="3"/>
  <c r="S264" i="3"/>
  <c r="S260" i="3"/>
  <c r="S256" i="3"/>
  <c r="S252" i="3"/>
  <c r="S248" i="3"/>
  <c r="S321" i="3"/>
  <c r="S312" i="3"/>
  <c r="S309" i="3"/>
  <c r="S305" i="3"/>
  <c r="S301" i="3"/>
  <c r="S297" i="3"/>
  <c r="S293" i="3"/>
  <c r="S289" i="3"/>
  <c r="S285" i="3"/>
  <c r="S281" i="3"/>
  <c r="S277" i="3"/>
  <c r="S273" i="3"/>
  <c r="S269" i="3"/>
  <c r="S265" i="3"/>
  <c r="S261" i="3"/>
  <c r="S257" i="3"/>
  <c r="S253" i="3"/>
  <c r="S249" i="3"/>
  <c r="S245" i="3"/>
  <c r="S241" i="3"/>
  <c r="S237" i="3"/>
  <c r="S233" i="3"/>
  <c r="S244" i="3"/>
  <c r="S225" i="3"/>
  <c r="S215" i="3"/>
  <c r="S211" i="3"/>
  <c r="S207" i="3"/>
  <c r="S203" i="3"/>
  <c r="S199" i="3"/>
  <c r="S195" i="3"/>
  <c r="S191" i="3"/>
  <c r="S187" i="3"/>
  <c r="S183" i="3"/>
  <c r="S179" i="3"/>
  <c r="S175" i="3"/>
  <c r="S171" i="3"/>
  <c r="S167" i="3"/>
  <c r="S163" i="3"/>
  <c r="S159" i="3"/>
  <c r="S155" i="3"/>
  <c r="S151" i="3"/>
  <c r="S147" i="3"/>
  <c r="S143" i="3"/>
  <c r="S139" i="3"/>
  <c r="S135" i="3"/>
  <c r="S232" i="3"/>
  <c r="S224" i="3"/>
  <c r="S221" i="3"/>
  <c r="S219" i="3"/>
  <c r="S216" i="3"/>
  <c r="S212" i="3"/>
  <c r="S208" i="3"/>
  <c r="S204" i="3"/>
  <c r="S200" i="3"/>
  <c r="S196" i="3"/>
  <c r="S192" i="3"/>
  <c r="S188" i="3"/>
  <c r="S184" i="3"/>
  <c r="S180" i="3"/>
  <c r="S176" i="3"/>
  <c r="S172" i="3"/>
  <c r="S168" i="3"/>
  <c r="S164" i="3"/>
  <c r="S160" i="3"/>
  <c r="S156" i="3"/>
  <c r="S152" i="3"/>
  <c r="S148" i="3"/>
  <c r="S144" i="3"/>
  <c r="S140" i="3"/>
  <c r="S136" i="3"/>
  <c r="S236" i="3"/>
  <c r="S229" i="3"/>
  <c r="S217" i="3"/>
  <c r="S213" i="3"/>
  <c r="S209" i="3"/>
  <c r="S205" i="3"/>
  <c r="S201" i="3"/>
  <c r="S197" i="3"/>
  <c r="S193" i="3"/>
  <c r="S189" i="3"/>
  <c r="S185" i="3"/>
  <c r="S181" i="3"/>
  <c r="S177" i="3"/>
  <c r="S173" i="3"/>
  <c r="S169" i="3"/>
  <c r="S165" i="3"/>
  <c r="S161" i="3"/>
  <c r="S157" i="3"/>
  <c r="S153" i="3"/>
  <c r="S149" i="3"/>
  <c r="S145" i="3"/>
  <c r="S141" i="3"/>
  <c r="S137" i="3"/>
  <c r="S240" i="3"/>
  <c r="S228" i="3"/>
  <c r="S220" i="3"/>
  <c r="S214" i="3"/>
  <c r="S210" i="3"/>
  <c r="S206" i="3"/>
  <c r="S202" i="3"/>
  <c r="S198" i="3"/>
  <c r="S194" i="3"/>
  <c r="S190" i="3"/>
  <c r="S186" i="3"/>
  <c r="S182" i="3"/>
  <c r="S178" i="3"/>
  <c r="S174" i="3"/>
  <c r="S170" i="3"/>
  <c r="S166" i="3"/>
  <c r="S162" i="3"/>
  <c r="S158" i="3"/>
  <c r="S154" i="3"/>
  <c r="S150" i="3"/>
  <c r="S146" i="3"/>
  <c r="S142" i="3"/>
  <c r="S138" i="3"/>
  <c r="S134" i="3"/>
  <c r="N48" i="18"/>
  <c r="M47" i="18"/>
  <c r="L46" i="18"/>
  <c r="K45" i="18"/>
  <c r="J44" i="18"/>
  <c r="I43" i="18"/>
  <c r="H42" i="18"/>
  <c r="G41" i="18"/>
  <c r="F40" i="18"/>
  <c r="E39" i="18"/>
  <c r="BC5" i="18" l="1"/>
  <c r="BB5" i="18"/>
  <c r="BA5" i="18"/>
  <c r="AZ5" i="18"/>
  <c r="AY5" i="18"/>
  <c r="AX5" i="18"/>
  <c r="AW5" i="18"/>
  <c r="AV5" i="18"/>
  <c r="AU5" i="18"/>
  <c r="AT5" i="18"/>
  <c r="AS5" i="18"/>
  <c r="AR5" i="18"/>
  <c r="D19" i="18" l="1"/>
  <c r="D21" i="18"/>
  <c r="D23" i="18"/>
  <c r="D25" i="18"/>
  <c r="D18" i="18"/>
  <c r="D20" i="18"/>
  <c r="D22" i="18"/>
  <c r="D24" i="18"/>
  <c r="D26" i="18"/>
  <c r="D7" i="18"/>
  <c r="D11" i="18"/>
  <c r="D15" i="18"/>
  <c r="D10" i="18"/>
  <c r="D14" i="18"/>
  <c r="D17" i="18"/>
  <c r="D81" i="18" s="1"/>
  <c r="D8" i="18"/>
  <c r="D12" i="18"/>
  <c r="D16" i="18"/>
  <c r="D80" i="18" s="1"/>
  <c r="D13" i="18"/>
  <c r="D9" i="18"/>
  <c r="C6" i="3"/>
  <c r="B6" i="3"/>
  <c r="D56" i="18" l="1"/>
  <c r="D88" i="18"/>
  <c r="D51" i="18"/>
  <c r="D83" i="18"/>
  <c r="D54" i="18"/>
  <c r="D86" i="18"/>
  <c r="D57" i="18"/>
  <c r="D89" i="18"/>
  <c r="D52" i="18"/>
  <c r="D84" i="18"/>
  <c r="D55" i="18"/>
  <c r="D87" i="18"/>
  <c r="D58" i="18"/>
  <c r="D90" i="18"/>
  <c r="D50" i="18"/>
  <c r="D82" i="18"/>
  <c r="D53" i="18"/>
  <c r="D85" i="18"/>
  <c r="V6" i="18"/>
  <c r="W6" i="18"/>
  <c r="X6" i="18"/>
  <c r="T6" i="18"/>
  <c r="Y6" i="18"/>
  <c r="U6" i="18"/>
  <c r="Q6" i="18"/>
  <c r="R6" i="18"/>
  <c r="S6" i="18"/>
  <c r="E6" i="18"/>
  <c r="K6" i="18"/>
  <c r="J6" i="18"/>
  <c r="L6" i="18"/>
  <c r="M6" i="18"/>
  <c r="G6" i="18"/>
  <c r="O6" i="18"/>
  <c r="N6" i="18"/>
  <c r="F6" i="18"/>
  <c r="H6" i="18"/>
  <c r="I6" i="18"/>
  <c r="D78" i="18"/>
  <c r="D49" i="18"/>
  <c r="D79" i="18"/>
  <c r="P6" i="18"/>
  <c r="T38" i="18" l="1"/>
  <c r="T70" i="18"/>
  <c r="BG70" i="18" s="1"/>
  <c r="Q70" i="18"/>
  <c r="BD70" i="18" s="1"/>
  <c r="Q38" i="18"/>
  <c r="R38" i="18"/>
  <c r="R70" i="18"/>
  <c r="BE70" i="18" s="1"/>
  <c r="U70" i="18"/>
  <c r="BH70" i="18" s="1"/>
  <c r="U38" i="18"/>
  <c r="W38" i="18"/>
  <c r="W70" i="18"/>
  <c r="BJ70" i="18" s="1"/>
  <c r="S38" i="18"/>
  <c r="S70" i="18"/>
  <c r="BF70" i="18" s="1"/>
  <c r="Y38" i="18"/>
  <c r="Y70" i="18"/>
  <c r="BL70" i="18" s="1"/>
  <c r="X70" i="18"/>
  <c r="BK70" i="18" s="1"/>
  <c r="X38" i="18"/>
  <c r="V70" i="18"/>
  <c r="BI70" i="18" s="1"/>
  <c r="V38" i="18"/>
  <c r="P38" i="18"/>
  <c r="P70" i="18"/>
  <c r="BC70" i="18" s="1"/>
  <c r="D48" i="18"/>
  <c r="D47" i="18"/>
  <c r="D46" i="18"/>
  <c r="D45" i="18"/>
  <c r="D44" i="18"/>
  <c r="D43" i="18"/>
  <c r="D42" i="18"/>
  <c r="D41" i="18"/>
  <c r="D40" i="18"/>
  <c r="D71" i="18" l="1"/>
  <c r="D39" i="18"/>
  <c r="B126" i="3" l="1"/>
  <c r="B125" i="3"/>
  <c r="B124" i="3"/>
  <c r="B123" i="3"/>
  <c r="B122" i="3"/>
  <c r="B121" i="3"/>
  <c r="D121" i="3"/>
  <c r="E121" i="3"/>
  <c r="F121" i="3"/>
  <c r="G121" i="3"/>
  <c r="D122" i="3"/>
  <c r="E122" i="3"/>
  <c r="F122" i="3"/>
  <c r="G122" i="3"/>
  <c r="E123" i="3"/>
  <c r="F123" i="3"/>
  <c r="G123" i="3"/>
  <c r="G124" i="3"/>
  <c r="F125" i="3"/>
  <c r="G125" i="3"/>
  <c r="F126" i="3"/>
  <c r="G126" i="3"/>
  <c r="B118" i="3"/>
  <c r="B112" i="3"/>
  <c r="B110" i="3"/>
  <c r="C111" i="3"/>
  <c r="AJ93" i="18" l="1"/>
  <c r="I127" i="3"/>
  <c r="H127" i="3"/>
  <c r="I126" i="3"/>
  <c r="H126" i="3"/>
  <c r="I125" i="3"/>
  <c r="H125" i="3"/>
  <c r="I124" i="3"/>
  <c r="H124" i="3"/>
  <c r="I123" i="3"/>
  <c r="H123" i="3"/>
  <c r="I122" i="3"/>
  <c r="H122" i="3"/>
  <c r="I121" i="3"/>
  <c r="H121" i="3"/>
  <c r="I120" i="3"/>
  <c r="H120" i="3"/>
  <c r="I119" i="3"/>
  <c r="H119" i="3"/>
  <c r="I118" i="3"/>
  <c r="H118" i="3"/>
  <c r="I117" i="3"/>
  <c r="H117" i="3"/>
  <c r="I116" i="3"/>
  <c r="H116" i="3"/>
  <c r="S115" i="3"/>
  <c r="I113" i="3"/>
  <c r="H113" i="3"/>
  <c r="I112" i="3"/>
  <c r="H112" i="3"/>
  <c r="I111" i="3"/>
  <c r="H111" i="3"/>
  <c r="I110" i="3"/>
  <c r="H110" i="3"/>
  <c r="G127" i="3"/>
  <c r="F127" i="3"/>
  <c r="E127" i="3"/>
  <c r="D127" i="3"/>
  <c r="C127" i="3"/>
  <c r="B127" i="3"/>
  <c r="G118" i="3"/>
  <c r="G116" i="3"/>
  <c r="G120" i="3"/>
  <c r="F120" i="3"/>
  <c r="E120" i="3"/>
  <c r="D120" i="3"/>
  <c r="C120" i="3"/>
  <c r="B120" i="3"/>
  <c r="G119" i="3"/>
  <c r="F119" i="3"/>
  <c r="E119" i="3"/>
  <c r="D119" i="3"/>
  <c r="C119" i="3"/>
  <c r="B119" i="3"/>
  <c r="G112" i="3"/>
  <c r="F112" i="3"/>
  <c r="E112" i="3"/>
  <c r="D112" i="3"/>
  <c r="G113" i="3"/>
  <c r="F113" i="3"/>
  <c r="E113" i="3"/>
  <c r="D113" i="3"/>
  <c r="C113" i="3"/>
  <c r="B113" i="3"/>
  <c r="G111" i="3"/>
  <c r="F111" i="3"/>
  <c r="E111" i="3"/>
  <c r="D111" i="3"/>
  <c r="B111" i="3"/>
  <c r="G110" i="3"/>
  <c r="F110" i="3"/>
  <c r="E110" i="3"/>
  <c r="D110" i="3"/>
  <c r="A124" i="3"/>
  <c r="L117" i="3" l="1"/>
  <c r="S123" i="3"/>
  <c r="L123" i="3"/>
  <c r="S125" i="3"/>
  <c r="L125" i="3"/>
  <c r="L119" i="3"/>
  <c r="L111" i="3"/>
  <c r="S122" i="3"/>
  <c r="L122" i="3"/>
  <c r="S124" i="3"/>
  <c r="L124" i="3"/>
  <c r="S126" i="3"/>
  <c r="L126" i="3"/>
  <c r="S121" i="3"/>
  <c r="L121" i="3"/>
  <c r="L112" i="3"/>
  <c r="L110" i="3"/>
  <c r="S118" i="3"/>
  <c r="L118" i="3"/>
  <c r="L127" i="3"/>
  <c r="S113" i="3"/>
  <c r="L113" i="3"/>
  <c r="S120" i="3"/>
  <c r="L120" i="3"/>
  <c r="S116" i="3"/>
  <c r="L116" i="3"/>
  <c r="S112" i="3"/>
  <c r="S127" i="3"/>
  <c r="S119" i="3"/>
  <c r="S110" i="3"/>
  <c r="S111" i="3"/>
  <c r="S117" i="3"/>
  <c r="S114" i="3"/>
  <c r="Q115" i="3"/>
  <c r="Q121" i="3"/>
  <c r="Q123" i="3"/>
  <c r="Q124" i="3"/>
  <c r="AL82" i="18"/>
  <c r="Q126" i="3"/>
  <c r="Q118" i="3"/>
  <c r="AN100" i="18"/>
  <c r="AL93" i="18"/>
  <c r="AL84" i="18"/>
  <c r="AJ100" i="18"/>
  <c r="AN99" i="18"/>
  <c r="AJ85" i="18"/>
  <c r="AJ82" i="18"/>
  <c r="AN93" i="18"/>
  <c r="AN96" i="18"/>
  <c r="AL87" i="18"/>
  <c r="AJ86" i="18"/>
  <c r="AL95" i="18"/>
  <c r="AN97" i="18"/>
  <c r="AN91" i="18"/>
  <c r="AJ92" i="18"/>
  <c r="AL92" i="18"/>
  <c r="AN94" i="18"/>
  <c r="AL97" i="18"/>
  <c r="AN82" i="18"/>
  <c r="AJ94" i="18"/>
  <c r="Q114" i="3"/>
  <c r="Q122" i="3"/>
  <c r="AJ81" i="18"/>
  <c r="AL81" i="18"/>
  <c r="AN81" i="18"/>
  <c r="AL83" i="18"/>
  <c r="AJ98" i="18"/>
  <c r="AL85" i="18"/>
  <c r="AL99" i="18"/>
  <c r="AJ87" i="18"/>
  <c r="AN87" i="18"/>
  <c r="AJ99" i="18"/>
  <c r="AL89" i="18"/>
  <c r="AN86" i="18"/>
  <c r="AL100" i="18"/>
  <c r="AJ84" i="18"/>
  <c r="AL90" i="18"/>
  <c r="AN85" i="18"/>
  <c r="AL88" i="18"/>
  <c r="AL98" i="18"/>
  <c r="AJ83" i="18"/>
  <c r="AN84" i="18"/>
  <c r="AL96" i="18"/>
  <c r="AJ88" i="18"/>
  <c r="AN95" i="18"/>
  <c r="AN90" i="18"/>
  <c r="AJ89" i="18"/>
  <c r="AN83" i="18"/>
  <c r="AL86" i="18"/>
  <c r="Q127" i="3"/>
  <c r="AJ95" i="18"/>
  <c r="AJ90" i="18"/>
  <c r="AJ97" i="18"/>
  <c r="AN92" i="18"/>
  <c r="AN89" i="18"/>
  <c r="AJ91" i="18"/>
  <c r="AN98" i="18"/>
  <c r="AN88" i="18"/>
  <c r="AJ96" i="18"/>
  <c r="AL94" i="18"/>
  <c r="AL91" i="18"/>
  <c r="Q112" i="3"/>
  <c r="Q119" i="3"/>
  <c r="Q116" i="3"/>
  <c r="Q111" i="3"/>
  <c r="Q117" i="3"/>
  <c r="Q125" i="3"/>
  <c r="Q110" i="3"/>
  <c r="Q113" i="3"/>
  <c r="Q120" i="3"/>
  <c r="AE111" i="3"/>
  <c r="AA111" i="3"/>
  <c r="W111" i="3"/>
  <c r="R111" i="3"/>
  <c r="M111" i="3"/>
  <c r="AB111" i="3"/>
  <c r="T111" i="3"/>
  <c r="AD111" i="3"/>
  <c r="Z111" i="3"/>
  <c r="V111" i="3"/>
  <c r="P111" i="3"/>
  <c r="K111" i="3"/>
  <c r="X111" i="3"/>
  <c r="AC111" i="3"/>
  <c r="Y111" i="3"/>
  <c r="U111" i="3"/>
  <c r="O111" i="3"/>
  <c r="AF111" i="3"/>
  <c r="N111" i="3"/>
  <c r="AD114" i="3"/>
  <c r="Z114" i="3"/>
  <c r="V114" i="3"/>
  <c r="P114" i="3"/>
  <c r="K114" i="3"/>
  <c r="AC114" i="3"/>
  <c r="Y114" i="3"/>
  <c r="U114" i="3"/>
  <c r="O114" i="3"/>
  <c r="AF114" i="3"/>
  <c r="AB114" i="3"/>
  <c r="X114" i="3"/>
  <c r="T114" i="3"/>
  <c r="N114" i="3"/>
  <c r="W114" i="3"/>
  <c r="AA114" i="3"/>
  <c r="R114" i="3"/>
  <c r="AE114" i="3"/>
  <c r="M114" i="3"/>
  <c r="Z122" i="3"/>
  <c r="AC122" i="3"/>
  <c r="AF122" i="3"/>
  <c r="N122" i="3"/>
  <c r="AA122" i="3"/>
  <c r="V122" i="3"/>
  <c r="Y122" i="3"/>
  <c r="AB122" i="3"/>
  <c r="AE122" i="3"/>
  <c r="W122" i="3"/>
  <c r="AD122" i="3"/>
  <c r="T122" i="3"/>
  <c r="P122" i="3"/>
  <c r="U122" i="3"/>
  <c r="X122" i="3"/>
  <c r="M122" i="3"/>
  <c r="K122" i="3"/>
  <c r="O122" i="3"/>
  <c r="R122" i="3"/>
  <c r="AD125" i="3"/>
  <c r="K125" i="3"/>
  <c r="O125" i="3"/>
  <c r="T125" i="3"/>
  <c r="M125" i="3"/>
  <c r="Z125" i="3"/>
  <c r="AC125" i="3"/>
  <c r="AF125" i="3"/>
  <c r="N125" i="3"/>
  <c r="AA125" i="3"/>
  <c r="V125" i="3"/>
  <c r="Y125" i="3"/>
  <c r="AB125" i="3"/>
  <c r="R125" i="3"/>
  <c r="W125" i="3"/>
  <c r="P125" i="3"/>
  <c r="U125" i="3"/>
  <c r="X125" i="3"/>
  <c r="AE125" i="3"/>
  <c r="AC113" i="3"/>
  <c r="Y113" i="3"/>
  <c r="U113" i="3"/>
  <c r="O113" i="3"/>
  <c r="AF113" i="3"/>
  <c r="AB113" i="3"/>
  <c r="X113" i="3"/>
  <c r="T113" i="3"/>
  <c r="AE113" i="3"/>
  <c r="AA113" i="3"/>
  <c r="W113" i="3"/>
  <c r="R113" i="3"/>
  <c r="M113" i="3"/>
  <c r="Z113" i="3"/>
  <c r="K113" i="3"/>
  <c r="V113" i="3"/>
  <c r="N113" i="3"/>
  <c r="P113" i="3"/>
  <c r="AD113" i="3"/>
  <c r="AF120" i="3"/>
  <c r="AB120" i="3"/>
  <c r="X120" i="3"/>
  <c r="T120" i="3"/>
  <c r="N120" i="3"/>
  <c r="AE120" i="3"/>
  <c r="AA120" i="3"/>
  <c r="W120" i="3"/>
  <c r="R120" i="3"/>
  <c r="M120" i="3"/>
  <c r="AD120" i="3"/>
  <c r="Z120" i="3"/>
  <c r="V120" i="3"/>
  <c r="P120" i="3"/>
  <c r="K120" i="3"/>
  <c r="U120" i="3"/>
  <c r="O120" i="3"/>
  <c r="Y120" i="3"/>
  <c r="AC120" i="3"/>
  <c r="P118" i="3"/>
  <c r="U118" i="3"/>
  <c r="X118" i="3"/>
  <c r="AE118" i="3"/>
  <c r="AD118" i="3"/>
  <c r="K118" i="3"/>
  <c r="O118" i="3"/>
  <c r="T118" i="3"/>
  <c r="W118" i="3"/>
  <c r="AB118" i="3"/>
  <c r="R118" i="3"/>
  <c r="Z118" i="3"/>
  <c r="AC118" i="3"/>
  <c r="AF118" i="3"/>
  <c r="N118" i="3"/>
  <c r="M118" i="3"/>
  <c r="V118" i="3"/>
  <c r="Y118" i="3"/>
  <c r="AA118" i="3"/>
  <c r="V110" i="3"/>
  <c r="N110" i="3"/>
  <c r="AE110" i="3"/>
  <c r="AB110" i="3"/>
  <c r="R110" i="3"/>
  <c r="P110" i="3"/>
  <c r="AC110" i="3"/>
  <c r="W110" i="3"/>
  <c r="X110" i="3"/>
  <c r="AD110" i="3"/>
  <c r="K110" i="3"/>
  <c r="Y110" i="3"/>
  <c r="M110" i="3"/>
  <c r="T110" i="3"/>
  <c r="Z110" i="3"/>
  <c r="U110" i="3"/>
  <c r="O110" i="3"/>
  <c r="AF110" i="3"/>
  <c r="AA110" i="3"/>
  <c r="AC117" i="3"/>
  <c r="Y117" i="3"/>
  <c r="U117" i="3"/>
  <c r="O117" i="3"/>
  <c r="AF117" i="3"/>
  <c r="AB117" i="3"/>
  <c r="X117" i="3"/>
  <c r="T117" i="3"/>
  <c r="N117" i="3"/>
  <c r="AE117" i="3"/>
  <c r="AA117" i="3"/>
  <c r="W117" i="3"/>
  <c r="R117" i="3"/>
  <c r="M117" i="3"/>
  <c r="AD117" i="3"/>
  <c r="K117" i="3"/>
  <c r="P117" i="3"/>
  <c r="Z117" i="3"/>
  <c r="V117" i="3"/>
  <c r="AD112" i="3"/>
  <c r="N112" i="3"/>
  <c r="R112" i="3"/>
  <c r="AC112" i="3"/>
  <c r="AF112" i="3"/>
  <c r="Z112" i="3"/>
  <c r="U112" i="3"/>
  <c r="M112" i="3"/>
  <c r="V112" i="3"/>
  <c r="AB112" i="3"/>
  <c r="Y112" i="3"/>
  <c r="AE112" i="3"/>
  <c r="AA112" i="3"/>
  <c r="P112" i="3"/>
  <c r="X112" i="3"/>
  <c r="T112" i="3"/>
  <c r="W112" i="3"/>
  <c r="O112" i="3"/>
  <c r="K112" i="3"/>
  <c r="AE119" i="3"/>
  <c r="AA119" i="3"/>
  <c r="W119" i="3"/>
  <c r="R119" i="3"/>
  <c r="M119" i="3"/>
  <c r="AD119" i="3"/>
  <c r="Z119" i="3"/>
  <c r="V119" i="3"/>
  <c r="P119" i="3"/>
  <c r="K119" i="3"/>
  <c r="AC119" i="3"/>
  <c r="Y119" i="3"/>
  <c r="U119" i="3"/>
  <c r="O119" i="3"/>
  <c r="X119" i="3"/>
  <c r="AB119" i="3"/>
  <c r="T119" i="3"/>
  <c r="AF119" i="3"/>
  <c r="N119" i="3"/>
  <c r="AF116" i="3"/>
  <c r="AB116" i="3"/>
  <c r="X116" i="3"/>
  <c r="T116" i="3"/>
  <c r="N116" i="3"/>
  <c r="AE116" i="3"/>
  <c r="AA116" i="3"/>
  <c r="W116" i="3"/>
  <c r="R116" i="3"/>
  <c r="M116" i="3"/>
  <c r="AD116" i="3"/>
  <c r="Z116" i="3"/>
  <c r="V116" i="3"/>
  <c r="P116" i="3"/>
  <c r="K116" i="3"/>
  <c r="O116" i="3"/>
  <c r="AC116" i="3"/>
  <c r="Y116" i="3"/>
  <c r="U116" i="3"/>
  <c r="AF127" i="3"/>
  <c r="AB127" i="3"/>
  <c r="X127" i="3"/>
  <c r="T127" i="3"/>
  <c r="N127" i="3"/>
  <c r="AE127" i="3"/>
  <c r="AA127" i="3"/>
  <c r="W127" i="3"/>
  <c r="R127" i="3"/>
  <c r="M127" i="3"/>
  <c r="AD127" i="3"/>
  <c r="Z127" i="3"/>
  <c r="V127" i="3"/>
  <c r="P127" i="3"/>
  <c r="K127" i="3"/>
  <c r="AC127" i="3"/>
  <c r="O127" i="3"/>
  <c r="Y127" i="3"/>
  <c r="U127" i="3"/>
  <c r="AE115" i="3"/>
  <c r="AA115" i="3"/>
  <c r="W115" i="3"/>
  <c r="R115" i="3"/>
  <c r="M115" i="3"/>
  <c r="AD115" i="3"/>
  <c r="Z115" i="3"/>
  <c r="V115" i="3"/>
  <c r="P115" i="3"/>
  <c r="K115" i="3"/>
  <c r="AC115" i="3"/>
  <c r="Y115" i="3"/>
  <c r="U115" i="3"/>
  <c r="O115" i="3"/>
  <c r="T115" i="3"/>
  <c r="AF115" i="3"/>
  <c r="N115" i="3"/>
  <c r="X115" i="3"/>
  <c r="AB115" i="3"/>
  <c r="AC121" i="3"/>
  <c r="AF121" i="3"/>
  <c r="N121" i="3"/>
  <c r="R121" i="3"/>
  <c r="K121" i="3"/>
  <c r="Y121" i="3"/>
  <c r="AB121" i="3"/>
  <c r="AE121" i="3"/>
  <c r="M121" i="3"/>
  <c r="Z121" i="3"/>
  <c r="W121" i="3"/>
  <c r="U121" i="3"/>
  <c r="X121" i="3"/>
  <c r="AA121" i="3"/>
  <c r="P121" i="3"/>
  <c r="V121" i="3"/>
  <c r="O121" i="3"/>
  <c r="AD121" i="3"/>
  <c r="T121" i="3"/>
  <c r="AA123" i="3"/>
  <c r="AD123" i="3"/>
  <c r="K123" i="3"/>
  <c r="O123" i="3"/>
  <c r="X123" i="3"/>
  <c r="W123" i="3"/>
  <c r="Z123" i="3"/>
  <c r="AC123" i="3"/>
  <c r="AB123" i="3"/>
  <c r="T123" i="3"/>
  <c r="R123" i="3"/>
  <c r="V123" i="3"/>
  <c r="Y123" i="3"/>
  <c r="AF123" i="3"/>
  <c r="AE123" i="3"/>
  <c r="M123" i="3"/>
  <c r="P123" i="3"/>
  <c r="U123" i="3"/>
  <c r="N123" i="3"/>
  <c r="Y124" i="3"/>
  <c r="AB124" i="3"/>
  <c r="AE124" i="3"/>
  <c r="M124" i="3"/>
  <c r="AD124" i="3"/>
  <c r="U124" i="3"/>
  <c r="X124" i="3"/>
  <c r="AA124" i="3"/>
  <c r="V124" i="3"/>
  <c r="K124" i="3"/>
  <c r="AC124" i="3"/>
  <c r="R124" i="3"/>
  <c r="O124" i="3"/>
  <c r="T124" i="3"/>
  <c r="W124" i="3"/>
  <c r="Z124" i="3"/>
  <c r="AF124" i="3"/>
  <c r="P124" i="3"/>
  <c r="N124" i="3"/>
  <c r="W126" i="3"/>
  <c r="Z126" i="3"/>
  <c r="AC126" i="3"/>
  <c r="AF126" i="3"/>
  <c r="X126" i="3"/>
  <c r="R126" i="3"/>
  <c r="V126" i="3"/>
  <c r="Y126" i="3"/>
  <c r="N126" i="3"/>
  <c r="AD126" i="3"/>
  <c r="T126" i="3"/>
  <c r="AE126" i="3"/>
  <c r="M126" i="3"/>
  <c r="P126" i="3"/>
  <c r="U126" i="3"/>
  <c r="AB126" i="3"/>
  <c r="AA126" i="3"/>
  <c r="K126" i="3"/>
  <c r="O126" i="3"/>
  <c r="A111" i="3"/>
  <c r="A112" i="3"/>
  <c r="A113" i="3"/>
  <c r="A114" i="3"/>
  <c r="A115" i="3"/>
  <c r="A116" i="3"/>
  <c r="A117" i="3"/>
  <c r="A118" i="3"/>
  <c r="A119" i="3"/>
  <c r="A120" i="3"/>
  <c r="A121" i="3"/>
  <c r="A122" i="3"/>
  <c r="A123" i="3"/>
  <c r="A125" i="3"/>
  <c r="A126" i="3"/>
  <c r="A127" i="3"/>
  <c r="A110" i="3"/>
  <c r="AE97" i="3" l="1"/>
  <c r="AM97" i="3"/>
  <c r="AL97" i="3"/>
  <c r="AK97" i="3"/>
  <c r="AJ97" i="3"/>
  <c r="AI97" i="3"/>
  <c r="AH97" i="3"/>
  <c r="AG97" i="3"/>
  <c r="AF97" i="3"/>
  <c r="AM96" i="3"/>
  <c r="AL96" i="3"/>
  <c r="AK96" i="3"/>
  <c r="AJ96" i="3"/>
  <c r="AI96" i="3"/>
  <c r="AH96" i="3"/>
  <c r="AG96" i="3"/>
  <c r="AF96" i="3"/>
  <c r="AM95" i="3"/>
  <c r="AL95" i="3"/>
  <c r="AK95" i="3"/>
  <c r="AJ95" i="3"/>
  <c r="AI95" i="3"/>
  <c r="AH95" i="3"/>
  <c r="AG95" i="3"/>
  <c r="AF95" i="3"/>
  <c r="AM94" i="3"/>
  <c r="AL94" i="3"/>
  <c r="AK94" i="3"/>
  <c r="AJ94" i="3"/>
  <c r="AI94" i="3"/>
  <c r="AM93" i="3"/>
  <c r="AL93" i="3"/>
  <c r="AK93" i="3"/>
  <c r="AJ93" i="3"/>
  <c r="AM104" i="3"/>
  <c r="AL104" i="3"/>
  <c r="AK104" i="3"/>
  <c r="AJ104" i="3"/>
  <c r="AI104" i="3"/>
  <c r="AH104" i="3"/>
  <c r="AG104" i="3"/>
  <c r="AF104" i="3"/>
  <c r="AE104" i="3"/>
  <c r="AM103" i="3"/>
  <c r="AL103" i="3"/>
  <c r="AK103" i="3"/>
  <c r="AJ103" i="3"/>
  <c r="AI103" i="3"/>
  <c r="AH103" i="3"/>
  <c r="AM102" i="3"/>
  <c r="AL102" i="3"/>
  <c r="AK102" i="3"/>
  <c r="AJ102" i="3"/>
  <c r="AI102" i="3"/>
  <c r="AH102" i="3"/>
  <c r="AG102" i="3"/>
  <c r="AF102" i="3"/>
  <c r="AM101" i="3"/>
  <c r="AL101" i="3"/>
  <c r="AK101" i="3"/>
  <c r="AJ101" i="3"/>
  <c r="AI101" i="3"/>
  <c r="AH101" i="3"/>
  <c r="AG101" i="3"/>
  <c r="AF101" i="3"/>
  <c r="AM100" i="3"/>
  <c r="AL100" i="3"/>
  <c r="AK100" i="3"/>
  <c r="AJ100" i="3"/>
  <c r="AI100" i="3"/>
  <c r="AH100" i="3"/>
  <c r="AG100" i="3"/>
  <c r="AF100" i="3"/>
  <c r="AE100" i="3"/>
  <c r="AM106" i="3"/>
  <c r="AL106" i="3"/>
  <c r="AK106" i="3"/>
  <c r="AJ106" i="3"/>
  <c r="AI106" i="3"/>
  <c r="AH106" i="3"/>
  <c r="AG106" i="3"/>
  <c r="AF106" i="3"/>
  <c r="AE106" i="3"/>
  <c r="AD106" i="3"/>
  <c r="AM105" i="3"/>
  <c r="AL105" i="3"/>
  <c r="AK105" i="3"/>
  <c r="AJ105" i="3"/>
  <c r="AI105" i="3"/>
  <c r="AH105" i="3"/>
  <c r="AG105" i="3"/>
  <c r="AF105" i="3"/>
  <c r="AE105" i="3"/>
  <c r="AD105" i="3"/>
  <c r="AM99" i="3"/>
  <c r="AL99" i="3"/>
  <c r="AK99" i="3"/>
  <c r="AJ99" i="3"/>
  <c r="AI99" i="3"/>
  <c r="AH99" i="3"/>
  <c r="AG99" i="3"/>
  <c r="AF99" i="3"/>
  <c r="AE99" i="3"/>
  <c r="AD99" i="3"/>
  <c r="AM98" i="3"/>
  <c r="AL98" i="3"/>
  <c r="AK98" i="3"/>
  <c r="AJ98" i="3"/>
  <c r="AI98" i="3"/>
  <c r="AH98" i="3"/>
  <c r="AG98" i="3"/>
  <c r="AF98" i="3"/>
  <c r="AE98" i="3"/>
  <c r="AD98" i="3"/>
  <c r="AM92" i="3"/>
  <c r="AL92" i="3"/>
  <c r="AK92" i="3"/>
  <c r="AJ92" i="3"/>
  <c r="AI92" i="3"/>
  <c r="AH92" i="3"/>
  <c r="AG92" i="3"/>
  <c r="AF92" i="3"/>
  <c r="AE92" i="3"/>
  <c r="AD92" i="3"/>
  <c r="AM91" i="3"/>
  <c r="AL91" i="3"/>
  <c r="AK91" i="3"/>
  <c r="AJ91" i="3"/>
  <c r="AI91" i="3"/>
  <c r="AH91" i="3"/>
  <c r="AG91" i="3"/>
  <c r="AF91" i="3"/>
  <c r="AE91" i="3"/>
  <c r="AD91" i="3"/>
  <c r="AM90" i="3"/>
  <c r="AL90" i="3"/>
  <c r="AK90" i="3"/>
  <c r="AJ90" i="3"/>
  <c r="AI90" i="3"/>
  <c r="AH90" i="3"/>
  <c r="AG90" i="3"/>
  <c r="AF90" i="3"/>
  <c r="AE90" i="3"/>
  <c r="AD90" i="3"/>
  <c r="AM89" i="3"/>
  <c r="AL89" i="3"/>
  <c r="AK89" i="3"/>
  <c r="AJ89" i="3"/>
  <c r="AI89" i="3"/>
  <c r="AH89" i="3"/>
  <c r="AG89" i="3"/>
  <c r="AF89" i="3"/>
  <c r="AE89" i="3"/>
  <c r="AD89" i="3"/>
  <c r="AC106" i="3"/>
  <c r="AC105" i="3"/>
  <c r="AD104" i="3" s="1"/>
  <c r="AC104" i="3"/>
  <c r="AC103" i="3"/>
  <c r="AC102" i="3"/>
  <c r="AD103" i="3" s="1"/>
  <c r="AC101" i="3"/>
  <c r="AE103" i="3" s="1"/>
  <c r="AC100" i="3"/>
  <c r="AD101" i="3" s="1"/>
  <c r="AC99" i="3"/>
  <c r="AD100" i="3" s="1"/>
  <c r="AC98" i="3"/>
  <c r="AC97" i="3"/>
  <c r="AC96" i="3"/>
  <c r="AC95" i="3"/>
  <c r="AC94" i="3"/>
  <c r="AC93" i="3"/>
  <c r="AC92" i="3"/>
  <c r="AC91" i="3"/>
  <c r="AC90" i="3"/>
  <c r="AC89" i="3"/>
  <c r="S94" i="3"/>
  <c r="AH93" i="3" s="1"/>
  <c r="R94" i="3"/>
  <c r="AE93" i="3" s="1"/>
  <c r="AD94" i="3" s="1"/>
  <c r="AD93" i="3"/>
  <c r="AE101" i="3" l="1"/>
  <c r="BA105" i="3" s="1"/>
  <c r="AZ95" i="3"/>
  <c r="AZ103" i="3"/>
  <c r="AZ92" i="3"/>
  <c r="AZ100" i="3"/>
  <c r="AZ89" i="3"/>
  <c r="AZ97" i="3"/>
  <c r="AZ105" i="3"/>
  <c r="AZ94" i="3"/>
  <c r="AZ102" i="3"/>
  <c r="AZ106" i="3"/>
  <c r="AZ91" i="3"/>
  <c r="AZ99" i="3"/>
  <c r="AZ98" i="3"/>
  <c r="AZ104" i="3"/>
  <c r="AZ93" i="3"/>
  <c r="AZ101" i="3"/>
  <c r="AZ90" i="3"/>
  <c r="AZ96" i="3"/>
  <c r="AO103" i="3"/>
  <c r="AO95" i="3"/>
  <c r="AO104" i="3"/>
  <c r="AO98" i="3"/>
  <c r="AO96" i="3"/>
  <c r="AO101" i="3"/>
  <c r="AO93" i="3"/>
  <c r="AO92" i="3"/>
  <c r="AO99" i="3"/>
  <c r="AO91" i="3"/>
  <c r="AO94" i="3"/>
  <c r="AO102" i="3"/>
  <c r="AO106" i="3"/>
  <c r="AO100" i="3"/>
  <c r="AO105" i="3"/>
  <c r="AO97" i="3"/>
  <c r="AO89" i="3"/>
  <c r="AO90" i="3"/>
  <c r="AX96" i="3"/>
  <c r="AX104" i="3"/>
  <c r="AX93" i="3"/>
  <c r="AX101" i="3"/>
  <c r="AX90" i="3"/>
  <c r="AX98" i="3"/>
  <c r="AX106" i="3"/>
  <c r="AX95" i="3"/>
  <c r="AX103" i="3"/>
  <c r="AX92" i="3"/>
  <c r="AX100" i="3"/>
  <c r="AX105" i="3"/>
  <c r="AX102" i="3"/>
  <c r="AX91" i="3"/>
  <c r="AX97" i="3"/>
  <c r="AX94" i="3"/>
  <c r="AX99" i="3"/>
  <c r="AX89" i="3"/>
  <c r="BE90" i="3"/>
  <c r="BE101" i="3"/>
  <c r="BE93" i="3"/>
  <c r="BE104" i="3"/>
  <c r="BE106" i="3"/>
  <c r="BE99" i="3"/>
  <c r="BE91" i="3"/>
  <c r="BE96" i="3"/>
  <c r="BE97" i="3"/>
  <c r="BE92" i="3"/>
  <c r="BE98" i="3"/>
  <c r="BE105" i="3"/>
  <c r="BE89" i="3"/>
  <c r="BE94" i="3"/>
  <c r="BE102" i="3"/>
  <c r="BE103" i="3"/>
  <c r="BE95" i="3"/>
  <c r="BE100" i="3"/>
  <c r="BD93" i="3"/>
  <c r="BD101" i="3"/>
  <c r="BD90" i="3"/>
  <c r="BD98" i="3"/>
  <c r="BD95" i="3"/>
  <c r="BD103" i="3"/>
  <c r="BD92" i="3"/>
  <c r="BD100" i="3"/>
  <c r="BD89" i="3"/>
  <c r="BD97" i="3"/>
  <c r="BD99" i="3"/>
  <c r="BD96" i="3"/>
  <c r="BD104" i="3"/>
  <c r="BD106" i="3"/>
  <c r="BD102" i="3"/>
  <c r="BD91" i="3"/>
  <c r="BD105" i="3"/>
  <c r="BD94" i="3"/>
  <c r="AY103" i="3"/>
  <c r="AY95" i="3"/>
  <c r="AY99" i="3"/>
  <c r="AY91" i="3"/>
  <c r="AY101" i="3"/>
  <c r="AY93" i="3"/>
  <c r="AY105" i="3"/>
  <c r="AY97" i="3"/>
  <c r="AY89" i="3"/>
  <c r="AY106" i="3"/>
  <c r="AY92" i="3"/>
  <c r="AY96" i="3"/>
  <c r="AY100" i="3"/>
  <c r="AY104" i="3"/>
  <c r="AY90" i="3"/>
  <c r="AY94" i="3"/>
  <c r="AY98" i="3"/>
  <c r="AY102" i="3"/>
  <c r="AP92" i="3"/>
  <c r="AP100" i="3"/>
  <c r="AP89" i="3"/>
  <c r="AP97" i="3"/>
  <c r="AP94" i="3"/>
  <c r="AP102" i="3"/>
  <c r="AP91" i="3"/>
  <c r="AP99" i="3"/>
  <c r="AP105" i="3"/>
  <c r="AP96" i="3"/>
  <c r="AP106" i="3"/>
  <c r="AP95" i="3"/>
  <c r="AP90" i="3"/>
  <c r="AP101" i="3"/>
  <c r="AP98" i="3"/>
  <c r="AP104" i="3"/>
  <c r="AP93" i="3"/>
  <c r="AP103" i="3"/>
  <c r="AR106" i="3"/>
  <c r="AR91" i="3"/>
  <c r="AR99" i="3"/>
  <c r="AR96" i="3"/>
  <c r="AR93" i="3"/>
  <c r="AR101" i="3"/>
  <c r="AR90" i="3"/>
  <c r="AR98" i="3"/>
  <c r="AR95" i="3"/>
  <c r="AR89" i="3"/>
  <c r="AR97" i="3"/>
  <c r="AR103" i="3"/>
  <c r="AR92" i="3"/>
  <c r="AR105" i="3"/>
  <c r="AR94" i="3"/>
  <c r="AR100" i="3"/>
  <c r="AR104" i="3"/>
  <c r="AR102" i="3"/>
  <c r="BF105" i="3"/>
  <c r="BF92" i="3"/>
  <c r="BF100" i="3"/>
  <c r="BF89" i="3"/>
  <c r="BF97" i="3"/>
  <c r="BF94" i="3"/>
  <c r="BF102" i="3"/>
  <c r="BF91" i="3"/>
  <c r="BF99" i="3"/>
  <c r="BF96" i="3"/>
  <c r="BF104" i="3"/>
  <c r="BF93" i="3"/>
  <c r="BF90" i="3"/>
  <c r="BF106" i="3"/>
  <c r="BF95" i="3"/>
  <c r="BF103" i="3"/>
  <c r="BF98" i="3"/>
  <c r="BF101" i="3"/>
  <c r="AQ99" i="3"/>
  <c r="AQ91" i="3"/>
  <c r="AQ95" i="3"/>
  <c r="AQ105" i="3"/>
  <c r="AQ97" i="3"/>
  <c r="AQ89" i="3"/>
  <c r="AQ103" i="3"/>
  <c r="AQ101" i="3"/>
  <c r="AQ93" i="3"/>
  <c r="AQ90" i="3"/>
  <c r="AQ92" i="3"/>
  <c r="AQ94" i="3"/>
  <c r="AQ96" i="3"/>
  <c r="AQ98" i="3"/>
  <c r="AQ100" i="3"/>
  <c r="AQ102" i="3"/>
  <c r="AQ104" i="3"/>
  <c r="AQ106" i="3"/>
  <c r="AF103" i="3"/>
  <c r="AD102" i="3"/>
  <c r="AG94" i="3"/>
  <c r="R104" i="3"/>
  <c r="BA99" i="3" l="1"/>
  <c r="BA93" i="3"/>
  <c r="BA92" i="3"/>
  <c r="BA89" i="3"/>
  <c r="BA94" i="3"/>
  <c r="BA106" i="3"/>
  <c r="BA103" i="3"/>
  <c r="BA102" i="3"/>
  <c r="BA96" i="3"/>
  <c r="BA98" i="3"/>
  <c r="BA104" i="3"/>
  <c r="BA90" i="3"/>
  <c r="BA97" i="3"/>
  <c r="AG103" i="3"/>
  <c r="BC100" i="3" s="1"/>
  <c r="AE102" i="3"/>
  <c r="BB102" i="3" s="1"/>
  <c r="BA91" i="3"/>
  <c r="BA101" i="3"/>
  <c r="BA95" i="3"/>
  <c r="BA100" i="3"/>
  <c r="BC91" i="3"/>
  <c r="BB101" i="3"/>
  <c r="BC102" i="3" l="1"/>
  <c r="BB92" i="3"/>
  <c r="BB95" i="3"/>
  <c r="BC105" i="3"/>
  <c r="BC97" i="3"/>
  <c r="BC106" i="3"/>
  <c r="BC89" i="3"/>
  <c r="BC104" i="3"/>
  <c r="BC103" i="3"/>
  <c r="BB99" i="3"/>
  <c r="BC90" i="3"/>
  <c r="BC94" i="3"/>
  <c r="BC95" i="3"/>
  <c r="BC92" i="3"/>
  <c r="BC96" i="3"/>
  <c r="BC98" i="3"/>
  <c r="BC93" i="3"/>
  <c r="BC99" i="3"/>
  <c r="BC101" i="3"/>
  <c r="BB103" i="3"/>
  <c r="BB89" i="3"/>
  <c r="BB90" i="3"/>
  <c r="BB96" i="3"/>
  <c r="BB94" i="3"/>
  <c r="BB106" i="3"/>
  <c r="BB105" i="3"/>
  <c r="BB93" i="3"/>
  <c r="BB91" i="3"/>
  <c r="BB97" i="3"/>
  <c r="BB100" i="3"/>
  <c r="BB98" i="3"/>
  <c r="BB104" i="3"/>
  <c r="AN78" i="18"/>
  <c r="AJ79" i="18"/>
  <c r="AJ71" i="18"/>
  <c r="AL71" i="18"/>
  <c r="AL80" i="18"/>
  <c r="AN80" i="18"/>
  <c r="AJ80" i="18"/>
  <c r="AL78" i="18"/>
  <c r="AN71" i="18"/>
  <c r="AL79" i="18"/>
  <c r="AN79" i="18"/>
  <c r="AJ78" i="18"/>
  <c r="F29" i="18" l="1"/>
  <c r="F61" i="18" s="1"/>
  <c r="O21" i="18"/>
  <c r="O53" i="18" s="1"/>
  <c r="O33" i="18"/>
  <c r="O65" i="18" s="1"/>
  <c r="O36" i="18"/>
  <c r="O68" i="18" s="1"/>
  <c r="O24" i="18"/>
  <c r="O56" i="18" s="1"/>
  <c r="O11" i="18"/>
  <c r="O12" i="18"/>
  <c r="O34" i="18"/>
  <c r="O66" i="18" s="1"/>
  <c r="O8" i="18"/>
  <c r="O26" i="18"/>
  <c r="O58" i="18" s="1"/>
  <c r="O17" i="18"/>
  <c r="O19" i="18"/>
  <c r="O51" i="18" s="1"/>
  <c r="O20" i="18"/>
  <c r="O52" i="18" s="1"/>
  <c r="O15" i="18"/>
  <c r="O16" i="18"/>
  <c r="O35" i="18"/>
  <c r="O67" i="18" s="1"/>
  <c r="O10" i="18"/>
  <c r="O13" i="18"/>
  <c r="O28" i="18"/>
  <c r="O60" i="18" s="1"/>
  <c r="O27" i="18"/>
  <c r="O59" i="18" s="1"/>
  <c r="O31" i="18"/>
  <c r="O63" i="18" s="1"/>
  <c r="O14" i="18"/>
  <c r="O23" i="18"/>
  <c r="O55" i="18" s="1"/>
  <c r="O32" i="18"/>
  <c r="O64" i="18" s="1"/>
  <c r="O29" i="18"/>
  <c r="O61" i="18" s="1"/>
  <c r="O9" i="18"/>
  <c r="O22" i="18"/>
  <c r="O54" i="18" s="1"/>
  <c r="O25" i="18"/>
  <c r="O57" i="18" s="1"/>
  <c r="O30" i="18"/>
  <c r="O62" i="18" s="1"/>
  <c r="O18" i="18"/>
  <c r="O50" i="18" s="1"/>
  <c r="O7" i="18"/>
  <c r="J22" i="18"/>
  <c r="J54" i="18" s="1"/>
  <c r="G19" i="18"/>
  <c r="G51" i="18" s="1"/>
  <c r="E31" i="18"/>
  <c r="E63" i="18" s="1"/>
  <c r="I27" i="18"/>
  <c r="I59" i="18" s="1"/>
  <c r="AF17" i="18"/>
  <c r="AF49" i="18" s="1"/>
  <c r="K31" i="18"/>
  <c r="K63" i="18" s="1"/>
  <c r="X36" i="18"/>
  <c r="X68" i="18" s="1"/>
  <c r="H27" i="18"/>
  <c r="H59" i="18" s="1"/>
  <c r="M26" i="18"/>
  <c r="M58" i="18" s="1"/>
  <c r="L18" i="18"/>
  <c r="L50" i="18" s="1"/>
  <c r="P30" i="18"/>
  <c r="P62" i="18" s="1"/>
  <c r="J31" i="18"/>
  <c r="J63" i="18" s="1"/>
  <c r="H25" i="18"/>
  <c r="H57" i="18" s="1"/>
  <c r="E22" i="18"/>
  <c r="E54" i="18" s="1"/>
  <c r="P20" i="18"/>
  <c r="P52" i="18" s="1"/>
  <c r="E27" i="18"/>
  <c r="E59" i="18" s="1"/>
  <c r="K24" i="18"/>
  <c r="K56" i="18" s="1"/>
  <c r="N33" i="18"/>
  <c r="N65" i="18" s="1"/>
  <c r="P25" i="18"/>
  <c r="P57" i="18" s="1"/>
  <c r="M24" i="18"/>
  <c r="M56" i="18" s="1"/>
  <c r="K36" i="18"/>
  <c r="K68" i="18" s="1"/>
  <c r="L26" i="18"/>
  <c r="L58" i="18" s="1"/>
  <c r="M18" i="18"/>
  <c r="M50" i="18" s="1"/>
  <c r="E25" i="18"/>
  <c r="E57" i="18" s="1"/>
  <c r="E30" i="18"/>
  <c r="E62" i="18" s="1"/>
  <c r="E28" i="18"/>
  <c r="E60" i="18" s="1"/>
  <c r="E29" i="18"/>
  <c r="E61" i="18" s="1"/>
  <c r="G26" i="18"/>
  <c r="G58" i="18" s="1"/>
  <c r="M25" i="18"/>
  <c r="M57" i="18" s="1"/>
  <c r="AG9" i="18"/>
  <c r="AG41" i="18" s="1"/>
  <c r="M36" i="18"/>
  <c r="M68" i="18" s="1"/>
  <c r="K20" i="18"/>
  <c r="K52" i="18" s="1"/>
  <c r="K25" i="18"/>
  <c r="K57" i="18" s="1"/>
  <c r="H33" i="18"/>
  <c r="H65" i="18" s="1"/>
  <c r="N28" i="18"/>
  <c r="N60" i="18" s="1"/>
  <c r="X7" i="18"/>
  <c r="X39" i="18" s="1"/>
  <c r="H23" i="18"/>
  <c r="H55" i="18" s="1"/>
  <c r="G30" i="18"/>
  <c r="G62" i="18" s="1"/>
  <c r="J30" i="18"/>
  <c r="J62" i="18" s="1"/>
  <c r="N30" i="18"/>
  <c r="N62" i="18" s="1"/>
  <c r="P34" i="18"/>
  <c r="P66" i="18" s="1"/>
  <c r="I24" i="18"/>
  <c r="I56" i="18" s="1"/>
  <c r="K30" i="18"/>
  <c r="K62" i="18" s="1"/>
  <c r="G33" i="18"/>
  <c r="G65" i="18" s="1"/>
  <c r="L31" i="18"/>
  <c r="L63" i="18" s="1"/>
  <c r="H32" i="18"/>
  <c r="H64" i="18" s="1"/>
  <c r="K32" i="18"/>
  <c r="K64" i="18" s="1"/>
  <c r="J23" i="18"/>
  <c r="J55" i="18" s="1"/>
  <c r="P7" i="18"/>
  <c r="P39" i="18" s="1"/>
  <c r="R9" i="18"/>
  <c r="R41" i="18" s="1"/>
  <c r="P33" i="18"/>
  <c r="P65" i="18" s="1"/>
  <c r="AA18" i="18"/>
  <c r="AA50" i="18" s="1"/>
  <c r="V17" i="18"/>
  <c r="V49" i="18" s="1"/>
  <c r="AE7" i="18"/>
  <c r="AE39" i="18" s="1"/>
  <c r="T25" i="18"/>
  <c r="T57" i="18" s="1"/>
  <c r="X35" i="18"/>
  <c r="X67" i="18" s="1"/>
  <c r="V10" i="18"/>
  <c r="V42" i="18" s="1"/>
  <c r="AE11" i="18"/>
  <c r="AE43" i="18" s="1"/>
  <c r="AB12" i="18"/>
  <c r="AB44" i="18" s="1"/>
  <c r="AE23" i="18"/>
  <c r="AE55" i="18" s="1"/>
  <c r="AD18" i="18"/>
  <c r="AD50" i="18" s="1"/>
  <c r="Q25" i="18"/>
  <c r="Q57" i="18" s="1"/>
  <c r="AH30" i="18"/>
  <c r="AH62" i="18" s="1"/>
  <c r="X25" i="18"/>
  <c r="X57" i="18" s="1"/>
  <c r="Y22" i="18"/>
  <c r="Y54" i="18" s="1"/>
  <c r="AF9" i="18"/>
  <c r="AF41" i="18" s="1"/>
  <c r="AA28" i="18"/>
  <c r="AA60" i="18" s="1"/>
  <c r="AF10" i="18"/>
  <c r="AF42" i="18" s="1"/>
  <c r="N31" i="18"/>
  <c r="N63" i="18" s="1"/>
  <c r="AE12" i="18"/>
  <c r="AE44" i="18" s="1"/>
  <c r="K21" i="18"/>
  <c r="K53" i="18" s="1"/>
  <c r="U13" i="18"/>
  <c r="U45" i="18" s="1"/>
  <c r="N29" i="18"/>
  <c r="N61" i="18" s="1"/>
  <c r="V26" i="18"/>
  <c r="V58" i="18" s="1"/>
  <c r="R15" i="18"/>
  <c r="R47" i="18" s="1"/>
  <c r="S12" i="18"/>
  <c r="S44" i="18" s="1"/>
  <c r="Z28" i="18"/>
  <c r="AE32" i="18"/>
  <c r="AE64" i="18" s="1"/>
  <c r="R18" i="18"/>
  <c r="R50" i="18" s="1"/>
  <c r="AH14" i="18"/>
  <c r="AH46" i="18" s="1"/>
  <c r="R33" i="18"/>
  <c r="R65" i="18" s="1"/>
  <c r="AC12" i="18"/>
  <c r="AC44" i="18" s="1"/>
  <c r="AH18" i="18"/>
  <c r="AH50" i="18" s="1"/>
  <c r="X34" i="18"/>
  <c r="X66" i="18" s="1"/>
  <c r="V34" i="18"/>
  <c r="V66" i="18" s="1"/>
  <c r="Q29" i="18"/>
  <c r="Q61" i="18" s="1"/>
  <c r="X12" i="18"/>
  <c r="X44" i="18" s="1"/>
  <c r="V23" i="18"/>
  <c r="V55" i="18" s="1"/>
  <c r="AG27" i="18"/>
  <c r="AG59" i="18" s="1"/>
  <c r="AB36" i="18"/>
  <c r="AB68" i="18" s="1"/>
  <c r="Q33" i="18"/>
  <c r="Q65" i="18" s="1"/>
  <c r="Z14" i="18"/>
  <c r="Z46" i="18" s="1"/>
  <c r="W13" i="18"/>
  <c r="W45" i="18" s="1"/>
  <c r="W23" i="18"/>
  <c r="W55" i="18" s="1"/>
  <c r="AG15" i="18"/>
  <c r="AG47" i="18" s="1"/>
  <c r="U26" i="18"/>
  <c r="U58" i="18" s="1"/>
  <c r="AE21" i="18"/>
  <c r="AE53" i="18" s="1"/>
  <c r="AG26" i="18"/>
  <c r="AG58" i="18" s="1"/>
  <c r="Z35" i="18"/>
  <c r="Z67" i="18" s="1"/>
  <c r="T22" i="18"/>
  <c r="AH26" i="18"/>
  <c r="AH58" i="18" s="1"/>
  <c r="L33" i="18"/>
  <c r="L65" i="18" s="1"/>
  <c r="U29" i="18"/>
  <c r="U61" i="18" s="1"/>
  <c r="I22" i="18"/>
  <c r="I54" i="18" s="1"/>
  <c r="Y10" i="18"/>
  <c r="Y42" i="18" s="1"/>
  <c r="E32" i="18"/>
  <c r="E64" i="18" s="1"/>
  <c r="W12" i="18"/>
  <c r="W44" i="18" s="1"/>
  <c r="K35" i="18"/>
  <c r="K67" i="18" s="1"/>
  <c r="L25" i="18"/>
  <c r="L57" i="18" s="1"/>
  <c r="Q14" i="18"/>
  <c r="Q46" i="18" s="1"/>
  <c r="AH28" i="18"/>
  <c r="AH60" i="18" s="1"/>
  <c r="AD7" i="18"/>
  <c r="AD39" i="18" s="1"/>
  <c r="T20" i="18"/>
  <c r="T52" i="18" s="1"/>
  <c r="AH19" i="18"/>
  <c r="AH51" i="18" s="1"/>
  <c r="U21" i="18"/>
  <c r="U53" i="18" s="1"/>
  <c r="F22" i="18"/>
  <c r="F54" i="18" s="1"/>
  <c r="T23" i="18"/>
  <c r="T55" i="18" s="1"/>
  <c r="J28" i="18"/>
  <c r="J60" i="18" s="1"/>
  <c r="E23" i="18"/>
  <c r="E55" i="18" s="1"/>
  <c r="P28" i="18"/>
  <c r="P60" i="18" s="1"/>
  <c r="N35" i="18"/>
  <c r="N67" i="18" s="1"/>
  <c r="N18" i="18"/>
  <c r="N50" i="18" s="1"/>
  <c r="I18" i="18"/>
  <c r="I50" i="18" s="1"/>
  <c r="F34" i="18"/>
  <c r="F66" i="18" s="1"/>
  <c r="H35" i="18"/>
  <c r="H67" i="18" s="1"/>
  <c r="V18" i="18"/>
  <c r="V50" i="18" s="1"/>
  <c r="G28" i="18"/>
  <c r="G60" i="18" s="1"/>
  <c r="J18" i="18"/>
  <c r="J50" i="18" s="1"/>
  <c r="L28" i="18"/>
  <c r="L60" i="18" s="1"/>
  <c r="AA11" i="18"/>
  <c r="AA43" i="18" s="1"/>
  <c r="AD13" i="18"/>
  <c r="AD45" i="18" s="1"/>
  <c r="R23" i="18"/>
  <c r="R55" i="18" s="1"/>
  <c r="S14" i="18"/>
  <c r="S46" i="18" s="1"/>
  <c r="Q13" i="18"/>
  <c r="Q45" i="18" s="1"/>
  <c r="AF26" i="18"/>
  <c r="AF58" i="18" s="1"/>
  <c r="AD29" i="18"/>
  <c r="AD61" i="18" s="1"/>
  <c r="AC22" i="18"/>
  <c r="AC54" i="18" s="1"/>
  <c r="Q19" i="18"/>
  <c r="V32" i="18"/>
  <c r="V64" i="18" s="1"/>
  <c r="W33" i="18"/>
  <c r="W65" i="18" s="1"/>
  <c r="AF16" i="18"/>
  <c r="AF48" i="18" s="1"/>
  <c r="AD28" i="18"/>
  <c r="AD60" i="18" s="1"/>
  <c r="V25" i="18"/>
  <c r="V57" i="18" s="1"/>
  <c r="U19" i="18"/>
  <c r="U51" i="18" s="1"/>
  <c r="V19" i="18"/>
  <c r="V51" i="18" s="1"/>
  <c r="AC15" i="18"/>
  <c r="AC47" i="18" s="1"/>
  <c r="Y36" i="18"/>
  <c r="Y68" i="18" s="1"/>
  <c r="Z30" i="18"/>
  <c r="Z62" i="18" s="1"/>
  <c r="AG29" i="18"/>
  <c r="AG61" i="18" s="1"/>
  <c r="V13" i="18"/>
  <c r="V45" i="18" s="1"/>
  <c r="AH10" i="18"/>
  <c r="AH42" i="18" s="1"/>
  <c r="W22" i="18"/>
  <c r="W54" i="18" s="1"/>
  <c r="AG11" i="18"/>
  <c r="AG43" i="18" s="1"/>
  <c r="AG22" i="18"/>
  <c r="AG54" i="18" s="1"/>
  <c r="W26" i="18"/>
  <c r="W58" i="18" s="1"/>
  <c r="AG16" i="18"/>
  <c r="AG48" i="18" s="1"/>
  <c r="Z27" i="18"/>
  <c r="Z59" i="18" s="1"/>
  <c r="AF32" i="18"/>
  <c r="AF64" i="18" s="1"/>
  <c r="AB28" i="18"/>
  <c r="AB60" i="18" s="1"/>
  <c r="Z25" i="18"/>
  <c r="Z57" i="18" s="1"/>
  <c r="U35" i="18"/>
  <c r="U67" i="18" s="1"/>
  <c r="X27" i="18"/>
  <c r="X59" i="18" s="1"/>
  <c r="Z11" i="18"/>
  <c r="Z43" i="18" s="1"/>
  <c r="AE9" i="18"/>
  <c r="AE41" i="18" s="1"/>
  <c r="AF22" i="18"/>
  <c r="AF54" i="18" s="1"/>
  <c r="AD9" i="18"/>
  <c r="AD41" i="18" s="1"/>
  <c r="T27" i="18"/>
  <c r="T59" i="18" s="1"/>
  <c r="AC21" i="18"/>
  <c r="AC53" i="18" s="1"/>
  <c r="T9" i="18"/>
  <c r="T41" i="18" s="1"/>
  <c r="AA12" i="18"/>
  <c r="AA44" i="18" s="1"/>
  <c r="AC35" i="18"/>
  <c r="AC67" i="18" s="1"/>
  <c r="N25" i="18"/>
  <c r="N57" i="18" s="1"/>
  <c r="F33" i="18"/>
  <c r="F65" i="18" s="1"/>
  <c r="J19" i="18"/>
  <c r="J51" i="18" s="1"/>
  <c r="S15" i="18"/>
  <c r="S47" i="18" s="1"/>
  <c r="Z15" i="18"/>
  <c r="Z47" i="18" s="1"/>
  <c r="L22" i="18"/>
  <c r="L54" i="18" s="1"/>
  <c r="J25" i="18"/>
  <c r="J57" i="18" s="1"/>
  <c r="U20" i="18"/>
  <c r="U52" i="18" s="1"/>
  <c r="E26" i="18"/>
  <c r="E58" i="18" s="1"/>
  <c r="H31" i="18"/>
  <c r="H63" i="18" s="1"/>
  <c r="H30" i="18"/>
  <c r="H62" i="18" s="1"/>
  <c r="H36" i="18"/>
  <c r="H68" i="18" s="1"/>
  <c r="P19" i="18"/>
  <c r="P51" i="18" s="1"/>
  <c r="N22" i="18"/>
  <c r="N54" i="18" s="1"/>
  <c r="V12" i="18"/>
  <c r="V44" i="18" s="1"/>
  <c r="N36" i="18"/>
  <c r="N68" i="18" s="1"/>
  <c r="M23" i="18"/>
  <c r="M55" i="18" s="1"/>
  <c r="E35" i="18"/>
  <c r="E67" i="18" s="1"/>
  <c r="M34" i="18"/>
  <c r="M66" i="18" s="1"/>
  <c r="G21" i="18"/>
  <c r="G53" i="18" s="1"/>
  <c r="AH11" i="18"/>
  <c r="AH43" i="18" s="1"/>
  <c r="AC8" i="18"/>
  <c r="AC40" i="18" s="1"/>
  <c r="Q36" i="18"/>
  <c r="Q68" i="18" s="1"/>
  <c r="Y24" i="18"/>
  <c r="Y56" i="18" s="1"/>
  <c r="AF25" i="18"/>
  <c r="AF57" i="18" s="1"/>
  <c r="AG36" i="18"/>
  <c r="AG68" i="18" s="1"/>
  <c r="AF35" i="18"/>
  <c r="AF67" i="18" s="1"/>
  <c r="Y26" i="18"/>
  <c r="Y58" i="18" s="1"/>
  <c r="W30" i="18"/>
  <c r="W62" i="18" s="1"/>
  <c r="V7" i="18"/>
  <c r="V39" i="18" s="1"/>
  <c r="Y21" i="18"/>
  <c r="Y53" i="18" s="1"/>
  <c r="AD23" i="18"/>
  <c r="AD55" i="18" s="1"/>
  <c r="AD36" i="18"/>
  <c r="AD68" i="18" s="1"/>
  <c r="Z12" i="18"/>
  <c r="Z44" i="18" s="1"/>
  <c r="AB16" i="18"/>
  <c r="AB48" i="18" s="1"/>
  <c r="V30" i="18"/>
  <c r="V62" i="18" s="1"/>
  <c r="AG12" i="18"/>
  <c r="AG44" i="18" s="1"/>
  <c r="R35" i="18"/>
  <c r="R67" i="18" s="1"/>
  <c r="AC24" i="18"/>
  <c r="AC56" i="18" s="1"/>
  <c r="AE22" i="18"/>
  <c r="AE54" i="18" s="1"/>
  <c r="R16" i="18"/>
  <c r="R48" i="18" s="1"/>
  <c r="AB14" i="18"/>
  <c r="AB46" i="18" s="1"/>
  <c r="R30" i="18"/>
  <c r="R62" i="18" s="1"/>
  <c r="Y34" i="18"/>
  <c r="Y66" i="18" s="1"/>
  <c r="AF8" i="18"/>
  <c r="AF40" i="18" s="1"/>
  <c r="W27" i="18"/>
  <c r="W59" i="18" s="1"/>
  <c r="AB35" i="18"/>
  <c r="AB67" i="18" s="1"/>
  <c r="AE31" i="18"/>
  <c r="AE63" i="18" s="1"/>
  <c r="X26" i="18"/>
  <c r="AB11" i="18"/>
  <c r="AB43" i="18" s="1"/>
  <c r="W35" i="18"/>
  <c r="W67" i="18" s="1"/>
  <c r="K19" i="18"/>
  <c r="K51" i="18" s="1"/>
  <c r="F23" i="18"/>
  <c r="F55" i="18" s="1"/>
  <c r="M28" i="18"/>
  <c r="M60" i="18" s="1"/>
  <c r="L36" i="18"/>
  <c r="L68" i="18" s="1"/>
  <c r="P22" i="18"/>
  <c r="P54" i="18" s="1"/>
  <c r="K29" i="18"/>
  <c r="K61" i="18" s="1"/>
  <c r="J21" i="18"/>
  <c r="J53" i="18" s="1"/>
  <c r="J29" i="18"/>
  <c r="J61" i="18" s="1"/>
  <c r="N24" i="18"/>
  <c r="N56" i="18" s="1"/>
  <c r="Y7" i="18"/>
  <c r="Y39" i="18" s="1"/>
  <c r="J32" i="18"/>
  <c r="J64" i="18" s="1"/>
  <c r="K18" i="18"/>
  <c r="K50" i="18" s="1"/>
  <c r="S11" i="18"/>
  <c r="S43" i="18" s="1"/>
  <c r="F19" i="18"/>
  <c r="F51" i="18" s="1"/>
  <c r="W10" i="18"/>
  <c r="W42" i="18" s="1"/>
  <c r="Z33" i="18"/>
  <c r="Z65" i="18" s="1"/>
  <c r="AC23" i="18"/>
  <c r="AC55" i="18" s="1"/>
  <c r="U27" i="18"/>
  <c r="U59" i="18" s="1"/>
  <c r="V29" i="18"/>
  <c r="V61" i="18" s="1"/>
  <c r="T8" i="18"/>
  <c r="T40" i="18" s="1"/>
  <c r="AG24" i="18"/>
  <c r="AG56" i="18" s="1"/>
  <c r="AE33" i="18"/>
  <c r="S9" i="18"/>
  <c r="S41" i="18" s="1"/>
  <c r="U9" i="18"/>
  <c r="U41" i="18" s="1"/>
  <c r="AG20" i="18"/>
  <c r="AG52" i="18" s="1"/>
  <c r="AB30" i="18"/>
  <c r="AC33" i="18"/>
  <c r="AC65" i="18" s="1"/>
  <c r="T21" i="18"/>
  <c r="T53" i="18" s="1"/>
  <c r="U24" i="18"/>
  <c r="U56" i="18" s="1"/>
  <c r="R34" i="18"/>
  <c r="R66" i="18" s="1"/>
  <c r="AF21" i="18"/>
  <c r="AF53" i="18" s="1"/>
  <c r="AE29" i="18"/>
  <c r="AE61" i="18" s="1"/>
  <c r="AE24" i="18"/>
  <c r="AE56" i="18" s="1"/>
  <c r="U30" i="18"/>
  <c r="U62" i="18" s="1"/>
  <c r="S16" i="18"/>
  <c r="S48" i="18" s="1"/>
  <c r="U33" i="18"/>
  <c r="U65" i="18" s="1"/>
  <c r="S27" i="18"/>
  <c r="S59" i="18" s="1"/>
  <c r="AH34" i="18"/>
  <c r="AH66" i="18" s="1"/>
  <c r="AB21" i="18"/>
  <c r="AB53" i="18" s="1"/>
  <c r="AA8" i="18"/>
  <c r="AA40" i="18" s="1"/>
  <c r="S24" i="18"/>
  <c r="S56" i="18" s="1"/>
  <c r="R29" i="18"/>
  <c r="R61" i="18" s="1"/>
  <c r="T12" i="18"/>
  <c r="T44" i="18" s="1"/>
  <c r="U8" i="18"/>
  <c r="U40" i="18" s="1"/>
  <c r="R24" i="18"/>
  <c r="R56" i="18" s="1"/>
  <c r="K33" i="18"/>
  <c r="K65" i="18" s="1"/>
  <c r="T10" i="18"/>
  <c r="T42" i="18" s="1"/>
  <c r="Y14" i="18"/>
  <c r="Y46" i="18" s="1"/>
  <c r="T7" i="18"/>
  <c r="T39" i="18" s="1"/>
  <c r="U23" i="18"/>
  <c r="S20" i="18"/>
  <c r="S52" i="18" s="1"/>
  <c r="AD22" i="18"/>
  <c r="AD54" i="18" s="1"/>
  <c r="AB27" i="18"/>
  <c r="AB59" i="18" s="1"/>
  <c r="AH8" i="18"/>
  <c r="AH40" i="18" s="1"/>
  <c r="Y33" i="18"/>
  <c r="Y65" i="18" s="1"/>
  <c r="W19" i="18"/>
  <c r="W51" i="18" s="1"/>
  <c r="AA36" i="18"/>
  <c r="AA68" i="18" s="1"/>
  <c r="AG21" i="18"/>
  <c r="AG53" i="18" s="1"/>
  <c r="J20" i="18"/>
  <c r="J52" i="18" s="1"/>
  <c r="AD33" i="18"/>
  <c r="AD65" i="18" s="1"/>
  <c r="AD11" i="18"/>
  <c r="AD43" i="18" s="1"/>
  <c r="AF29" i="18"/>
  <c r="AF61" i="18" s="1"/>
  <c r="H22" i="18"/>
  <c r="H54" i="18" s="1"/>
  <c r="F18" i="18"/>
  <c r="F50" i="18" s="1"/>
  <c r="M27" i="18"/>
  <c r="M59" i="18" s="1"/>
  <c r="V11" i="18"/>
  <c r="V43" i="18" s="1"/>
  <c r="AB7" i="18"/>
  <c r="AB39" i="18" s="1"/>
  <c r="AF27" i="18"/>
  <c r="AF59" i="18" s="1"/>
  <c r="AF34" i="18"/>
  <c r="AF7" i="18"/>
  <c r="AF39" i="18" s="1"/>
  <c r="W24" i="18"/>
  <c r="W56" i="18" s="1"/>
  <c r="R17" i="18"/>
  <c r="R49" i="18" s="1"/>
  <c r="Z34" i="18"/>
  <c r="Z66" i="18" s="1"/>
  <c r="AE8" i="18"/>
  <c r="AE40" i="18" s="1"/>
  <c r="I33" i="18"/>
  <c r="I65" i="18" s="1"/>
  <c r="N20" i="18"/>
  <c r="N52" i="18" s="1"/>
  <c r="R10" i="18"/>
  <c r="R42" i="18" s="1"/>
  <c r="Y16" i="18"/>
  <c r="Y48" i="18" s="1"/>
  <c r="AA23" i="18"/>
  <c r="AA55" i="18" s="1"/>
  <c r="Z29" i="18"/>
  <c r="Z61" i="18" s="1"/>
  <c r="Y25" i="18"/>
  <c r="Y57" i="18" s="1"/>
  <c r="AG13" i="18"/>
  <c r="AG45" i="18" s="1"/>
  <c r="Q24" i="18"/>
  <c r="Q56" i="18" s="1"/>
  <c r="AE18" i="18"/>
  <c r="AE50" i="18" s="1"/>
  <c r="T32" i="18"/>
  <c r="T64" i="18" s="1"/>
  <c r="AG28" i="18"/>
  <c r="AG60" i="18" s="1"/>
  <c r="AF24" i="18"/>
  <c r="AF56" i="18" s="1"/>
  <c r="AC17" i="18"/>
  <c r="AC49" i="18" s="1"/>
  <c r="Y11" i="18"/>
  <c r="Y43" i="18" s="1"/>
  <c r="L20" i="18"/>
  <c r="L52" i="18" s="1"/>
  <c r="I28" i="18"/>
  <c r="I60" i="18" s="1"/>
  <c r="X14" i="18"/>
  <c r="X46" i="18" s="1"/>
  <c r="H20" i="18"/>
  <c r="H52" i="18" s="1"/>
  <c r="K26" i="18"/>
  <c r="K58" i="18" s="1"/>
  <c r="U18" i="18"/>
  <c r="U50" i="18" s="1"/>
  <c r="AB8" i="18"/>
  <c r="AB40" i="18" s="1"/>
  <c r="X13" i="18"/>
  <c r="X45" i="18" s="1"/>
  <c r="H26" i="18"/>
  <c r="H58" i="18" s="1"/>
  <c r="T29" i="18"/>
  <c r="T61" i="18" s="1"/>
  <c r="Y23" i="18"/>
  <c r="Y55" i="18" s="1"/>
  <c r="AB13" i="18"/>
  <c r="AB45" i="18" s="1"/>
  <c r="AH31" i="18"/>
  <c r="AH63" i="18" s="1"/>
  <c r="AA22" i="18"/>
  <c r="AA54" i="18" s="1"/>
  <c r="U36" i="18"/>
  <c r="U68" i="18" s="1"/>
  <c r="R25" i="18"/>
  <c r="R57" i="18" s="1"/>
  <c r="U28" i="18"/>
  <c r="U60" i="18" s="1"/>
  <c r="Q21" i="18"/>
  <c r="Q53" i="18" s="1"/>
  <c r="Y13" i="18"/>
  <c r="Y45" i="18" s="1"/>
  <c r="AE36" i="18"/>
  <c r="AE68" i="18" s="1"/>
  <c r="Z23" i="18"/>
  <c r="Z55" i="18" s="1"/>
  <c r="Z16" i="18"/>
  <c r="Z48" i="18" s="1"/>
  <c r="U14" i="18"/>
  <c r="U46" i="18" s="1"/>
  <c r="AE25" i="18"/>
  <c r="AE57" i="18" s="1"/>
  <c r="S10" i="18"/>
  <c r="S42" i="18" s="1"/>
  <c r="AH17" i="18"/>
  <c r="AH49" i="18" s="1"/>
  <c r="AH29" i="18"/>
  <c r="AH61" i="18" s="1"/>
  <c r="AD16" i="18"/>
  <c r="AD48" i="18" s="1"/>
  <c r="U10" i="18"/>
  <c r="U42" i="18" s="1"/>
  <c r="Q12" i="18"/>
  <c r="Q44" i="18" s="1"/>
  <c r="V24" i="18"/>
  <c r="Q22" i="18"/>
  <c r="Q54" i="18" s="1"/>
  <c r="Q35" i="18"/>
  <c r="Q67" i="18" s="1"/>
  <c r="AB9" i="18"/>
  <c r="AB41" i="18" s="1"/>
  <c r="AB31" i="18"/>
  <c r="AB63" i="18" s="1"/>
  <c r="R36" i="18"/>
  <c r="R68" i="18" s="1"/>
  <c r="AE20" i="18"/>
  <c r="AE52" i="18" s="1"/>
  <c r="Q7" i="18"/>
  <c r="Q39" i="18" s="1"/>
  <c r="M20" i="18"/>
  <c r="M52" i="18" s="1"/>
  <c r="P32" i="18"/>
  <c r="P64" i="18" s="1"/>
  <c r="M19" i="18"/>
  <c r="M51" i="18" s="1"/>
  <c r="J26" i="18"/>
  <c r="J58" i="18" s="1"/>
  <c r="F35" i="18"/>
  <c r="F67" i="18" s="1"/>
  <c r="H28" i="18"/>
  <c r="H60" i="18" s="1"/>
  <c r="W14" i="18"/>
  <c r="W46" i="18" s="1"/>
  <c r="AD12" i="18"/>
  <c r="AD44" i="18" s="1"/>
  <c r="AA26" i="18"/>
  <c r="AA58" i="18" s="1"/>
  <c r="AH33" i="18"/>
  <c r="AH65" i="18" s="1"/>
  <c r="Q32" i="18"/>
  <c r="Q64" i="18" s="1"/>
  <c r="AC11" i="18"/>
  <c r="AC43" i="18" s="1"/>
  <c r="AC30" i="18"/>
  <c r="AC62" i="18" s="1"/>
  <c r="AF15" i="18"/>
  <c r="AF47" i="18" s="1"/>
  <c r="AA27" i="18"/>
  <c r="AA59" i="18" s="1"/>
  <c r="P24" i="18"/>
  <c r="P56" i="18" s="1"/>
  <c r="G23" i="18"/>
  <c r="G55" i="18" s="1"/>
  <c r="Q16" i="18"/>
  <c r="Q48" i="18" s="1"/>
  <c r="K23" i="18"/>
  <c r="K55" i="18" s="1"/>
  <c r="S34" i="18"/>
  <c r="S66" i="18" s="1"/>
  <c r="M35" i="18"/>
  <c r="M67" i="18" s="1"/>
  <c r="I30" i="18"/>
  <c r="I62" i="18" s="1"/>
  <c r="G32" i="18"/>
  <c r="G64" i="18" s="1"/>
  <c r="U15" i="18"/>
  <c r="U47" i="18" s="1"/>
  <c r="F31" i="18"/>
  <c r="F63" i="18" s="1"/>
  <c r="H34" i="18"/>
  <c r="H66" i="18" s="1"/>
  <c r="M32" i="18"/>
  <c r="M64" i="18" s="1"/>
  <c r="V14" i="18"/>
  <c r="V46" i="18" s="1"/>
  <c r="J33" i="18"/>
  <c r="J65" i="18" s="1"/>
  <c r="E34" i="18"/>
  <c r="E66" i="18" s="1"/>
  <c r="AF11" i="18"/>
  <c r="AF43" i="18" s="1"/>
  <c r="X33" i="18"/>
  <c r="X65" i="18" s="1"/>
  <c r="R21" i="18"/>
  <c r="R53" i="18" s="1"/>
  <c r="AH25" i="18"/>
  <c r="AH57" i="18" s="1"/>
  <c r="AG19" i="18"/>
  <c r="AG51" i="18" s="1"/>
  <c r="AC36" i="18"/>
  <c r="AC68" i="18" s="1"/>
  <c r="AB26" i="18"/>
  <c r="AB58" i="18" s="1"/>
  <c r="S29" i="18"/>
  <c r="S61" i="18" s="1"/>
  <c r="S22" i="18"/>
  <c r="S54" i="18" s="1"/>
  <c r="AC14" i="18"/>
  <c r="AC46" i="18" s="1"/>
  <c r="AG34" i="18"/>
  <c r="AG66" i="18" s="1"/>
  <c r="Z19" i="18"/>
  <c r="Z51" i="18" s="1"/>
  <c r="Q23" i="18"/>
  <c r="Q55" i="18" s="1"/>
  <c r="S35" i="18"/>
  <c r="S67" i="18" s="1"/>
  <c r="X22" i="18"/>
  <c r="X54" i="18" s="1"/>
  <c r="AD14" i="18"/>
  <c r="AD46" i="18" s="1"/>
  <c r="Y18" i="18"/>
  <c r="Y50" i="18" s="1"/>
  <c r="AB34" i="18"/>
  <c r="AB66" i="18" s="1"/>
  <c r="AA25" i="18"/>
  <c r="AA57" i="18" s="1"/>
  <c r="AH15" i="18"/>
  <c r="AH47" i="18" s="1"/>
  <c r="T15" i="18"/>
  <c r="T47" i="18" s="1"/>
  <c r="AD27" i="18"/>
  <c r="AD59" i="18" s="1"/>
  <c r="U25" i="18"/>
  <c r="U57" i="18" s="1"/>
  <c r="V21" i="18"/>
  <c r="V53" i="18" s="1"/>
  <c r="AC10" i="18"/>
  <c r="AC42" i="18" s="1"/>
  <c r="R28" i="18"/>
  <c r="R60" i="18" s="1"/>
  <c r="AA30" i="18"/>
  <c r="AA62" i="18" s="1"/>
  <c r="AG18" i="18"/>
  <c r="AG50" i="18" s="1"/>
  <c r="W34" i="18"/>
  <c r="W66" i="18" s="1"/>
  <c r="AE17" i="18"/>
  <c r="AE49" i="18" s="1"/>
  <c r="G35" i="18"/>
  <c r="G67" i="18" s="1"/>
  <c r="F26" i="18"/>
  <c r="F58" i="18" s="1"/>
  <c r="V20" i="18"/>
  <c r="V52" i="18" s="1"/>
  <c r="AC25" i="18"/>
  <c r="AC57" i="18" s="1"/>
  <c r="AB24" i="18"/>
  <c r="AB56" i="18" s="1"/>
  <c r="Z24" i="18"/>
  <c r="Z56" i="18" s="1"/>
  <c r="AH27" i="18"/>
  <c r="AH59" i="18" s="1"/>
  <c r="AG8" i="18"/>
  <c r="AG40" i="18" s="1"/>
  <c r="AC34" i="18"/>
  <c r="AC66" i="18" s="1"/>
  <c r="U7" i="18"/>
  <c r="U39" i="18" s="1"/>
  <c r="Q11" i="18"/>
  <c r="Q43" i="18" s="1"/>
  <c r="Y17" i="18"/>
  <c r="Y49" i="18" s="1"/>
  <c r="G29" i="18"/>
  <c r="G61" i="18" s="1"/>
  <c r="U12" i="18"/>
  <c r="U44" i="18" s="1"/>
  <c r="AH7" i="18"/>
  <c r="AH39" i="18" s="1"/>
  <c r="X21" i="18"/>
  <c r="X53" i="18" s="1"/>
  <c r="X11" i="18"/>
  <c r="X43" i="18" s="1"/>
  <c r="AD20" i="18"/>
  <c r="AD52" i="18" s="1"/>
  <c r="W29" i="18"/>
  <c r="W61" i="18" s="1"/>
  <c r="Y27" i="18"/>
  <c r="R8" i="18"/>
  <c r="R40" i="18" s="1"/>
  <c r="AG31" i="18"/>
  <c r="AG63" i="18" s="1"/>
  <c r="T34" i="18"/>
  <c r="T66" i="18" s="1"/>
  <c r="AC20" i="18"/>
  <c r="AC52" i="18" s="1"/>
  <c r="AC27" i="18"/>
  <c r="AC59" i="18" s="1"/>
  <c r="Q8" i="18"/>
  <c r="Q40" i="18" s="1"/>
  <c r="F30" i="18"/>
  <c r="F62" i="18" s="1"/>
  <c r="P36" i="18"/>
  <c r="P68" i="18" s="1"/>
  <c r="Y31" i="18"/>
  <c r="Y63" i="18" s="1"/>
  <c r="AE34" i="18"/>
  <c r="AE66" i="18" s="1"/>
  <c r="AH32" i="18"/>
  <c r="AH64" i="18" s="1"/>
  <c r="X32" i="18"/>
  <c r="X64" i="18" s="1"/>
  <c r="V22" i="18"/>
  <c r="V54" i="18" s="1"/>
  <c r="AD30" i="18"/>
  <c r="AD62" i="18" s="1"/>
  <c r="AD25" i="18"/>
  <c r="AD57" i="18" s="1"/>
  <c r="AH36" i="18"/>
  <c r="X18" i="18"/>
  <c r="X50" i="18" s="1"/>
  <c r="T36" i="18"/>
  <c r="T68" i="18" s="1"/>
  <c r="M30" i="18"/>
  <c r="M62" i="18" s="1"/>
  <c r="L23" i="18"/>
  <c r="L55" i="18" s="1"/>
  <c r="T17" i="18"/>
  <c r="T49" i="18" s="1"/>
  <c r="AA17" i="18"/>
  <c r="AA49" i="18" s="1"/>
  <c r="G27" i="18"/>
  <c r="G59" i="18" s="1"/>
  <c r="G25" i="18"/>
  <c r="G57" i="18" s="1"/>
  <c r="I31" i="18"/>
  <c r="I63" i="18" s="1"/>
  <c r="Q17" i="18"/>
  <c r="Q49" i="18" s="1"/>
  <c r="I26" i="18"/>
  <c r="I58" i="18" s="1"/>
  <c r="E33" i="18"/>
  <c r="E65" i="18" s="1"/>
  <c r="Z10" i="18"/>
  <c r="Z42" i="18" s="1"/>
  <c r="AF19" i="18"/>
  <c r="AF51" i="18" s="1"/>
  <c r="R14" i="18"/>
  <c r="R46" i="18" s="1"/>
  <c r="AF28" i="18"/>
  <c r="AF60" i="18" s="1"/>
  <c r="AC32" i="18"/>
  <c r="AC64" i="18" s="1"/>
  <c r="AB25" i="18"/>
  <c r="AB57" i="18" s="1"/>
  <c r="T13" i="18"/>
  <c r="T45" i="18" s="1"/>
  <c r="T11" i="18"/>
  <c r="T43" i="18" s="1"/>
  <c r="S33" i="18"/>
  <c r="S65" i="18" s="1"/>
  <c r="AE30" i="18"/>
  <c r="AE62" i="18" s="1"/>
  <c r="AB20" i="18"/>
  <c r="AB52" i="18" s="1"/>
  <c r="AB32" i="18"/>
  <c r="AB64" i="18" s="1"/>
  <c r="X17" i="18"/>
  <c r="X49" i="18" s="1"/>
  <c r="Q18" i="18"/>
  <c r="Q50" i="18" s="1"/>
  <c r="W36" i="18"/>
  <c r="W68" i="18" s="1"/>
  <c r="AD26" i="18"/>
  <c r="AD58" i="18" s="1"/>
  <c r="Y35" i="18"/>
  <c r="Y67" i="18" s="1"/>
  <c r="AF36" i="18"/>
  <c r="AF68" i="18" s="1"/>
  <c r="AA31" i="18"/>
  <c r="AA63" i="18" s="1"/>
  <c r="V8" i="18"/>
  <c r="V40" i="18" s="1"/>
  <c r="S19" i="18"/>
  <c r="S51" i="18" s="1"/>
  <c r="W32" i="18"/>
  <c r="W64" i="18" s="1"/>
  <c r="U11" i="18"/>
  <c r="U43" i="18" s="1"/>
  <c r="V33" i="18"/>
  <c r="V65" i="18" s="1"/>
  <c r="T30" i="18"/>
  <c r="T62" i="18" s="1"/>
  <c r="Q26" i="18"/>
  <c r="Q58" i="18" s="1"/>
  <c r="AA35" i="18"/>
  <c r="AA67" i="18" s="1"/>
  <c r="Y30" i="18"/>
  <c r="Y62" i="18" s="1"/>
  <c r="R26" i="18"/>
  <c r="R58" i="18" s="1"/>
  <c r="I32" i="18"/>
  <c r="I64" i="18" s="1"/>
  <c r="AF13" i="18"/>
  <c r="AF45" i="18" s="1"/>
  <c r="T28" i="18"/>
  <c r="T60" i="18" s="1"/>
  <c r="N26" i="18"/>
  <c r="N58" i="18" s="1"/>
  <c r="X20" i="18"/>
  <c r="X52" i="18" s="1"/>
  <c r="T16" i="18"/>
  <c r="T48" i="18" s="1"/>
  <c r="G20" i="18"/>
  <c r="G52" i="18" s="1"/>
  <c r="X28" i="18"/>
  <c r="X60" i="18" s="1"/>
  <c r="R31" i="18"/>
  <c r="R63" i="18" s="1"/>
  <c r="Q27" i="18"/>
  <c r="Q59" i="18" s="1"/>
  <c r="Z20" i="18"/>
  <c r="Z52" i="18" s="1"/>
  <c r="X31" i="18"/>
  <c r="X63" i="18" s="1"/>
  <c r="AG30" i="18"/>
  <c r="AG62" i="18" s="1"/>
  <c r="I25" i="18"/>
  <c r="I57" i="18" s="1"/>
  <c r="I34" i="18"/>
  <c r="I66" i="18" s="1"/>
  <c r="K34" i="18"/>
  <c r="K66" i="18" s="1"/>
  <c r="H24" i="18"/>
  <c r="H56" i="18" s="1"/>
  <c r="AE16" i="18"/>
  <c r="AE48" i="18" s="1"/>
  <c r="Q28" i="18"/>
  <c r="Q60" i="18" s="1"/>
  <c r="R7" i="18"/>
  <c r="R39" i="18" s="1"/>
  <c r="AB10" i="18"/>
  <c r="AB42" i="18" s="1"/>
  <c r="G24" i="18"/>
  <c r="G56" i="18" s="1"/>
  <c r="U31" i="18"/>
  <c r="U63" i="18" s="1"/>
  <c r="AC9" i="18"/>
  <c r="AC41" i="18" s="1"/>
  <c r="F32" i="18"/>
  <c r="F64" i="18" s="1"/>
  <c r="Z9" i="18"/>
  <c r="Z41" i="18" s="1"/>
  <c r="E20" i="18"/>
  <c r="E52" i="18" s="1"/>
  <c r="I21" i="18"/>
  <c r="I53" i="18" s="1"/>
  <c r="AG7" i="18"/>
  <c r="AG39" i="18" s="1"/>
  <c r="AH16" i="18"/>
  <c r="AH48" i="18" s="1"/>
  <c r="V27" i="18"/>
  <c r="V59" i="18" s="1"/>
  <c r="W16" i="18"/>
  <c r="W48" i="18" s="1"/>
  <c r="AC29" i="18"/>
  <c r="AC61" i="18" s="1"/>
  <c r="S13" i="18"/>
  <c r="S45" i="18" s="1"/>
  <c r="S36" i="18"/>
  <c r="S68" i="18" s="1"/>
  <c r="AA7" i="18"/>
  <c r="AA39" i="18" s="1"/>
  <c r="AC16" i="18"/>
  <c r="AC48" i="18" s="1"/>
  <c r="AG32" i="18"/>
  <c r="AG64" i="18" s="1"/>
  <c r="S8" i="18"/>
  <c r="S40" i="18" s="1"/>
  <c r="AG10" i="18"/>
  <c r="AG42" i="18" s="1"/>
  <c r="AG17" i="18"/>
  <c r="AG49" i="18" s="1"/>
  <c r="Q15" i="18"/>
  <c r="Q47" i="18" s="1"/>
  <c r="Y19" i="18"/>
  <c r="Y51" i="18" s="1"/>
  <c r="AH21" i="18"/>
  <c r="AH53" i="18" s="1"/>
  <c r="AD35" i="18"/>
  <c r="AD67" i="18" s="1"/>
  <c r="Y29" i="18"/>
  <c r="Y61" i="18" s="1"/>
  <c r="AB23" i="18"/>
  <c r="AB55" i="18" s="1"/>
  <c r="AE13" i="18"/>
  <c r="AE45" i="18" s="1"/>
  <c r="S28" i="18"/>
  <c r="S60" i="18" s="1"/>
  <c r="V9" i="18"/>
  <c r="V41" i="18" s="1"/>
  <c r="AD15" i="18"/>
  <c r="AD47" i="18" s="1"/>
  <c r="AF23" i="18"/>
  <c r="AF55" i="18" s="1"/>
  <c r="AF30" i="18"/>
  <c r="AF62" i="18" s="1"/>
  <c r="T31" i="18"/>
  <c r="T63" i="18" s="1"/>
  <c r="AE15" i="18"/>
  <c r="AE47" i="18" s="1"/>
  <c r="S26" i="18"/>
  <c r="S58" i="18" s="1"/>
  <c r="K27" i="18"/>
  <c r="K59" i="18" s="1"/>
  <c r="P26" i="18"/>
  <c r="P58" i="18" s="1"/>
  <c r="W8" i="18"/>
  <c r="W40" i="18" s="1"/>
  <c r="AA34" i="18"/>
  <c r="AA66" i="18" s="1"/>
  <c r="AE10" i="18"/>
  <c r="AE42" i="18" s="1"/>
  <c r="AB33" i="18"/>
  <c r="AB65" i="18" s="1"/>
  <c r="AB15" i="18"/>
  <c r="AB47" i="18" s="1"/>
  <c r="S18" i="18"/>
  <c r="S50" i="18" s="1"/>
  <c r="R32" i="18"/>
  <c r="R64" i="18" s="1"/>
  <c r="H29" i="18"/>
  <c r="H61" i="18" s="1"/>
  <c r="E24" i="18"/>
  <c r="E56" i="18" s="1"/>
  <c r="AA14" i="18"/>
  <c r="AA46" i="18" s="1"/>
  <c r="L24" i="18"/>
  <c r="L56" i="18" s="1"/>
  <c r="Y28" i="18"/>
  <c r="Y60" i="18" s="1"/>
  <c r="N21" i="18"/>
  <c r="N53" i="18" s="1"/>
  <c r="F36" i="18"/>
  <c r="F68" i="18" s="1"/>
  <c r="L19" i="18"/>
  <c r="L51" i="18" s="1"/>
  <c r="F25" i="18"/>
  <c r="F57" i="18" s="1"/>
  <c r="G31" i="18"/>
  <c r="G63" i="18" s="1"/>
  <c r="L35" i="18"/>
  <c r="L67" i="18" s="1"/>
  <c r="E19" i="18"/>
  <c r="E51" i="18" s="1"/>
  <c r="J36" i="18"/>
  <c r="J68" i="18" s="1"/>
  <c r="Y12" i="18"/>
  <c r="Y44" i="18" s="1"/>
  <c r="Y32" i="18"/>
  <c r="Y64" i="18" s="1"/>
  <c r="L27" i="18"/>
  <c r="L59" i="18" s="1"/>
  <c r="I23" i="18"/>
  <c r="I55" i="18" s="1"/>
  <c r="J24" i="18"/>
  <c r="J56" i="18" s="1"/>
  <c r="H18" i="18"/>
  <c r="H50" i="18" s="1"/>
  <c r="M22" i="18"/>
  <c r="M54" i="18" s="1"/>
  <c r="AH12" i="18"/>
  <c r="AH44" i="18" s="1"/>
  <c r="AH24" i="18"/>
  <c r="AH56" i="18" s="1"/>
  <c r="T24" i="18"/>
  <c r="T56" i="18" s="1"/>
  <c r="AA24" i="18"/>
  <c r="AA56" i="18" s="1"/>
  <c r="AD32" i="18"/>
  <c r="Z7" i="18"/>
  <c r="Z39" i="18" s="1"/>
  <c r="S17" i="18"/>
  <c r="S49" i="18" s="1"/>
  <c r="AE19" i="18"/>
  <c r="AE51" i="18" s="1"/>
  <c r="T14" i="18"/>
  <c r="T46" i="18" s="1"/>
  <c r="AG33" i="18"/>
  <c r="AG65" i="18" s="1"/>
  <c r="AD19" i="18"/>
  <c r="AD51" i="18" s="1"/>
  <c r="AA29" i="18"/>
  <c r="AH23" i="18"/>
  <c r="AH55" i="18" s="1"/>
  <c r="W9" i="18"/>
  <c r="W41" i="18" s="1"/>
  <c r="W31" i="18"/>
  <c r="W63" i="18" s="1"/>
  <c r="U34" i="18"/>
  <c r="U66" i="18" s="1"/>
  <c r="AB19" i="18"/>
  <c r="AB51" i="18" s="1"/>
  <c r="AF33" i="18"/>
  <c r="AF65" i="18" s="1"/>
  <c r="S32" i="18"/>
  <c r="S64" i="18" s="1"/>
  <c r="AF12" i="18"/>
  <c r="AF44" i="18" s="1"/>
  <c r="AA32" i="18"/>
  <c r="AA64" i="18" s="1"/>
  <c r="V28" i="18"/>
  <c r="V60" i="18" s="1"/>
  <c r="Q34" i="18"/>
  <c r="Q66" i="18" s="1"/>
  <c r="AH20" i="18"/>
  <c r="AH52" i="18" s="1"/>
  <c r="AD34" i="18"/>
  <c r="AD66" i="18" s="1"/>
  <c r="T33" i="18"/>
  <c r="T65" i="18" s="1"/>
  <c r="V35" i="18"/>
  <c r="V67" i="18" s="1"/>
  <c r="X9" i="18"/>
  <c r="X41" i="18" s="1"/>
  <c r="S7" i="18"/>
  <c r="S39" i="18" s="1"/>
  <c r="G34" i="18"/>
  <c r="G66" i="18" s="1"/>
  <c r="P23" i="18"/>
  <c r="P55" i="18" s="1"/>
  <c r="I20" i="18"/>
  <c r="I52" i="18" s="1"/>
  <c r="R20" i="18"/>
  <c r="AA9" i="18"/>
  <c r="AA41" i="18" s="1"/>
  <c r="V31" i="18"/>
  <c r="V63" i="18" s="1"/>
  <c r="T35" i="18"/>
  <c r="T67" i="18" s="1"/>
  <c r="T19" i="18"/>
  <c r="T51" i="18" s="1"/>
  <c r="R19" i="18"/>
  <c r="R51" i="18" s="1"/>
  <c r="R11" i="18"/>
  <c r="R43" i="18" s="1"/>
  <c r="AG35" i="18"/>
  <c r="AE27" i="18"/>
  <c r="AE59" i="18" s="1"/>
  <c r="R13" i="18"/>
  <c r="R45" i="18" s="1"/>
  <c r="Y15" i="18"/>
  <c r="Y47" i="18" s="1"/>
  <c r="Q20" i="18"/>
  <c r="Q52" i="18" s="1"/>
  <c r="V36" i="18"/>
  <c r="V68" i="18" s="1"/>
  <c r="Z36" i="18"/>
  <c r="Z68" i="18" s="1"/>
  <c r="N27" i="18"/>
  <c r="N59" i="18" s="1"/>
  <c r="P27" i="18"/>
  <c r="P59" i="18" s="1"/>
  <c r="N19" i="18"/>
  <c r="N51" i="18" s="1"/>
  <c r="AA15" i="18"/>
  <c r="AA47" i="18" s="1"/>
  <c r="W18" i="18"/>
  <c r="W50" i="18" s="1"/>
  <c r="G36" i="18"/>
  <c r="G68" i="18" s="1"/>
  <c r="N34" i="18"/>
  <c r="N66" i="18" s="1"/>
  <c r="S30" i="18"/>
  <c r="S62" i="18" s="1"/>
  <c r="X15" i="18"/>
  <c r="X47" i="18" s="1"/>
  <c r="W25" i="18"/>
  <c r="AH22" i="18"/>
  <c r="AH54" i="18" s="1"/>
  <c r="AC19" i="18"/>
  <c r="AC51" i="18" s="1"/>
  <c r="Z21" i="18"/>
  <c r="Z53" i="18" s="1"/>
  <c r="Z8" i="18"/>
  <c r="Z40" i="18" s="1"/>
  <c r="X30" i="18"/>
  <c r="X62" i="18" s="1"/>
  <c r="W21" i="18"/>
  <c r="W53" i="18" s="1"/>
  <c r="AD31" i="18"/>
  <c r="AD63" i="18" s="1"/>
  <c r="Z31" i="18"/>
  <c r="Z63" i="18" s="1"/>
  <c r="AC31" i="18"/>
  <c r="Q10" i="18"/>
  <c r="Q42" i="18" s="1"/>
  <c r="R22" i="18"/>
  <c r="R54" i="18" s="1"/>
  <c r="AF14" i="18"/>
  <c r="AF46" i="18" s="1"/>
  <c r="T18" i="18"/>
  <c r="T50" i="18" s="1"/>
  <c r="AG25" i="18"/>
  <c r="AG57" i="18" s="1"/>
  <c r="Z26" i="18"/>
  <c r="Z58" i="18" s="1"/>
  <c r="AA19" i="18"/>
  <c r="AA51" i="18" s="1"/>
  <c r="T26" i="18"/>
  <c r="T58" i="18" s="1"/>
  <c r="S23" i="18"/>
  <c r="S55" i="18" s="1"/>
  <c r="Z18" i="18"/>
  <c r="Z50" i="18" s="1"/>
  <c r="AC18" i="18"/>
  <c r="AC50" i="18" s="1"/>
  <c r="AH9" i="18"/>
  <c r="AH41" i="18" s="1"/>
  <c r="E21" i="18"/>
  <c r="E53" i="18" s="1"/>
  <c r="Q30" i="18"/>
  <c r="Q62" i="18" s="1"/>
  <c r="Z13" i="18"/>
  <c r="Z45" i="18" s="1"/>
  <c r="L30" i="18"/>
  <c r="L62" i="18" s="1"/>
  <c r="Y9" i="18"/>
  <c r="Y41" i="18" s="1"/>
  <c r="AD21" i="18"/>
  <c r="AD53" i="18" s="1"/>
  <c r="AA33" i="18"/>
  <c r="AA65" i="18" s="1"/>
  <c r="W20" i="18"/>
  <c r="W52" i="18" s="1"/>
  <c r="F20" i="18"/>
  <c r="F52" i="18" s="1"/>
  <c r="F28" i="18"/>
  <c r="F60" i="18" s="1"/>
  <c r="L29" i="18"/>
  <c r="L61" i="18" s="1"/>
  <c r="V16" i="18"/>
  <c r="V48" i="18" s="1"/>
  <c r="H19" i="18"/>
  <c r="H51" i="18" s="1"/>
  <c r="I36" i="18"/>
  <c r="I68" i="18" s="1"/>
  <c r="F27" i="18"/>
  <c r="F59" i="18" s="1"/>
  <c r="L21" i="18"/>
  <c r="L53" i="18" s="1"/>
  <c r="J35" i="18"/>
  <c r="J67" i="18" s="1"/>
  <c r="X29" i="18"/>
  <c r="X61" i="18" s="1"/>
  <c r="AC7" i="18"/>
  <c r="AC39" i="18" s="1"/>
  <c r="X10" i="18"/>
  <c r="X42" i="18" s="1"/>
  <c r="M31" i="18"/>
  <c r="M63" i="18" s="1"/>
  <c r="AD8" i="18"/>
  <c r="AD40" i="18" s="1"/>
  <c r="AB17" i="18"/>
  <c r="AB49" i="18" s="1"/>
  <c r="W7" i="18"/>
  <c r="W39" i="18" s="1"/>
  <c r="AF20" i="18"/>
  <c r="AF52" i="18" s="1"/>
  <c r="AB29" i="18"/>
  <c r="AB61" i="18" s="1"/>
  <c r="V15" i="18"/>
  <c r="V47" i="18" s="1"/>
  <c r="S21" i="18"/>
  <c r="Z32" i="18"/>
  <c r="Z64" i="18" s="1"/>
  <c r="Z22" i="18"/>
  <c r="Z54" i="18" s="1"/>
  <c r="X16" i="18"/>
  <c r="X48" i="18" s="1"/>
  <c r="R27" i="18"/>
  <c r="R59" i="18" s="1"/>
  <c r="W17" i="18"/>
  <c r="W49" i="18" s="1"/>
  <c r="AE35" i="18"/>
  <c r="AE67" i="18" s="1"/>
  <c r="AB22" i="18"/>
  <c r="AB54" i="18" s="1"/>
  <c r="AF18" i="18"/>
  <c r="AF50" i="18" s="1"/>
  <c r="X23" i="18"/>
  <c r="X55" i="18" s="1"/>
  <c r="AA21" i="18"/>
  <c r="AA53" i="18" s="1"/>
  <c r="AH35" i="18"/>
  <c r="AH67" i="18" s="1"/>
  <c r="AG14" i="18"/>
  <c r="AG46" i="18" s="1"/>
  <c r="AA16" i="18"/>
  <c r="AA48" i="18" s="1"/>
  <c r="U32" i="18"/>
  <c r="U64" i="18" s="1"/>
  <c r="AC28" i="18"/>
  <c r="AC60" i="18" s="1"/>
  <c r="W11" i="18"/>
  <c r="W43" i="18" s="1"/>
  <c r="AD17" i="18"/>
  <c r="AD49" i="18" s="1"/>
  <c r="F24" i="18"/>
  <c r="F56" i="18" s="1"/>
  <c r="E18" i="18"/>
  <c r="E50" i="18" s="1"/>
  <c r="X19" i="18"/>
  <c r="X51" i="18" s="1"/>
  <c r="N23" i="18"/>
  <c r="N55" i="18" s="1"/>
  <c r="P31" i="18"/>
  <c r="P63" i="18" s="1"/>
  <c r="AH13" i="18"/>
  <c r="AH45" i="18" s="1"/>
  <c r="AA13" i="18"/>
  <c r="AA45" i="18" s="1"/>
  <c r="M21" i="18"/>
  <c r="M53" i="18" s="1"/>
  <c r="E36" i="18"/>
  <c r="E68" i="18" s="1"/>
  <c r="P35" i="18"/>
  <c r="P67" i="18" s="1"/>
  <c r="I35" i="18"/>
  <c r="I67" i="18" s="1"/>
  <c r="AA10" i="18"/>
  <c r="AA42" i="18" s="1"/>
  <c r="J34" i="18"/>
  <c r="J66" i="18" s="1"/>
  <c r="M33" i="18"/>
  <c r="M65" i="18" s="1"/>
  <c r="K22" i="18"/>
  <c r="K54" i="18" s="1"/>
  <c r="AE14" i="18"/>
  <c r="AE46" i="18" s="1"/>
  <c r="Q9" i="18"/>
  <c r="Q41" i="18" s="1"/>
  <c r="AC13" i="18"/>
  <c r="AC45" i="18" s="1"/>
  <c r="AE26" i="18"/>
  <c r="AE58" i="18" s="1"/>
  <c r="X24" i="18"/>
  <c r="X56" i="18" s="1"/>
  <c r="U17" i="18"/>
  <c r="U49" i="18" s="1"/>
  <c r="Z17" i="18"/>
  <c r="Z49" i="18" s="1"/>
  <c r="AG23" i="18"/>
  <c r="AG55" i="18" s="1"/>
  <c r="AB18" i="18"/>
  <c r="AB50" i="18" s="1"/>
  <c r="AC26" i="18"/>
  <c r="AC58" i="18" s="1"/>
  <c r="Q31" i="18"/>
  <c r="Q63" i="18" s="1"/>
  <c r="AD10" i="18"/>
  <c r="AD42" i="18" s="1"/>
  <c r="U22" i="18"/>
  <c r="U54" i="18" s="1"/>
  <c r="AA20" i="18"/>
  <c r="AA52" i="18" s="1"/>
  <c r="Y20" i="18"/>
  <c r="Y52" i="18" s="1"/>
  <c r="AE28" i="18"/>
  <c r="AE60" i="18" s="1"/>
  <c r="AF31" i="18"/>
  <c r="AF63" i="18" s="1"/>
  <c r="S31" i="18"/>
  <c r="S63" i="18" s="1"/>
  <c r="W15" i="18"/>
  <c r="W47" i="18" s="1"/>
  <c r="X8" i="18"/>
  <c r="X40" i="18" s="1"/>
  <c r="W28" i="18"/>
  <c r="W60" i="18" s="1"/>
  <c r="U16" i="18"/>
  <c r="U48" i="18" s="1"/>
  <c r="S25" i="18"/>
  <c r="S57" i="18" s="1"/>
  <c r="AD24" i="18"/>
  <c r="AD56" i="18" s="1"/>
  <c r="F21" i="18"/>
  <c r="F53" i="18" s="1"/>
  <c r="K28" i="18"/>
  <c r="K60" i="18" s="1"/>
  <c r="H21" i="18"/>
  <c r="H53" i="18" s="1"/>
  <c r="G22" i="18"/>
  <c r="G54" i="18" s="1"/>
  <c r="P29" i="18"/>
  <c r="P61" i="18" s="1"/>
  <c r="J27" i="18"/>
  <c r="J59" i="18" s="1"/>
  <c r="P21" i="18"/>
  <c r="P53" i="18" s="1"/>
  <c r="R12" i="18"/>
  <c r="R44" i="18" s="1"/>
  <c r="G18" i="18"/>
  <c r="G50" i="18" s="1"/>
  <c r="N32" i="18"/>
  <c r="N64" i="18" s="1"/>
  <c r="Y8" i="18"/>
  <c r="Y40" i="18" s="1"/>
  <c r="L32" i="18"/>
  <c r="L64" i="18" s="1"/>
  <c r="P18" i="18"/>
  <c r="M29" i="18"/>
  <c r="M61" i="18" s="1"/>
  <c r="I19" i="18"/>
  <c r="I51" i="18" s="1"/>
  <c r="L34" i="18"/>
  <c r="L66" i="18" s="1"/>
  <c r="I29" i="18"/>
  <c r="I61" i="18" s="1"/>
  <c r="K17" i="18"/>
  <c r="K49" i="18" s="1"/>
  <c r="P15" i="18"/>
  <c r="F17" i="18"/>
  <c r="H13" i="18"/>
  <c r="E10" i="18"/>
  <c r="H7" i="18"/>
  <c r="I15" i="18"/>
  <c r="J9" i="18"/>
  <c r="M15" i="18"/>
  <c r="K7" i="18"/>
  <c r="L16" i="18"/>
  <c r="L12" i="18"/>
  <c r="J16" i="18"/>
  <c r="E17" i="18"/>
  <c r="J12" i="18"/>
  <c r="I10" i="18"/>
  <c r="K16" i="18"/>
  <c r="K15" i="18"/>
  <c r="H17" i="18"/>
  <c r="N15" i="18"/>
  <c r="F7" i="18"/>
  <c r="H10" i="18"/>
  <c r="N16" i="18"/>
  <c r="I9" i="18"/>
  <c r="N12" i="18"/>
  <c r="I11" i="18"/>
  <c r="P14" i="18"/>
  <c r="L10" i="18"/>
  <c r="J7" i="18"/>
  <c r="J8" i="18"/>
  <c r="L13" i="18"/>
  <c r="J15" i="18"/>
  <c r="L14" i="18"/>
  <c r="L17" i="18"/>
  <c r="F13" i="18"/>
  <c r="P16" i="18"/>
  <c r="E16" i="18"/>
  <c r="G14" i="18"/>
  <c r="G16" i="18"/>
  <c r="F9" i="18"/>
  <c r="K14" i="18"/>
  <c r="P12" i="18"/>
  <c r="G9" i="18"/>
  <c r="E9" i="18"/>
  <c r="L11" i="18"/>
  <c r="M12" i="18"/>
  <c r="L9" i="18"/>
  <c r="L15" i="18"/>
  <c r="I17" i="18"/>
  <c r="N8" i="18"/>
  <c r="I7" i="18"/>
  <c r="F14" i="18"/>
  <c r="H9" i="18"/>
  <c r="F16" i="18"/>
  <c r="I12" i="18"/>
  <c r="F12" i="18"/>
  <c r="K12" i="18"/>
  <c r="E14" i="18"/>
  <c r="M13" i="18"/>
  <c r="M9" i="18"/>
  <c r="G17" i="18"/>
  <c r="H11" i="18"/>
  <c r="E12" i="18"/>
  <c r="E8" i="18"/>
  <c r="H12" i="18"/>
  <c r="P11" i="18"/>
  <c r="F11" i="18"/>
  <c r="K11" i="18"/>
  <c r="L7" i="18"/>
  <c r="I13" i="18"/>
  <c r="K9" i="18"/>
  <c r="K10" i="18"/>
  <c r="M16" i="18"/>
  <c r="M14" i="18"/>
  <c r="I16" i="18"/>
  <c r="P8" i="18"/>
  <c r="E13" i="18"/>
  <c r="G12" i="18"/>
  <c r="N11" i="18"/>
  <c r="N7" i="18"/>
  <c r="N14" i="18"/>
  <c r="P10" i="18"/>
  <c r="H14" i="18"/>
  <c r="E15" i="18"/>
  <c r="E11" i="18"/>
  <c r="F8" i="18"/>
  <c r="L8" i="18"/>
  <c r="F10" i="18"/>
  <c r="F15" i="18"/>
  <c r="J17" i="18"/>
  <c r="M10" i="18"/>
  <c r="J14" i="18"/>
  <c r="M11" i="18"/>
  <c r="G15" i="18"/>
  <c r="M7" i="18"/>
  <c r="G11" i="18"/>
  <c r="P13" i="18"/>
  <c r="N10" i="18"/>
  <c r="I14" i="18"/>
  <c r="H8" i="18"/>
  <c r="N13" i="18"/>
  <c r="H16" i="18"/>
  <c r="N9" i="18"/>
  <c r="I8" i="18"/>
  <c r="K8" i="18"/>
  <c r="K13" i="18"/>
  <c r="J10" i="18"/>
  <c r="J11" i="18"/>
  <c r="G7" i="18"/>
  <c r="M8" i="18"/>
  <c r="G10" i="18"/>
  <c r="G8" i="18"/>
  <c r="P9" i="18"/>
  <c r="J13" i="18"/>
  <c r="G13" i="18"/>
  <c r="E7" i="18"/>
  <c r="H15" i="18"/>
  <c r="P17" i="18"/>
  <c r="M17" i="18"/>
  <c r="N17" i="18"/>
  <c r="P49" i="18" l="1"/>
  <c r="K40" i="18"/>
  <c r="M39" i="18"/>
  <c r="J40" i="18"/>
  <c r="N47" i="18"/>
  <c r="J43" i="18"/>
  <c r="G47" i="18"/>
  <c r="O47" i="18"/>
  <c r="N46" i="18"/>
  <c r="O45" i="18"/>
  <c r="I48" i="18"/>
  <c r="M46" i="18"/>
  <c r="K41" i="18"/>
  <c r="K43" i="18"/>
  <c r="O44" i="18"/>
  <c r="O46" i="18"/>
  <c r="O49" i="18"/>
  <c r="F48" i="18"/>
  <c r="N40" i="18"/>
  <c r="M44" i="18"/>
  <c r="P44" i="18"/>
  <c r="G48" i="18"/>
  <c r="P48" i="18"/>
  <c r="H49" i="18"/>
  <c r="J41" i="18"/>
  <c r="E42" i="18"/>
  <c r="P47" i="18"/>
  <c r="P41" i="18"/>
  <c r="N45" i="18"/>
  <c r="E47" i="18"/>
  <c r="G44" i="18"/>
  <c r="H44" i="18"/>
  <c r="F41" i="18"/>
  <c r="P46" i="18"/>
  <c r="I42" i="18"/>
  <c r="H39" i="18"/>
  <c r="N49" i="18"/>
  <c r="G40" i="18"/>
  <c r="H40" i="18"/>
  <c r="F42" i="18"/>
  <c r="O39" i="18"/>
  <c r="H47" i="18"/>
  <c r="J45" i="18"/>
  <c r="G42" i="18"/>
  <c r="J42" i="18"/>
  <c r="N41" i="18"/>
  <c r="M43" i="18"/>
  <c r="M42" i="18"/>
  <c r="L40" i="18"/>
  <c r="E43" i="18"/>
  <c r="H46" i="18"/>
  <c r="N39" i="18"/>
  <c r="E45" i="18"/>
  <c r="F43" i="18"/>
  <c r="E40" i="18"/>
  <c r="H43" i="18"/>
  <c r="M41" i="18"/>
  <c r="K44" i="18"/>
  <c r="H41" i="18"/>
  <c r="I49" i="18"/>
  <c r="L43" i="18"/>
  <c r="K46" i="18"/>
  <c r="F45" i="18"/>
  <c r="J47" i="18"/>
  <c r="J39" i="18"/>
  <c r="N44" i="18"/>
  <c r="F39" i="18"/>
  <c r="K47" i="18"/>
  <c r="E49" i="18"/>
  <c r="L48" i="18"/>
  <c r="H45" i="18"/>
  <c r="M49" i="18"/>
  <c r="G39" i="18"/>
  <c r="N42" i="18"/>
  <c r="F47" i="18"/>
  <c r="P42" i="18"/>
  <c r="O43" i="18"/>
  <c r="K42" i="18"/>
  <c r="L39" i="18"/>
  <c r="E44" i="18"/>
  <c r="G49" i="18"/>
  <c r="E46" i="18"/>
  <c r="I44" i="18"/>
  <c r="I39" i="18"/>
  <c r="L41" i="18"/>
  <c r="E48" i="18"/>
  <c r="L44" i="18"/>
  <c r="F49" i="18"/>
  <c r="G45" i="18"/>
  <c r="I40" i="18"/>
  <c r="P45" i="18"/>
  <c r="M40" i="18"/>
  <c r="H48" i="18"/>
  <c r="I46" i="18"/>
  <c r="G43" i="18"/>
  <c r="J46" i="18"/>
  <c r="J49" i="18"/>
  <c r="O42" i="18"/>
  <c r="O40" i="18"/>
  <c r="N43" i="18"/>
  <c r="P40" i="18"/>
  <c r="M48" i="18"/>
  <c r="I45" i="18"/>
  <c r="P43" i="18"/>
  <c r="O48" i="18"/>
  <c r="O41" i="18"/>
  <c r="M45" i="18"/>
  <c r="F44" i="18"/>
  <c r="F46" i="18"/>
  <c r="L47" i="18"/>
  <c r="E41" i="18"/>
  <c r="G46" i="18"/>
  <c r="L49" i="18"/>
  <c r="L45" i="18"/>
  <c r="L42" i="18"/>
  <c r="I41" i="18"/>
  <c r="K48" i="18"/>
  <c r="J48" i="18"/>
  <c r="K39" i="18"/>
  <c r="I47" i="18"/>
  <c r="E71" i="18" l="1" a="1"/>
  <c r="E71" i="18" l="1"/>
  <c r="K71" i="18"/>
  <c r="L71" i="18"/>
  <c r="T71" i="18"/>
  <c r="AB71" i="18"/>
  <c r="BO71" i="18" s="1"/>
  <c r="F72" i="18"/>
  <c r="N72" i="18"/>
  <c r="V72" i="18"/>
  <c r="BI72" i="18" s="1"/>
  <c r="AD72" i="18"/>
  <c r="BQ72" i="18" s="1"/>
  <c r="H73" i="18"/>
  <c r="AU73" i="18" s="1"/>
  <c r="P73" i="18"/>
  <c r="BC73" i="18" s="1"/>
  <c r="X73" i="18"/>
  <c r="BK73" i="18" s="1"/>
  <c r="AF73" i="18"/>
  <c r="BS73" i="18" s="1"/>
  <c r="J74" i="18"/>
  <c r="AW74" i="18" s="1"/>
  <c r="R74" i="18"/>
  <c r="BE74" i="18" s="1"/>
  <c r="Z74" i="18"/>
  <c r="BM74" i="18" s="1"/>
  <c r="AH74" i="18"/>
  <c r="BU74" i="18" s="1"/>
  <c r="L75" i="18"/>
  <c r="AY75" i="18" s="1"/>
  <c r="T75" i="18"/>
  <c r="BG75" i="18" s="1"/>
  <c r="AB75" i="18"/>
  <c r="BO75" i="18" s="1"/>
  <c r="F76" i="18"/>
  <c r="AS76" i="18" s="1"/>
  <c r="N76" i="18"/>
  <c r="BA76" i="18" s="1"/>
  <c r="V76" i="18"/>
  <c r="BI76" i="18" s="1"/>
  <c r="AD76" i="18"/>
  <c r="BQ76" i="18" s="1"/>
  <c r="H77" i="18"/>
  <c r="AU77" i="18" s="1"/>
  <c r="P77" i="18"/>
  <c r="BC77" i="18" s="1"/>
  <c r="X77" i="18"/>
  <c r="BK77" i="18" s="1"/>
  <c r="AF77" i="18"/>
  <c r="BS77" i="18" s="1"/>
  <c r="J78" i="18"/>
  <c r="AW78" i="18" s="1"/>
  <c r="R78" i="18"/>
  <c r="BE78" i="18" s="1"/>
  <c r="Z78" i="18"/>
  <c r="BM78" i="18" s="1"/>
  <c r="AH78" i="18"/>
  <c r="BU78" i="18" s="1"/>
  <c r="L79" i="18"/>
  <c r="AY79" i="18" s="1"/>
  <c r="T79" i="18"/>
  <c r="BG79" i="18" s="1"/>
  <c r="AB79" i="18"/>
  <c r="BO79" i="18" s="1"/>
  <c r="F80" i="18"/>
  <c r="AS80" i="18" s="1"/>
  <c r="N80" i="18"/>
  <c r="BA80" i="18" s="1"/>
  <c r="V80" i="18"/>
  <c r="BI80" i="18" s="1"/>
  <c r="AD80" i="18"/>
  <c r="BQ80" i="18" s="1"/>
  <c r="H81" i="18"/>
  <c r="AU81" i="18" s="1"/>
  <c r="P81" i="18"/>
  <c r="BC81" i="18" s="1"/>
  <c r="X81" i="18"/>
  <c r="BK81" i="18" s="1"/>
  <c r="AF81" i="18"/>
  <c r="BS81" i="18" s="1"/>
  <c r="I82" i="18"/>
  <c r="AV82" i="18" s="1"/>
  <c r="N82" i="18"/>
  <c r="BA82" i="18" s="1"/>
  <c r="R82" i="18"/>
  <c r="BE82" i="18" s="1"/>
  <c r="V82" i="18"/>
  <c r="BI82" i="18" s="1"/>
  <c r="Z82" i="18"/>
  <c r="BM82" i="18" s="1"/>
  <c r="AD82" i="18"/>
  <c r="BQ82" i="18" s="1"/>
  <c r="AH82" i="18"/>
  <c r="BU82" i="18" s="1"/>
  <c r="H83" i="18"/>
  <c r="AU83" i="18" s="1"/>
  <c r="L83" i="18"/>
  <c r="AY83" i="18" s="1"/>
  <c r="P83" i="18"/>
  <c r="BC83" i="18" s="1"/>
  <c r="T83" i="18"/>
  <c r="BG83" i="18" s="1"/>
  <c r="X83" i="18"/>
  <c r="BK83" i="18" s="1"/>
  <c r="AB83" i="18"/>
  <c r="BO83" i="18" s="1"/>
  <c r="AF83" i="18"/>
  <c r="BS83" i="18" s="1"/>
  <c r="F84" i="18"/>
  <c r="AS84" i="18" s="1"/>
  <c r="J84" i="18"/>
  <c r="AW84" i="18" s="1"/>
  <c r="N84" i="18"/>
  <c r="BA84" i="18" s="1"/>
  <c r="R84" i="18"/>
  <c r="BE84" i="18" s="1"/>
  <c r="V84" i="18"/>
  <c r="BI84" i="18" s="1"/>
  <c r="Z84" i="18"/>
  <c r="BM84" i="18" s="1"/>
  <c r="AD84" i="18"/>
  <c r="BQ84" i="18" s="1"/>
  <c r="AH84" i="18"/>
  <c r="BU84" i="18" s="1"/>
  <c r="H85" i="18"/>
  <c r="AU85" i="18" s="1"/>
  <c r="L85" i="18"/>
  <c r="AY85" i="18" s="1"/>
  <c r="P85" i="18"/>
  <c r="BC85" i="18" s="1"/>
  <c r="T85" i="18"/>
  <c r="BG85" i="18" s="1"/>
  <c r="X85" i="18"/>
  <c r="BK85" i="18" s="1"/>
  <c r="AB85" i="18"/>
  <c r="BO85" i="18" s="1"/>
  <c r="AF85" i="18"/>
  <c r="BS85" i="18" s="1"/>
  <c r="F86" i="18"/>
  <c r="AS86" i="18" s="1"/>
  <c r="J86" i="18"/>
  <c r="AW86" i="18" s="1"/>
  <c r="N86" i="18"/>
  <c r="BA86" i="18" s="1"/>
  <c r="R86" i="18"/>
  <c r="BE86" i="18" s="1"/>
  <c r="V86" i="18"/>
  <c r="BI86" i="18" s="1"/>
  <c r="Z86" i="18"/>
  <c r="BM86" i="18" s="1"/>
  <c r="AD86" i="18"/>
  <c r="BQ86" i="18" s="1"/>
  <c r="AH86" i="18"/>
  <c r="BU86" i="18" s="1"/>
  <c r="H87" i="18"/>
  <c r="AU87" i="18" s="1"/>
  <c r="L87" i="18"/>
  <c r="AY87" i="18" s="1"/>
  <c r="P87" i="18"/>
  <c r="BC87" i="18" s="1"/>
  <c r="T87" i="18"/>
  <c r="BG87" i="18" s="1"/>
  <c r="X87" i="18"/>
  <c r="BK87" i="18" s="1"/>
  <c r="AB87" i="18"/>
  <c r="BO87" i="18" s="1"/>
  <c r="AF87" i="18"/>
  <c r="BS87" i="18" s="1"/>
  <c r="F88" i="18"/>
  <c r="AS88" i="18" s="1"/>
  <c r="J88" i="18"/>
  <c r="AW88" i="18" s="1"/>
  <c r="N88" i="18"/>
  <c r="BA88" i="18" s="1"/>
  <c r="R88" i="18"/>
  <c r="BE88" i="18" s="1"/>
  <c r="V88" i="18"/>
  <c r="BI88" i="18" s="1"/>
  <c r="Z88" i="18"/>
  <c r="BM88" i="18" s="1"/>
  <c r="AD88" i="18"/>
  <c r="BQ88" i="18" s="1"/>
  <c r="AH88" i="18"/>
  <c r="BU88" i="18" s="1"/>
  <c r="H89" i="18"/>
  <c r="AU89" i="18" s="1"/>
  <c r="L89" i="18"/>
  <c r="AY89" i="18" s="1"/>
  <c r="P89" i="18"/>
  <c r="BC89" i="18" s="1"/>
  <c r="T89" i="18"/>
  <c r="BG89" i="18" s="1"/>
  <c r="X89" i="18"/>
  <c r="BK89" i="18" s="1"/>
  <c r="AB89" i="18"/>
  <c r="BO89" i="18" s="1"/>
  <c r="AF89" i="18"/>
  <c r="BS89" i="18" s="1"/>
  <c r="F90" i="18"/>
  <c r="AS90" i="18" s="1"/>
  <c r="J90" i="18"/>
  <c r="AW90" i="18" s="1"/>
  <c r="N90" i="18"/>
  <c r="BA90" i="18" s="1"/>
  <c r="R90" i="18"/>
  <c r="BE90" i="18" s="1"/>
  <c r="V90" i="18"/>
  <c r="BI90" i="18" s="1"/>
  <c r="Z90" i="18"/>
  <c r="BM90" i="18" s="1"/>
  <c r="AD90" i="18"/>
  <c r="BQ90" i="18" s="1"/>
  <c r="O71" i="18"/>
  <c r="X71" i="18"/>
  <c r="BK71" i="18" s="1"/>
  <c r="E72" i="18"/>
  <c r="Q72" i="18"/>
  <c r="Z72" i="18"/>
  <c r="BM72" i="18" s="1"/>
  <c r="G73" i="18"/>
  <c r="AT73" i="18" s="1"/>
  <c r="S73" i="18"/>
  <c r="BF73" i="18" s="1"/>
  <c r="AB73" i="18"/>
  <c r="BO73" i="18" s="1"/>
  <c r="I74" i="18"/>
  <c r="AV74" i="18" s="1"/>
  <c r="U74" i="18"/>
  <c r="BH74" i="18" s="1"/>
  <c r="AD74" i="18"/>
  <c r="BQ74" i="18" s="1"/>
  <c r="K75" i="18"/>
  <c r="AX75" i="18" s="1"/>
  <c r="W75" i="18"/>
  <c r="BJ75" i="18" s="1"/>
  <c r="AF75" i="18"/>
  <c r="BS75" i="18" s="1"/>
  <c r="M76" i="18"/>
  <c r="AZ76" i="18" s="1"/>
  <c r="Y76" i="18"/>
  <c r="BL76" i="18" s="1"/>
  <c r="AH76" i="18"/>
  <c r="BU76" i="18" s="1"/>
  <c r="O77" i="18"/>
  <c r="BB77" i="18" s="1"/>
  <c r="AA77" i="18"/>
  <c r="BN77" i="18" s="1"/>
  <c r="F78" i="18"/>
  <c r="AS78" i="18" s="1"/>
  <c r="Q78" i="18"/>
  <c r="BD78" i="18" s="1"/>
  <c r="AC78" i="18"/>
  <c r="BP78" i="18" s="1"/>
  <c r="H79" i="18"/>
  <c r="AU79" i="18" s="1"/>
  <c r="S79" i="18"/>
  <c r="BF79" i="18" s="1"/>
  <c r="AE79" i="18"/>
  <c r="BR79" i="18" s="1"/>
  <c r="J80" i="18"/>
  <c r="AW80" i="18" s="1"/>
  <c r="U80" i="18"/>
  <c r="BH80" i="18" s="1"/>
  <c r="AG80" i="18"/>
  <c r="BT80" i="18" s="1"/>
  <c r="L81" i="18"/>
  <c r="AY81" i="18" s="1"/>
  <c r="W81" i="18"/>
  <c r="BJ81" i="18" s="1"/>
  <c r="E82" i="18"/>
  <c r="AR82" i="18" s="1"/>
  <c r="K82" i="18"/>
  <c r="AX82" i="18" s="1"/>
  <c r="Q82" i="18"/>
  <c r="BD82" i="18" s="1"/>
  <c r="W82" i="18"/>
  <c r="BJ82" i="18" s="1"/>
  <c r="AB82" i="18"/>
  <c r="BO82" i="18" s="1"/>
  <c r="AG82" i="18"/>
  <c r="BT82" i="18" s="1"/>
  <c r="I83" i="18"/>
  <c r="AV83" i="18" s="1"/>
  <c r="N83" i="18"/>
  <c r="BA83" i="18" s="1"/>
  <c r="P71" i="18"/>
  <c r="AE71" i="18"/>
  <c r="BR71" i="18" s="1"/>
  <c r="M72" i="18"/>
  <c r="AC72" i="18"/>
  <c r="BP72" i="18" s="1"/>
  <c r="L73" i="18"/>
  <c r="AY73" i="18" s="1"/>
  <c r="AA73" i="18"/>
  <c r="BN73" i="18" s="1"/>
  <c r="M74" i="18"/>
  <c r="AZ74" i="18" s="1"/>
  <c r="Y74" i="18"/>
  <c r="BL74" i="18" s="1"/>
  <c r="H75" i="18"/>
  <c r="AU75" i="18" s="1"/>
  <c r="X75" i="18"/>
  <c r="BK75" i="18" s="1"/>
  <c r="I76" i="18"/>
  <c r="AV76" i="18" s="1"/>
  <c r="U76" i="18"/>
  <c r="BH76" i="18" s="1"/>
  <c r="G77" i="18"/>
  <c r="AT77" i="18" s="1"/>
  <c r="T77" i="18"/>
  <c r="BG77" i="18" s="1"/>
  <c r="E78" i="18"/>
  <c r="AR78" i="18" s="1"/>
  <c r="U78" i="18"/>
  <c r="BH78" i="18" s="1"/>
  <c r="AG78" i="18"/>
  <c r="BT78" i="18" s="1"/>
  <c r="P79" i="18"/>
  <c r="BC79" i="18" s="1"/>
  <c r="AF79" i="18"/>
  <c r="BS79" i="18" s="1"/>
  <c r="Q80" i="18"/>
  <c r="BD80" i="18" s="1"/>
  <c r="AC80" i="18"/>
  <c r="BP80" i="18" s="1"/>
  <c r="O81" i="18"/>
  <c r="BB81" i="18" s="1"/>
  <c r="AB81" i="18"/>
  <c r="BO81" i="18" s="1"/>
  <c r="J82" i="18"/>
  <c r="AW82" i="18" s="1"/>
  <c r="S82" i="18"/>
  <c r="BF82" i="18" s="1"/>
  <c r="Y82" i="18"/>
  <c r="BL82" i="18" s="1"/>
  <c r="AF82" i="18"/>
  <c r="BS82" i="18" s="1"/>
  <c r="J83" i="18"/>
  <c r="AW83" i="18" s="1"/>
  <c r="Q83" i="18"/>
  <c r="BD83" i="18" s="1"/>
  <c r="V83" i="18"/>
  <c r="BI83" i="18" s="1"/>
  <c r="AA83" i="18"/>
  <c r="BN83" i="18" s="1"/>
  <c r="AG83" i="18"/>
  <c r="BT83" i="18" s="1"/>
  <c r="H84" i="18"/>
  <c r="AU84" i="18" s="1"/>
  <c r="M84" i="18"/>
  <c r="AZ84" i="18" s="1"/>
  <c r="S84" i="18"/>
  <c r="BF84" i="18" s="1"/>
  <c r="G71" i="18"/>
  <c r="W71" i="18"/>
  <c r="I72" i="18"/>
  <c r="U72" i="18"/>
  <c r="BH72" i="18" s="1"/>
  <c r="AH72" i="18"/>
  <c r="BU72" i="18" s="1"/>
  <c r="T73" i="18"/>
  <c r="BG73" i="18" s="1"/>
  <c r="E74" i="18"/>
  <c r="AR74" i="18" s="1"/>
  <c r="Q74" i="18"/>
  <c r="BD74" i="18" s="1"/>
  <c r="AG74" i="18"/>
  <c r="BT74" i="18" s="1"/>
  <c r="P75" i="18"/>
  <c r="BC75" i="18" s="1"/>
  <c r="AE75" i="18"/>
  <c r="BR75" i="18" s="1"/>
  <c r="Q76" i="18"/>
  <c r="BD76" i="18" s="1"/>
  <c r="AC76" i="18"/>
  <c r="BP76" i="18" s="1"/>
  <c r="L77" i="18"/>
  <c r="AY77" i="18" s="1"/>
  <c r="AB77" i="18"/>
  <c r="BO77" i="18" s="1"/>
  <c r="M78" i="18"/>
  <c r="AZ78" i="18" s="1"/>
  <c r="Y78" i="18"/>
  <c r="BL78" i="18" s="1"/>
  <c r="K79" i="18"/>
  <c r="AX79" i="18" s="1"/>
  <c r="X79" i="18"/>
  <c r="BK79" i="18" s="1"/>
  <c r="I80" i="18"/>
  <c r="AV80" i="18" s="1"/>
  <c r="Y80" i="18"/>
  <c r="BL80" i="18" s="1"/>
  <c r="G81" i="18"/>
  <c r="AT81" i="18" s="1"/>
  <c r="T81" i="18"/>
  <c r="BG81" i="18" s="1"/>
  <c r="F82" i="18"/>
  <c r="AS82" i="18" s="1"/>
  <c r="O82" i="18"/>
  <c r="BB82" i="18" s="1"/>
  <c r="U82" i="18"/>
  <c r="BH82" i="18" s="1"/>
  <c r="AC82" i="18"/>
  <c r="BP82" i="18" s="1"/>
  <c r="F83" i="18"/>
  <c r="AS83" i="18" s="1"/>
  <c r="M83" i="18"/>
  <c r="AZ83" i="18" s="1"/>
  <c r="S83" i="18"/>
  <c r="BF83" i="18" s="1"/>
  <c r="Y83" i="18"/>
  <c r="BL83" i="18" s="1"/>
  <c r="AD83" i="18"/>
  <c r="BQ83" i="18" s="1"/>
  <c r="E84" i="18"/>
  <c r="AR84" i="18" s="1"/>
  <c r="K84" i="18"/>
  <c r="AX84" i="18" s="1"/>
  <c r="P84" i="18"/>
  <c r="BC84" i="18" s="1"/>
  <c r="U84" i="18"/>
  <c r="BH84" i="18" s="1"/>
  <c r="AA84" i="18"/>
  <c r="BN84" i="18" s="1"/>
  <c r="AF84" i="18"/>
  <c r="BS84" i="18" s="1"/>
  <c r="G85" i="18"/>
  <c r="AT85" i="18" s="1"/>
  <c r="M85" i="18"/>
  <c r="AZ85" i="18" s="1"/>
  <c r="R85" i="18"/>
  <c r="BE85" i="18" s="1"/>
  <c r="W85" i="18"/>
  <c r="BJ85" i="18" s="1"/>
  <c r="AC85" i="18"/>
  <c r="BP85" i="18" s="1"/>
  <c r="AH85" i="18"/>
  <c r="BU85" i="18" s="1"/>
  <c r="I86" i="18"/>
  <c r="AV86" i="18" s="1"/>
  <c r="O86" i="18"/>
  <c r="BB86" i="18" s="1"/>
  <c r="T86" i="18"/>
  <c r="BG86" i="18" s="1"/>
  <c r="Y86" i="18"/>
  <c r="BL86" i="18" s="1"/>
  <c r="AE86" i="18"/>
  <c r="BR86" i="18" s="1"/>
  <c r="F87" i="18"/>
  <c r="AS87" i="18" s="1"/>
  <c r="K87" i="18"/>
  <c r="AX87" i="18" s="1"/>
  <c r="Q87" i="18"/>
  <c r="BD87" i="18" s="1"/>
  <c r="V87" i="18"/>
  <c r="BI87" i="18" s="1"/>
  <c r="AA87" i="18"/>
  <c r="BN87" i="18" s="1"/>
  <c r="AG87" i="18"/>
  <c r="BT87" i="18" s="1"/>
  <c r="H88" i="18"/>
  <c r="AU88" i="18" s="1"/>
  <c r="M88" i="18"/>
  <c r="AZ88" i="18" s="1"/>
  <c r="AF71" i="18"/>
  <c r="BS71" i="18" s="1"/>
  <c r="AG72" i="18"/>
  <c r="AE73" i="18"/>
  <c r="BR73" i="18" s="1"/>
  <c r="AC74" i="18"/>
  <c r="BP74" i="18" s="1"/>
  <c r="AA75" i="18"/>
  <c r="BN75" i="18" s="1"/>
  <c r="Z76" i="18"/>
  <c r="BM76" i="18" s="1"/>
  <c r="W77" i="18"/>
  <c r="BJ77" i="18" s="1"/>
  <c r="V78" i="18"/>
  <c r="BI78" i="18" s="1"/>
  <c r="W79" i="18"/>
  <c r="BJ79" i="18" s="1"/>
  <c r="R80" i="18"/>
  <c r="BE80" i="18" s="1"/>
  <c r="S81" i="18"/>
  <c r="BF81" i="18" s="1"/>
  <c r="M82" i="18"/>
  <c r="AZ82" i="18" s="1"/>
  <c r="AA82" i="18"/>
  <c r="BN82" i="18" s="1"/>
  <c r="K83" i="18"/>
  <c r="AX83" i="18" s="1"/>
  <c r="W83" i="18"/>
  <c r="BJ83" i="18" s="1"/>
  <c r="AH83" i="18"/>
  <c r="BU83" i="18" s="1"/>
  <c r="O84" i="18"/>
  <c r="BB84" i="18" s="1"/>
  <c r="X84" i="18"/>
  <c r="BK84" i="18" s="1"/>
  <c r="AE84" i="18"/>
  <c r="BR84" i="18" s="1"/>
  <c r="I85" i="18"/>
  <c r="AV85" i="18" s="1"/>
  <c r="O85" i="18"/>
  <c r="BB85" i="18" s="1"/>
  <c r="V85" i="18"/>
  <c r="BI85" i="18" s="1"/>
  <c r="AD85" i="18"/>
  <c r="BQ85" i="18" s="1"/>
  <c r="G86" i="18"/>
  <c r="AT86" i="18" s="1"/>
  <c r="M86" i="18"/>
  <c r="AZ86" i="18" s="1"/>
  <c r="U86" i="18"/>
  <c r="BH86" i="18" s="1"/>
  <c r="AB86" i="18"/>
  <c r="BO86" i="18" s="1"/>
  <c r="E87" i="18"/>
  <c r="AR87" i="18" s="1"/>
  <c r="M87" i="18"/>
  <c r="AZ87" i="18" s="1"/>
  <c r="S87" i="18"/>
  <c r="BF87" i="18" s="1"/>
  <c r="Z87" i="18"/>
  <c r="BM87" i="18" s="1"/>
  <c r="AH87" i="18"/>
  <c r="BU87" i="18" s="1"/>
  <c r="K88" i="18"/>
  <c r="AX88" i="18" s="1"/>
  <c r="Q88" i="18"/>
  <c r="BD88" i="18" s="1"/>
  <c r="W88" i="18"/>
  <c r="BJ88" i="18" s="1"/>
  <c r="AB88" i="18"/>
  <c r="BO88" i="18" s="1"/>
  <c r="AG88" i="18"/>
  <c r="BT88" i="18" s="1"/>
  <c r="I89" i="18"/>
  <c r="AV89" i="18" s="1"/>
  <c r="N89" i="18"/>
  <c r="BA89" i="18" s="1"/>
  <c r="S89" i="18"/>
  <c r="BF89" i="18" s="1"/>
  <c r="Y89" i="18"/>
  <c r="BL89" i="18" s="1"/>
  <c r="AD89" i="18"/>
  <c r="BQ89" i="18" s="1"/>
  <c r="E90" i="18"/>
  <c r="AR90" i="18" s="1"/>
  <c r="K90" i="18"/>
  <c r="AX90" i="18" s="1"/>
  <c r="P90" i="18"/>
  <c r="BC90" i="18" s="1"/>
  <c r="U90" i="18"/>
  <c r="BH90" i="18" s="1"/>
  <c r="AA90" i="18"/>
  <c r="BN90" i="18" s="1"/>
  <c r="AF90" i="18"/>
  <c r="BS90" i="18" s="1"/>
  <c r="F91" i="18"/>
  <c r="AS91" i="18" s="1"/>
  <c r="J91" i="18"/>
  <c r="AW91" i="18" s="1"/>
  <c r="N91" i="18"/>
  <c r="BA91" i="18" s="1"/>
  <c r="R91" i="18"/>
  <c r="BE91" i="18" s="1"/>
  <c r="V91" i="18"/>
  <c r="BI91" i="18" s="1"/>
  <c r="Z91" i="18"/>
  <c r="BM91" i="18" s="1"/>
  <c r="AD91" i="18"/>
  <c r="BQ91" i="18" s="1"/>
  <c r="AH91" i="18"/>
  <c r="BU91" i="18" s="1"/>
  <c r="H92" i="18"/>
  <c r="AU92" i="18" s="1"/>
  <c r="L92" i="18"/>
  <c r="AY92" i="18" s="1"/>
  <c r="P92" i="18"/>
  <c r="BC92" i="18" s="1"/>
  <c r="T92" i="18"/>
  <c r="BG92" i="18" s="1"/>
  <c r="X92" i="18"/>
  <c r="BK92" i="18" s="1"/>
  <c r="AB92" i="18"/>
  <c r="BO92" i="18" s="1"/>
  <c r="AF92" i="18"/>
  <c r="BS92" i="18" s="1"/>
  <c r="F93" i="18"/>
  <c r="AS93" i="18" s="1"/>
  <c r="J93" i="18"/>
  <c r="AW93" i="18" s="1"/>
  <c r="N93" i="18"/>
  <c r="BA93" i="18" s="1"/>
  <c r="R93" i="18"/>
  <c r="BE93" i="18" s="1"/>
  <c r="V93" i="18"/>
  <c r="BI93" i="18" s="1"/>
  <c r="Z93" i="18"/>
  <c r="BM93" i="18" s="1"/>
  <c r="AD93" i="18"/>
  <c r="BQ93" i="18" s="1"/>
  <c r="AH93" i="18"/>
  <c r="BU93" i="18" s="1"/>
  <c r="H94" i="18"/>
  <c r="AU94" i="18" s="1"/>
  <c r="L94" i="18"/>
  <c r="AY94" i="18" s="1"/>
  <c r="P94" i="18"/>
  <c r="BC94" i="18" s="1"/>
  <c r="T94" i="18"/>
  <c r="BG94" i="18" s="1"/>
  <c r="X94" i="18"/>
  <c r="BK94" i="18" s="1"/>
  <c r="AB94" i="18"/>
  <c r="BO94" i="18" s="1"/>
  <c r="AF94" i="18"/>
  <c r="BS94" i="18" s="1"/>
  <c r="F95" i="18"/>
  <c r="AS95" i="18" s="1"/>
  <c r="J95" i="18"/>
  <c r="AW95" i="18" s="1"/>
  <c r="N95" i="18"/>
  <c r="BA95" i="18" s="1"/>
  <c r="R95" i="18"/>
  <c r="BE95" i="18" s="1"/>
  <c r="V95" i="18"/>
  <c r="BI95" i="18" s="1"/>
  <c r="Z95" i="18"/>
  <c r="BM95" i="18" s="1"/>
  <c r="AD95" i="18"/>
  <c r="BQ95" i="18" s="1"/>
  <c r="AH95" i="18"/>
  <c r="BU95" i="18" s="1"/>
  <c r="H96" i="18"/>
  <c r="AU96" i="18" s="1"/>
  <c r="L96" i="18"/>
  <c r="AY96" i="18" s="1"/>
  <c r="P96" i="18"/>
  <c r="BC96" i="18" s="1"/>
  <c r="T96" i="18"/>
  <c r="BG96" i="18" s="1"/>
  <c r="X96" i="18"/>
  <c r="BK96" i="18" s="1"/>
  <c r="AB96" i="18"/>
  <c r="BO96" i="18" s="1"/>
  <c r="AF96" i="18"/>
  <c r="BS96" i="18" s="1"/>
  <c r="F97" i="18"/>
  <c r="AS97" i="18" s="1"/>
  <c r="J97" i="18"/>
  <c r="AW97" i="18" s="1"/>
  <c r="N97" i="18"/>
  <c r="BA97" i="18" s="1"/>
  <c r="R97" i="18"/>
  <c r="BE97" i="18" s="1"/>
  <c r="V97" i="18"/>
  <c r="BI97" i="18" s="1"/>
  <c r="Z97" i="18"/>
  <c r="BM97" i="18" s="1"/>
  <c r="AD97" i="18"/>
  <c r="BQ97" i="18" s="1"/>
  <c r="AH97" i="18"/>
  <c r="BU97" i="18" s="1"/>
  <c r="H98" i="18"/>
  <c r="AU98" i="18" s="1"/>
  <c r="L98" i="18"/>
  <c r="AY98" i="18" s="1"/>
  <c r="P98" i="18"/>
  <c r="BC98" i="18" s="1"/>
  <c r="T98" i="18"/>
  <c r="BG98" i="18" s="1"/>
  <c r="X98" i="18"/>
  <c r="BK98" i="18" s="1"/>
  <c r="AB98" i="18"/>
  <c r="BO98" i="18" s="1"/>
  <c r="AF98" i="18"/>
  <c r="BS98" i="18" s="1"/>
  <c r="F99" i="18"/>
  <c r="AS99" i="18" s="1"/>
  <c r="J99" i="18"/>
  <c r="AW99" i="18" s="1"/>
  <c r="N99" i="18"/>
  <c r="BA99" i="18" s="1"/>
  <c r="R99" i="18"/>
  <c r="BE99" i="18" s="1"/>
  <c r="V99" i="18"/>
  <c r="BI99" i="18" s="1"/>
  <c r="Z99" i="18"/>
  <c r="BM99" i="18" s="1"/>
  <c r="AD99" i="18"/>
  <c r="BQ99" i="18" s="1"/>
  <c r="AH99" i="18"/>
  <c r="BU99" i="18" s="1"/>
  <c r="H100" i="18"/>
  <c r="AU100" i="18" s="1"/>
  <c r="L100" i="18"/>
  <c r="AY100" i="18" s="1"/>
  <c r="P100" i="18"/>
  <c r="BC100" i="18" s="1"/>
  <c r="T100" i="18"/>
  <c r="BG100" i="18" s="1"/>
  <c r="X100" i="18"/>
  <c r="BK100" i="18" s="1"/>
  <c r="AB100" i="18"/>
  <c r="BO100" i="18" s="1"/>
  <c r="AF100" i="18"/>
  <c r="BS100" i="18" s="1"/>
  <c r="H71" i="18"/>
  <c r="J72" i="18"/>
  <c r="K73" i="18"/>
  <c r="AX73" i="18" s="1"/>
  <c r="F74" i="18"/>
  <c r="AS74" i="18" s="1"/>
  <c r="G75" i="18"/>
  <c r="AT75" i="18" s="1"/>
  <c r="E76" i="18"/>
  <c r="AR76" i="18" s="1"/>
  <c r="AG76" i="18"/>
  <c r="BT76" i="18" s="1"/>
  <c r="AE77" i="18"/>
  <c r="BR77" i="18" s="1"/>
  <c r="AD78" i="18"/>
  <c r="BQ78" i="18" s="1"/>
  <c r="AA79" i="18"/>
  <c r="BN79" i="18" s="1"/>
  <c r="Z80" i="18"/>
  <c r="BM80" i="18" s="1"/>
  <c r="AA81" i="18"/>
  <c r="BN81" i="18" s="1"/>
  <c r="P82" i="18"/>
  <c r="BC82" i="18" s="1"/>
  <c r="AE82" i="18"/>
  <c r="BR82" i="18" s="1"/>
  <c r="O83" i="18"/>
  <c r="BB83" i="18" s="1"/>
  <c r="Z83" i="18"/>
  <c r="BM83" i="18" s="1"/>
  <c r="G84" i="18"/>
  <c r="AT84" i="18" s="1"/>
  <c r="Q84" i="18"/>
  <c r="BD84" i="18" s="1"/>
  <c r="Y84" i="18"/>
  <c r="BL84" i="18" s="1"/>
  <c r="AG84" i="18"/>
  <c r="BT84" i="18" s="1"/>
  <c r="J85" i="18"/>
  <c r="AW85" i="18" s="1"/>
  <c r="Q85" i="18"/>
  <c r="BD85" i="18" s="1"/>
  <c r="Y85" i="18"/>
  <c r="BL85" i="18" s="1"/>
  <c r="AE85" i="18"/>
  <c r="BR85" i="18" s="1"/>
  <c r="H86" i="18"/>
  <c r="AU86" i="18" s="1"/>
  <c r="P86" i="18"/>
  <c r="BC86" i="18" s="1"/>
  <c r="W86" i="18"/>
  <c r="BJ86" i="18" s="1"/>
  <c r="AC86" i="18"/>
  <c r="BP86" i="18" s="1"/>
  <c r="G87" i="18"/>
  <c r="AT87" i="18" s="1"/>
  <c r="N87" i="18"/>
  <c r="BA87" i="18" s="1"/>
  <c r="U87" i="18"/>
  <c r="BH87" i="18" s="1"/>
  <c r="AC87" i="18"/>
  <c r="BP87" i="18" s="1"/>
  <c r="E88" i="18"/>
  <c r="AR88" i="18" s="1"/>
  <c r="L88" i="18"/>
  <c r="AY88" i="18" s="1"/>
  <c r="S88" i="18"/>
  <c r="BF88" i="18" s="1"/>
  <c r="X88" i="18"/>
  <c r="BK88" i="18" s="1"/>
  <c r="AC88" i="18"/>
  <c r="BP88" i="18" s="1"/>
  <c r="E89" i="18"/>
  <c r="AR89" i="18" s="1"/>
  <c r="J89" i="18"/>
  <c r="AW89" i="18" s="1"/>
  <c r="O89" i="18"/>
  <c r="BB89" i="18" s="1"/>
  <c r="U89" i="18"/>
  <c r="BH89" i="18" s="1"/>
  <c r="Z89" i="18"/>
  <c r="BM89" i="18" s="1"/>
  <c r="AE89" i="18"/>
  <c r="BR89" i="18" s="1"/>
  <c r="G90" i="18"/>
  <c r="AT90" i="18" s="1"/>
  <c r="L90" i="18"/>
  <c r="AY90" i="18" s="1"/>
  <c r="Q90" i="18"/>
  <c r="BD90" i="18" s="1"/>
  <c r="W90" i="18"/>
  <c r="BJ90" i="18" s="1"/>
  <c r="AB90" i="18"/>
  <c r="BO90" i="18" s="1"/>
  <c r="AG90" i="18"/>
  <c r="BT90" i="18" s="1"/>
  <c r="G91" i="18"/>
  <c r="AT91" i="18" s="1"/>
  <c r="K91" i="18"/>
  <c r="AX91" i="18" s="1"/>
  <c r="O91" i="18"/>
  <c r="BB91" i="18" s="1"/>
  <c r="S91" i="18"/>
  <c r="BF91" i="18" s="1"/>
  <c r="W91" i="18"/>
  <c r="BJ91" i="18" s="1"/>
  <c r="AA91" i="18"/>
  <c r="BN91" i="18" s="1"/>
  <c r="AE91" i="18"/>
  <c r="BR91" i="18" s="1"/>
  <c r="E92" i="18"/>
  <c r="AR92" i="18" s="1"/>
  <c r="I92" i="18"/>
  <c r="AV92" i="18" s="1"/>
  <c r="M92" i="18"/>
  <c r="AZ92" i="18" s="1"/>
  <c r="Q92" i="18"/>
  <c r="BD92" i="18" s="1"/>
  <c r="U92" i="18"/>
  <c r="BH92" i="18" s="1"/>
  <c r="Y92" i="18"/>
  <c r="BL92" i="18" s="1"/>
  <c r="AC92" i="18"/>
  <c r="BP92" i="18" s="1"/>
  <c r="AG92" i="18"/>
  <c r="BT92" i="18" s="1"/>
  <c r="G93" i="18"/>
  <c r="AT93" i="18" s="1"/>
  <c r="K93" i="18"/>
  <c r="AX93" i="18" s="1"/>
  <c r="O93" i="18"/>
  <c r="BB93" i="18" s="1"/>
  <c r="S93" i="18"/>
  <c r="BF93" i="18" s="1"/>
  <c r="W93" i="18"/>
  <c r="BJ93" i="18" s="1"/>
  <c r="AA93" i="18"/>
  <c r="BN93" i="18" s="1"/>
  <c r="AE93" i="18"/>
  <c r="BR93" i="18" s="1"/>
  <c r="E94" i="18"/>
  <c r="AR94" i="18" s="1"/>
  <c r="I94" i="18"/>
  <c r="AV94" i="18" s="1"/>
  <c r="M94" i="18"/>
  <c r="AZ94" i="18" s="1"/>
  <c r="Q94" i="18"/>
  <c r="BD94" i="18" s="1"/>
  <c r="U94" i="18"/>
  <c r="BH94" i="18" s="1"/>
  <c r="Y94" i="18"/>
  <c r="BL94" i="18" s="1"/>
  <c r="AC94" i="18"/>
  <c r="BP94" i="18" s="1"/>
  <c r="AG94" i="18"/>
  <c r="BT94" i="18" s="1"/>
  <c r="G95" i="18"/>
  <c r="AT95" i="18" s="1"/>
  <c r="K95" i="18"/>
  <c r="AX95" i="18" s="1"/>
  <c r="O95" i="18"/>
  <c r="BB95" i="18" s="1"/>
  <c r="S95" i="18"/>
  <c r="BF95" i="18" s="1"/>
  <c r="W95" i="18"/>
  <c r="BJ95" i="18" s="1"/>
  <c r="AA95" i="18"/>
  <c r="BN95" i="18" s="1"/>
  <c r="AE95" i="18"/>
  <c r="BR95" i="18" s="1"/>
  <c r="E96" i="18"/>
  <c r="AR96" i="18" s="1"/>
  <c r="I96" i="18"/>
  <c r="AV96" i="18" s="1"/>
  <c r="M96" i="18"/>
  <c r="AZ96" i="18" s="1"/>
  <c r="Q96" i="18"/>
  <c r="BD96" i="18" s="1"/>
  <c r="U96" i="18"/>
  <c r="BH96" i="18" s="1"/>
  <c r="Y96" i="18"/>
  <c r="BL96" i="18" s="1"/>
  <c r="AC96" i="18"/>
  <c r="BP96" i="18" s="1"/>
  <c r="AG96" i="18"/>
  <c r="BT96" i="18" s="1"/>
  <c r="G97" i="18"/>
  <c r="AT97" i="18" s="1"/>
  <c r="K97" i="18"/>
  <c r="AX97" i="18" s="1"/>
  <c r="O97" i="18"/>
  <c r="BB97" i="18" s="1"/>
  <c r="S97" i="18"/>
  <c r="BF97" i="18" s="1"/>
  <c r="W97" i="18"/>
  <c r="BJ97" i="18" s="1"/>
  <c r="AA97" i="18"/>
  <c r="BN97" i="18" s="1"/>
  <c r="AE97" i="18"/>
  <c r="BR97" i="18" s="1"/>
  <c r="E98" i="18"/>
  <c r="AR98" i="18" s="1"/>
  <c r="I98" i="18"/>
  <c r="AV98" i="18" s="1"/>
  <c r="M98" i="18"/>
  <c r="AZ98" i="18" s="1"/>
  <c r="Q98" i="18"/>
  <c r="BD98" i="18" s="1"/>
  <c r="U98" i="18"/>
  <c r="BH98" i="18" s="1"/>
  <c r="Y98" i="18"/>
  <c r="BL98" i="18" s="1"/>
  <c r="AC98" i="18"/>
  <c r="BP98" i="18" s="1"/>
  <c r="AG98" i="18"/>
  <c r="BT98" i="18" s="1"/>
  <c r="G99" i="18"/>
  <c r="AT99" i="18" s="1"/>
  <c r="K99" i="18"/>
  <c r="AX99" i="18" s="1"/>
  <c r="O99" i="18"/>
  <c r="BB99" i="18" s="1"/>
  <c r="S99" i="18"/>
  <c r="BF99" i="18" s="1"/>
  <c r="W99" i="18"/>
  <c r="BJ99" i="18" s="1"/>
  <c r="AA99" i="18"/>
  <c r="BN99" i="18" s="1"/>
  <c r="AE99" i="18"/>
  <c r="BR99" i="18" s="1"/>
  <c r="E100" i="18"/>
  <c r="AR100" i="18" s="1"/>
  <c r="I100" i="18"/>
  <c r="AV100" i="18" s="1"/>
  <c r="M100" i="18"/>
  <c r="AZ100" i="18" s="1"/>
  <c r="Q100" i="18"/>
  <c r="BD100" i="18" s="1"/>
  <c r="U100" i="18"/>
  <c r="BH100" i="18" s="1"/>
  <c r="Y100" i="18"/>
  <c r="BL100" i="18" s="1"/>
  <c r="AC100" i="18"/>
  <c r="BP100" i="18" s="1"/>
  <c r="AG100" i="18"/>
  <c r="BT100" i="18" s="1"/>
  <c r="H91" i="18"/>
  <c r="AU91" i="18" s="1"/>
  <c r="F92" i="18"/>
  <c r="AS92" i="18" s="1"/>
  <c r="R92" i="18"/>
  <c r="BE92" i="18" s="1"/>
  <c r="AD92" i="18"/>
  <c r="BQ92" i="18" s="1"/>
  <c r="H93" i="18"/>
  <c r="AU93" i="18" s="1"/>
  <c r="P93" i="18"/>
  <c r="BC93" i="18" s="1"/>
  <c r="X93" i="18"/>
  <c r="BK93" i="18" s="1"/>
  <c r="AF93" i="18"/>
  <c r="BS93" i="18" s="1"/>
  <c r="N94" i="18"/>
  <c r="BA94" i="18" s="1"/>
  <c r="Z94" i="18"/>
  <c r="BM94" i="18" s="1"/>
  <c r="AH94" i="18"/>
  <c r="BU94" i="18" s="1"/>
  <c r="P95" i="18"/>
  <c r="BC95" i="18" s="1"/>
  <c r="AB95" i="18"/>
  <c r="BO95" i="18" s="1"/>
  <c r="F96" i="18"/>
  <c r="AS96" i="18" s="1"/>
  <c r="R96" i="18"/>
  <c r="BE96" i="18" s="1"/>
  <c r="AD96" i="18"/>
  <c r="BQ96" i="18" s="1"/>
  <c r="H97" i="18"/>
  <c r="AU97" i="18" s="1"/>
  <c r="T97" i="18"/>
  <c r="BG97" i="18" s="1"/>
  <c r="AB97" i="18"/>
  <c r="BO97" i="18" s="1"/>
  <c r="J98" i="18"/>
  <c r="AW98" i="18" s="1"/>
  <c r="R98" i="18"/>
  <c r="BE98" i="18" s="1"/>
  <c r="Z98" i="18"/>
  <c r="BM98" i="18" s="1"/>
  <c r="H99" i="18"/>
  <c r="AU99" i="18" s="1"/>
  <c r="P99" i="18"/>
  <c r="BC99" i="18" s="1"/>
  <c r="AB99" i="18"/>
  <c r="BO99" i="18" s="1"/>
  <c r="F100" i="18"/>
  <c r="AS100" i="18" s="1"/>
  <c r="N100" i="18"/>
  <c r="BA100" i="18" s="1"/>
  <c r="Z100" i="18"/>
  <c r="BM100" i="18" s="1"/>
  <c r="S71" i="18"/>
  <c r="R72" i="18"/>
  <c r="O73" i="18"/>
  <c r="BB73" i="18" s="1"/>
  <c r="N74" i="18"/>
  <c r="BA74" i="18" s="1"/>
  <c r="O75" i="18"/>
  <c r="BB75" i="18" s="1"/>
  <c r="J76" i="18"/>
  <c r="AW76" i="18" s="1"/>
  <c r="K77" i="18"/>
  <c r="AX77" i="18" s="1"/>
  <c r="I78" i="18"/>
  <c r="AV78" i="18" s="1"/>
  <c r="G79" i="18"/>
  <c r="AT79" i="18" s="1"/>
  <c r="E80" i="18"/>
  <c r="AR80" i="18" s="1"/>
  <c r="AH80" i="18"/>
  <c r="BU80" i="18" s="1"/>
  <c r="AE81" i="18"/>
  <c r="BR81" i="18" s="1"/>
  <c r="T82" i="18"/>
  <c r="BG82" i="18" s="1"/>
  <c r="E83" i="18"/>
  <c r="AR83" i="18" s="1"/>
  <c r="R83" i="18"/>
  <c r="BE83" i="18" s="1"/>
  <c r="AC83" i="18"/>
  <c r="BP83" i="18" s="1"/>
  <c r="I84" i="18"/>
  <c r="AV84" i="18" s="1"/>
  <c r="T84" i="18"/>
  <c r="BG84" i="18" s="1"/>
  <c r="AB84" i="18"/>
  <c r="BO84" i="18" s="1"/>
  <c r="E85" i="18"/>
  <c r="AR85" i="18" s="1"/>
  <c r="K85" i="18"/>
  <c r="AX85" i="18" s="1"/>
  <c r="S85" i="18"/>
  <c r="BF85" i="18" s="1"/>
  <c r="Z85" i="18"/>
  <c r="BM85" i="18" s="1"/>
  <c r="AG85" i="18"/>
  <c r="BT85" i="18" s="1"/>
  <c r="K86" i="18"/>
  <c r="AX86" i="18" s="1"/>
  <c r="Q86" i="18"/>
  <c r="BD86" i="18" s="1"/>
  <c r="X86" i="18"/>
  <c r="BK86" i="18" s="1"/>
  <c r="AF86" i="18"/>
  <c r="BS86" i="18" s="1"/>
  <c r="I87" i="18"/>
  <c r="AV87" i="18" s="1"/>
  <c r="O87" i="18"/>
  <c r="BB87" i="18" s="1"/>
  <c r="W87" i="18"/>
  <c r="BJ87" i="18" s="1"/>
  <c r="AD87" i="18"/>
  <c r="BQ87" i="18" s="1"/>
  <c r="G88" i="18"/>
  <c r="AT88" i="18" s="1"/>
  <c r="O88" i="18"/>
  <c r="BB88" i="18" s="1"/>
  <c r="T88" i="18"/>
  <c r="BG88" i="18" s="1"/>
  <c r="Y88" i="18"/>
  <c r="BL88" i="18" s="1"/>
  <c r="AE88" i="18"/>
  <c r="BR88" i="18" s="1"/>
  <c r="F89" i="18"/>
  <c r="AS89" i="18" s="1"/>
  <c r="K89" i="18"/>
  <c r="AX89" i="18" s="1"/>
  <c r="Q89" i="18"/>
  <c r="BD89" i="18" s="1"/>
  <c r="V89" i="18"/>
  <c r="BI89" i="18" s="1"/>
  <c r="AA89" i="18"/>
  <c r="BN89" i="18" s="1"/>
  <c r="AG89" i="18"/>
  <c r="BT89" i="18" s="1"/>
  <c r="H90" i="18"/>
  <c r="AU90" i="18" s="1"/>
  <c r="M90" i="18"/>
  <c r="AZ90" i="18" s="1"/>
  <c r="S90" i="18"/>
  <c r="BF90" i="18" s="1"/>
  <c r="X90" i="18"/>
  <c r="BK90" i="18" s="1"/>
  <c r="AC90" i="18"/>
  <c r="BP90" i="18" s="1"/>
  <c r="AH90" i="18"/>
  <c r="BU90" i="18" s="1"/>
  <c r="L91" i="18"/>
  <c r="AY91" i="18" s="1"/>
  <c r="P91" i="18"/>
  <c r="BC91" i="18" s="1"/>
  <c r="T91" i="18"/>
  <c r="BG91" i="18" s="1"/>
  <c r="X91" i="18"/>
  <c r="BK91" i="18" s="1"/>
  <c r="AB91" i="18"/>
  <c r="BO91" i="18" s="1"/>
  <c r="AF91" i="18"/>
  <c r="BS91" i="18" s="1"/>
  <c r="J92" i="18"/>
  <c r="AW92" i="18" s="1"/>
  <c r="N92" i="18"/>
  <c r="BA92" i="18" s="1"/>
  <c r="V92" i="18"/>
  <c r="BI92" i="18" s="1"/>
  <c r="Z92" i="18"/>
  <c r="BM92" i="18" s="1"/>
  <c r="AH92" i="18"/>
  <c r="BU92" i="18" s="1"/>
  <c r="L93" i="18"/>
  <c r="AY93" i="18" s="1"/>
  <c r="T93" i="18"/>
  <c r="BG93" i="18" s="1"/>
  <c r="AB93" i="18"/>
  <c r="BO93" i="18" s="1"/>
  <c r="F94" i="18"/>
  <c r="AS94" i="18" s="1"/>
  <c r="J94" i="18"/>
  <c r="AW94" i="18" s="1"/>
  <c r="R94" i="18"/>
  <c r="BE94" i="18" s="1"/>
  <c r="V94" i="18"/>
  <c r="BI94" i="18" s="1"/>
  <c r="AD94" i="18"/>
  <c r="BQ94" i="18" s="1"/>
  <c r="H95" i="18"/>
  <c r="AU95" i="18" s="1"/>
  <c r="L95" i="18"/>
  <c r="AY95" i="18" s="1"/>
  <c r="T95" i="18"/>
  <c r="BG95" i="18" s="1"/>
  <c r="X95" i="18"/>
  <c r="BK95" i="18" s="1"/>
  <c r="AF95" i="18"/>
  <c r="BS95" i="18" s="1"/>
  <c r="J96" i="18"/>
  <c r="AW96" i="18" s="1"/>
  <c r="N96" i="18"/>
  <c r="BA96" i="18" s="1"/>
  <c r="V96" i="18"/>
  <c r="BI96" i="18" s="1"/>
  <c r="Z96" i="18"/>
  <c r="BM96" i="18" s="1"/>
  <c r="AH96" i="18"/>
  <c r="BU96" i="18" s="1"/>
  <c r="L97" i="18"/>
  <c r="AY97" i="18" s="1"/>
  <c r="P97" i="18"/>
  <c r="BC97" i="18" s="1"/>
  <c r="X97" i="18"/>
  <c r="BK97" i="18" s="1"/>
  <c r="AF97" i="18"/>
  <c r="BS97" i="18" s="1"/>
  <c r="F98" i="18"/>
  <c r="AS98" i="18" s="1"/>
  <c r="N98" i="18"/>
  <c r="BA98" i="18" s="1"/>
  <c r="V98" i="18"/>
  <c r="BI98" i="18" s="1"/>
  <c r="AD98" i="18"/>
  <c r="BQ98" i="18" s="1"/>
  <c r="AH98" i="18"/>
  <c r="BU98" i="18" s="1"/>
  <c r="L99" i="18"/>
  <c r="AY99" i="18" s="1"/>
  <c r="T99" i="18"/>
  <c r="BG99" i="18" s="1"/>
  <c r="X99" i="18"/>
  <c r="BK99" i="18" s="1"/>
  <c r="AF99" i="18"/>
  <c r="BS99" i="18" s="1"/>
  <c r="J100" i="18"/>
  <c r="AW100" i="18" s="1"/>
  <c r="R100" i="18"/>
  <c r="BE100" i="18" s="1"/>
  <c r="V100" i="18"/>
  <c r="BI100" i="18" s="1"/>
  <c r="AD100" i="18"/>
  <c r="BQ100" i="18" s="1"/>
  <c r="AH100" i="18"/>
  <c r="BU100" i="18" s="1"/>
  <c r="AA71" i="18"/>
  <c r="BN71" i="18" s="1"/>
  <c r="Y72" i="18"/>
  <c r="BL72" i="18" s="1"/>
  <c r="W73" i="18"/>
  <c r="BJ73" i="18" s="1"/>
  <c r="V74" i="18"/>
  <c r="BI74" i="18" s="1"/>
  <c r="S75" i="18"/>
  <c r="BF75" i="18" s="1"/>
  <c r="R76" i="18"/>
  <c r="BE76" i="18" s="1"/>
  <c r="S77" i="18"/>
  <c r="BF77" i="18" s="1"/>
  <c r="N78" i="18"/>
  <c r="BA78" i="18" s="1"/>
  <c r="O79" i="18"/>
  <c r="BB79" i="18" s="1"/>
  <c r="M80" i="18"/>
  <c r="AZ80" i="18" s="1"/>
  <c r="K81" i="18"/>
  <c r="AX81" i="18" s="1"/>
  <c r="G82" i="18"/>
  <c r="AT82" i="18" s="1"/>
  <c r="X82" i="18"/>
  <c r="BK82" i="18" s="1"/>
  <c r="G83" i="18"/>
  <c r="AT83" i="18" s="1"/>
  <c r="U83" i="18"/>
  <c r="BH83" i="18" s="1"/>
  <c r="AE83" i="18"/>
  <c r="BR83" i="18" s="1"/>
  <c r="L84" i="18"/>
  <c r="AY84" i="18" s="1"/>
  <c r="W84" i="18"/>
  <c r="BJ84" i="18" s="1"/>
  <c r="AC84" i="18"/>
  <c r="BP84" i="18" s="1"/>
  <c r="F85" i="18"/>
  <c r="AS85" i="18" s="1"/>
  <c r="N85" i="18"/>
  <c r="BA85" i="18" s="1"/>
  <c r="U85" i="18"/>
  <c r="BH85" i="18" s="1"/>
  <c r="AA85" i="18"/>
  <c r="BN85" i="18" s="1"/>
  <c r="E86" i="18"/>
  <c r="AR86" i="18" s="1"/>
  <c r="L86" i="18"/>
  <c r="AY86" i="18" s="1"/>
  <c r="S86" i="18"/>
  <c r="BF86" i="18" s="1"/>
  <c r="AA86" i="18"/>
  <c r="BN86" i="18" s="1"/>
  <c r="AG86" i="18"/>
  <c r="BT86" i="18" s="1"/>
  <c r="J87" i="18"/>
  <c r="AW87" i="18" s="1"/>
  <c r="R87" i="18"/>
  <c r="BE87" i="18" s="1"/>
  <c r="Y87" i="18"/>
  <c r="BL87" i="18" s="1"/>
  <c r="AE87" i="18"/>
  <c r="BR87" i="18" s="1"/>
  <c r="I88" i="18"/>
  <c r="AV88" i="18" s="1"/>
  <c r="P88" i="18"/>
  <c r="BC88" i="18" s="1"/>
  <c r="U88" i="18"/>
  <c r="BH88" i="18" s="1"/>
  <c r="AA88" i="18"/>
  <c r="BN88" i="18" s="1"/>
  <c r="AF88" i="18"/>
  <c r="BS88" i="18" s="1"/>
  <c r="G89" i="18"/>
  <c r="AT89" i="18" s="1"/>
  <c r="M89" i="18"/>
  <c r="AZ89" i="18" s="1"/>
  <c r="R89" i="18"/>
  <c r="BE89" i="18" s="1"/>
  <c r="W89" i="18"/>
  <c r="BJ89" i="18" s="1"/>
  <c r="AC89" i="18"/>
  <c r="BP89" i="18" s="1"/>
  <c r="AH89" i="18"/>
  <c r="BU89" i="18" s="1"/>
  <c r="I90" i="18"/>
  <c r="AV90" i="18" s="1"/>
  <c r="O90" i="18"/>
  <c r="BB90" i="18" s="1"/>
  <c r="T90" i="18"/>
  <c r="BG90" i="18" s="1"/>
  <c r="Y90" i="18"/>
  <c r="BL90" i="18" s="1"/>
  <c r="AE90" i="18"/>
  <c r="BR90" i="18" s="1"/>
  <c r="E91" i="18"/>
  <c r="AR91" i="18" s="1"/>
  <c r="I91" i="18"/>
  <c r="AV91" i="18" s="1"/>
  <c r="M91" i="18"/>
  <c r="AZ91" i="18" s="1"/>
  <c r="Q91" i="18"/>
  <c r="BD91" i="18" s="1"/>
  <c r="U91" i="18"/>
  <c r="BH91" i="18" s="1"/>
  <c r="Y91" i="18"/>
  <c r="BL91" i="18" s="1"/>
  <c r="AC91" i="18"/>
  <c r="BP91" i="18" s="1"/>
  <c r="AG91" i="18"/>
  <c r="BT91" i="18" s="1"/>
  <c r="G92" i="18"/>
  <c r="AT92" i="18" s="1"/>
  <c r="K92" i="18"/>
  <c r="AX92" i="18" s="1"/>
  <c r="O92" i="18"/>
  <c r="BB92" i="18" s="1"/>
  <c r="S92" i="18"/>
  <c r="BF92" i="18" s="1"/>
  <c r="W92" i="18"/>
  <c r="BJ92" i="18" s="1"/>
  <c r="AA92" i="18"/>
  <c r="BN92" i="18" s="1"/>
  <c r="AE92" i="18"/>
  <c r="BR92" i="18" s="1"/>
  <c r="E93" i="18"/>
  <c r="AR93" i="18" s="1"/>
  <c r="I93" i="18"/>
  <c r="AV93" i="18" s="1"/>
  <c r="M93" i="18"/>
  <c r="AZ93" i="18" s="1"/>
  <c r="Q93" i="18"/>
  <c r="BD93" i="18" s="1"/>
  <c r="U93" i="18"/>
  <c r="BH93" i="18" s="1"/>
  <c r="Y93" i="18"/>
  <c r="BL93" i="18" s="1"/>
  <c r="AC93" i="18"/>
  <c r="BP93" i="18" s="1"/>
  <c r="AG93" i="18"/>
  <c r="BT93" i="18" s="1"/>
  <c r="G94" i="18"/>
  <c r="AT94" i="18" s="1"/>
  <c r="K94" i="18"/>
  <c r="AX94" i="18" s="1"/>
  <c r="O94" i="18"/>
  <c r="BB94" i="18" s="1"/>
  <c r="AA94" i="18"/>
  <c r="BN94" i="18" s="1"/>
  <c r="M95" i="18"/>
  <c r="AZ95" i="18" s="1"/>
  <c r="AC95" i="18"/>
  <c r="BP95" i="18" s="1"/>
  <c r="O96" i="18"/>
  <c r="BB96" i="18" s="1"/>
  <c r="AE96" i="18"/>
  <c r="BR96" i="18" s="1"/>
  <c r="Q97" i="18"/>
  <c r="BD97" i="18" s="1"/>
  <c r="AG97" i="18"/>
  <c r="BT97" i="18" s="1"/>
  <c r="S98" i="18"/>
  <c r="BF98" i="18" s="1"/>
  <c r="E99" i="18"/>
  <c r="AR99" i="18" s="1"/>
  <c r="U99" i="18"/>
  <c r="BH99" i="18" s="1"/>
  <c r="G100" i="18"/>
  <c r="AT100" i="18" s="1"/>
  <c r="W100" i="18"/>
  <c r="BJ100" i="18" s="1"/>
  <c r="Q95" i="18"/>
  <c r="BD95" i="18" s="1"/>
  <c r="AG95" i="18"/>
  <c r="BT95" i="18" s="1"/>
  <c r="E97" i="18"/>
  <c r="AR97" i="18" s="1"/>
  <c r="G98" i="18"/>
  <c r="AT98" i="18" s="1"/>
  <c r="I99" i="18"/>
  <c r="AV99" i="18" s="1"/>
  <c r="K100" i="18"/>
  <c r="AX100" i="18" s="1"/>
  <c r="AA100" i="18"/>
  <c r="BN100" i="18" s="1"/>
  <c r="S94" i="18"/>
  <c r="BF94" i="18" s="1"/>
  <c r="U95" i="18"/>
  <c r="BH95" i="18" s="1"/>
  <c r="W96" i="18"/>
  <c r="BJ96" i="18" s="1"/>
  <c r="Y97" i="18"/>
  <c r="BL97" i="18" s="1"/>
  <c r="AA98" i="18"/>
  <c r="BN98" i="18" s="1"/>
  <c r="AC99" i="18"/>
  <c r="BP99" i="18" s="1"/>
  <c r="AE100" i="18"/>
  <c r="BR100" i="18" s="1"/>
  <c r="I95" i="18"/>
  <c r="AV95" i="18" s="1"/>
  <c r="K96" i="18"/>
  <c r="AX96" i="18" s="1"/>
  <c r="AA96" i="18"/>
  <c r="BN96" i="18" s="1"/>
  <c r="M97" i="18"/>
  <c r="AZ97" i="18" s="1"/>
  <c r="O98" i="18"/>
  <c r="BB98" i="18" s="1"/>
  <c r="Q99" i="18"/>
  <c r="BD99" i="18" s="1"/>
  <c r="S100" i="18"/>
  <c r="BF100" i="18" s="1"/>
  <c r="AE94" i="18"/>
  <c r="BR94" i="18" s="1"/>
  <c r="S96" i="18"/>
  <c r="BF96" i="18" s="1"/>
  <c r="U97" i="18"/>
  <c r="BH97" i="18" s="1"/>
  <c r="W98" i="18"/>
  <c r="BJ98" i="18" s="1"/>
  <c r="Y99" i="18"/>
  <c r="BL99" i="18" s="1"/>
  <c r="E95" i="18"/>
  <c r="AR95" i="18" s="1"/>
  <c r="G96" i="18"/>
  <c r="AT96" i="18" s="1"/>
  <c r="I97" i="18"/>
  <c r="AV97" i="18" s="1"/>
  <c r="K98" i="18"/>
  <c r="AX98" i="18" s="1"/>
  <c r="M99" i="18"/>
  <c r="AZ99" i="18" s="1"/>
  <c r="O100" i="18"/>
  <c r="BB100" i="18" s="1"/>
  <c r="W94" i="18"/>
  <c r="BJ94" i="18" s="1"/>
  <c r="Y95" i="18"/>
  <c r="BL95" i="18" s="1"/>
  <c r="AC97" i="18"/>
  <c r="BP97" i="18" s="1"/>
  <c r="AE98" i="18"/>
  <c r="BR98" i="18" s="1"/>
  <c r="AG99" i="18"/>
  <c r="BT99" i="18" s="1"/>
  <c r="H82" i="18"/>
  <c r="AU82" i="18" s="1"/>
  <c r="V81" i="18"/>
  <c r="BI81" i="18" s="1"/>
  <c r="F81" i="18"/>
  <c r="AS81" i="18" s="1"/>
  <c r="T80" i="18"/>
  <c r="BG80" i="18" s="1"/>
  <c r="AH79" i="18"/>
  <c r="BU79" i="18" s="1"/>
  <c r="R79" i="18"/>
  <c r="BE79" i="18" s="1"/>
  <c r="AF78" i="18"/>
  <c r="BS78" i="18" s="1"/>
  <c r="P78" i="18"/>
  <c r="BC78" i="18" s="1"/>
  <c r="AD77" i="18"/>
  <c r="BQ77" i="18" s="1"/>
  <c r="N77" i="18"/>
  <c r="BA77" i="18" s="1"/>
  <c r="AB76" i="18"/>
  <c r="BO76" i="18" s="1"/>
  <c r="L76" i="18"/>
  <c r="AY76" i="18" s="1"/>
  <c r="Z75" i="18"/>
  <c r="BM75" i="18" s="1"/>
  <c r="J75" i="18"/>
  <c r="AW75" i="18" s="1"/>
  <c r="X74" i="18"/>
  <c r="BK74" i="18" s="1"/>
  <c r="H74" i="18"/>
  <c r="AU74" i="18" s="1"/>
  <c r="V73" i="18"/>
  <c r="BI73" i="18" s="1"/>
  <c r="F73" i="18"/>
  <c r="AS73" i="18" s="1"/>
  <c r="T72" i="18"/>
  <c r="BG72" i="18" s="1"/>
  <c r="AH71" i="18"/>
  <c r="R71" i="18"/>
  <c r="AG81" i="18"/>
  <c r="BT81" i="18" s="1"/>
  <c r="Q81" i="18"/>
  <c r="BD81" i="18" s="1"/>
  <c r="AE80" i="18"/>
  <c r="BR80" i="18" s="1"/>
  <c r="O80" i="18"/>
  <c r="BB80" i="18" s="1"/>
  <c r="AC79" i="18"/>
  <c r="BP79" i="18" s="1"/>
  <c r="M79" i="18"/>
  <c r="AZ79" i="18" s="1"/>
  <c r="AA78" i="18"/>
  <c r="BN78" i="18" s="1"/>
  <c r="K78" i="18"/>
  <c r="AX78" i="18" s="1"/>
  <c r="Y77" i="18"/>
  <c r="BL77" i="18" s="1"/>
  <c r="I77" i="18"/>
  <c r="AV77" i="18" s="1"/>
  <c r="W76" i="18"/>
  <c r="BJ76" i="18" s="1"/>
  <c r="G76" i="18"/>
  <c r="AT76" i="18" s="1"/>
  <c r="U75" i="18"/>
  <c r="BH75" i="18" s="1"/>
  <c r="E75" i="18"/>
  <c r="AR75" i="18" s="1"/>
  <c r="S74" i="18"/>
  <c r="BF74" i="18" s="1"/>
  <c r="AG73" i="18"/>
  <c r="BT73" i="18" s="1"/>
  <c r="Q73" i="18"/>
  <c r="BD73" i="18" s="1"/>
  <c r="AE72" i="18"/>
  <c r="O72" i="18"/>
  <c r="AC71" i="18"/>
  <c r="BP71" i="18" s="1"/>
  <c r="M71" i="18"/>
  <c r="O74" i="18"/>
  <c r="BB74" i="18" s="1"/>
  <c r="AA72" i="18"/>
  <c r="BN72" i="18" s="1"/>
  <c r="Y71" i="18"/>
  <c r="BL71" i="18" s="1"/>
  <c r="I71" i="18"/>
  <c r="J81" i="18"/>
  <c r="AW81" i="18" s="1"/>
  <c r="H80" i="18"/>
  <c r="AU80" i="18" s="1"/>
  <c r="F79" i="18"/>
  <c r="AS79" i="18" s="1"/>
  <c r="AH77" i="18"/>
  <c r="BU77" i="18" s="1"/>
  <c r="P76" i="18"/>
  <c r="BC76" i="18" s="1"/>
  <c r="N75" i="18"/>
  <c r="BA75" i="18" s="1"/>
  <c r="Z73" i="18"/>
  <c r="BM73" i="18" s="1"/>
  <c r="X72" i="18"/>
  <c r="BK72" i="18" s="1"/>
  <c r="V71" i="18"/>
  <c r="BI71" i="18" s="1"/>
  <c r="E81" i="18"/>
  <c r="AR81" i="18" s="1"/>
  <c r="AG79" i="18"/>
  <c r="BT79" i="18" s="1"/>
  <c r="O78" i="18"/>
  <c r="BB78" i="18" s="1"/>
  <c r="M77" i="18"/>
  <c r="AZ77" i="18" s="1"/>
  <c r="K76" i="18"/>
  <c r="AX76" i="18" s="1"/>
  <c r="I75" i="18"/>
  <c r="AV75" i="18" s="1"/>
  <c r="G74" i="18"/>
  <c r="AT74" i="18" s="1"/>
  <c r="E73" i="18"/>
  <c r="AR73" i="18" s="1"/>
  <c r="Q71" i="18"/>
  <c r="AH81" i="18"/>
  <c r="BU81" i="18" s="1"/>
  <c r="R81" i="18"/>
  <c r="BE81" i="18" s="1"/>
  <c r="AF80" i="18"/>
  <c r="BS80" i="18" s="1"/>
  <c r="P80" i="18"/>
  <c r="BC80" i="18" s="1"/>
  <c r="AD79" i="18"/>
  <c r="BQ79" i="18" s="1"/>
  <c r="N79" i="18"/>
  <c r="BA79" i="18" s="1"/>
  <c r="AB78" i="18"/>
  <c r="BO78" i="18" s="1"/>
  <c r="L78" i="18"/>
  <c r="AY78" i="18" s="1"/>
  <c r="Z77" i="18"/>
  <c r="BM77" i="18" s="1"/>
  <c r="J77" i="18"/>
  <c r="AW77" i="18" s="1"/>
  <c r="X76" i="18"/>
  <c r="BK76" i="18" s="1"/>
  <c r="H76" i="18"/>
  <c r="AU76" i="18" s="1"/>
  <c r="V75" i="18"/>
  <c r="BI75" i="18" s="1"/>
  <c r="F75" i="18"/>
  <c r="AS75" i="18" s="1"/>
  <c r="T74" i="18"/>
  <c r="BG74" i="18" s="1"/>
  <c r="AH73" i="18"/>
  <c r="BU73" i="18" s="1"/>
  <c r="R73" i="18"/>
  <c r="BE73" i="18" s="1"/>
  <c r="AF72" i="18"/>
  <c r="BS72" i="18" s="1"/>
  <c r="P72" i="18"/>
  <c r="AD71" i="18"/>
  <c r="BQ71" i="18" s="1"/>
  <c r="N71" i="18"/>
  <c r="AC81" i="18"/>
  <c r="BP81" i="18" s="1"/>
  <c r="M81" i="18"/>
  <c r="AZ81" i="18" s="1"/>
  <c r="AA80" i="18"/>
  <c r="BN80" i="18" s="1"/>
  <c r="K80" i="18"/>
  <c r="AX80" i="18" s="1"/>
  <c r="Y79" i="18"/>
  <c r="BL79" i="18" s="1"/>
  <c r="I79" i="18"/>
  <c r="AV79" i="18" s="1"/>
  <c r="W78" i="18"/>
  <c r="BJ78" i="18" s="1"/>
  <c r="G78" i="18"/>
  <c r="AT78" i="18" s="1"/>
  <c r="U77" i="18"/>
  <c r="BH77" i="18" s="1"/>
  <c r="E77" i="18"/>
  <c r="AR77" i="18" s="1"/>
  <c r="S76" i="18"/>
  <c r="BF76" i="18" s="1"/>
  <c r="AG75" i="18"/>
  <c r="BT75" i="18" s="1"/>
  <c r="Q75" i="18"/>
  <c r="BD75" i="18" s="1"/>
  <c r="AE74" i="18"/>
  <c r="BR74" i="18" s="1"/>
  <c r="AC73" i="18"/>
  <c r="BP73" i="18" s="1"/>
  <c r="M73" i="18"/>
  <c r="AZ73" i="18" s="1"/>
  <c r="K72" i="18"/>
  <c r="AD81" i="18"/>
  <c r="BQ81" i="18" s="1"/>
  <c r="N81" i="18"/>
  <c r="BA81" i="18" s="1"/>
  <c r="AB80" i="18"/>
  <c r="BO80" i="18" s="1"/>
  <c r="L80" i="18"/>
  <c r="AY80" i="18" s="1"/>
  <c r="Z79" i="18"/>
  <c r="BM79" i="18" s="1"/>
  <c r="J79" i="18"/>
  <c r="AW79" i="18" s="1"/>
  <c r="X78" i="18"/>
  <c r="BK78" i="18" s="1"/>
  <c r="H78" i="18"/>
  <c r="AU78" i="18" s="1"/>
  <c r="V77" i="18"/>
  <c r="BI77" i="18" s="1"/>
  <c r="F77" i="18"/>
  <c r="AS77" i="18" s="1"/>
  <c r="T76" i="18"/>
  <c r="BG76" i="18" s="1"/>
  <c r="AH75" i="18"/>
  <c r="BU75" i="18" s="1"/>
  <c r="R75" i="18"/>
  <c r="BE75" i="18" s="1"/>
  <c r="AF74" i="18"/>
  <c r="BS74" i="18" s="1"/>
  <c r="P74" i="18"/>
  <c r="BC74" i="18" s="1"/>
  <c r="AD73" i="18"/>
  <c r="BQ73" i="18" s="1"/>
  <c r="N73" i="18"/>
  <c r="BA73" i="18" s="1"/>
  <c r="AB72" i="18"/>
  <c r="BO72" i="18" s="1"/>
  <c r="L72" i="18"/>
  <c r="Z71" i="18"/>
  <c r="BM71" i="18" s="1"/>
  <c r="J71" i="18"/>
  <c r="Y81" i="18"/>
  <c r="BL81" i="18" s="1"/>
  <c r="I81" i="18"/>
  <c r="AV81" i="18" s="1"/>
  <c r="W80" i="18"/>
  <c r="BJ80" i="18" s="1"/>
  <c r="G80" i="18"/>
  <c r="AT80" i="18" s="1"/>
  <c r="U79" i="18"/>
  <c r="BH79" i="18" s="1"/>
  <c r="E79" i="18"/>
  <c r="AR79" i="18" s="1"/>
  <c r="S78" i="18"/>
  <c r="BF78" i="18" s="1"/>
  <c r="AG77" i="18"/>
  <c r="BT77" i="18" s="1"/>
  <c r="Q77" i="18"/>
  <c r="BD77" i="18" s="1"/>
  <c r="AE76" i="18"/>
  <c r="BR76" i="18" s="1"/>
  <c r="O76" i="18"/>
  <c r="BB76" i="18" s="1"/>
  <c r="AC75" i="18"/>
  <c r="BP75" i="18" s="1"/>
  <c r="M75" i="18"/>
  <c r="AZ75" i="18" s="1"/>
  <c r="AA74" i="18"/>
  <c r="BN74" i="18" s="1"/>
  <c r="K74" i="18"/>
  <c r="AX74" i="18" s="1"/>
  <c r="Y73" i="18"/>
  <c r="BL73" i="18" s="1"/>
  <c r="I73" i="18"/>
  <c r="AV73" i="18" s="1"/>
  <c r="W72" i="18"/>
  <c r="G72" i="18"/>
  <c r="U71" i="18"/>
  <c r="Z81" i="18"/>
  <c r="BM81" i="18" s="1"/>
  <c r="X80" i="18"/>
  <c r="BK80" i="18" s="1"/>
  <c r="V79" i="18"/>
  <c r="BI79" i="18" s="1"/>
  <c r="T78" i="18"/>
  <c r="BG78" i="18" s="1"/>
  <c r="R77" i="18"/>
  <c r="BE77" i="18" s="1"/>
  <c r="AF76" i="18"/>
  <c r="BS76" i="18" s="1"/>
  <c r="AD75" i="18"/>
  <c r="BQ75" i="18" s="1"/>
  <c r="AB74" i="18"/>
  <c r="BO74" i="18" s="1"/>
  <c r="L74" i="18"/>
  <c r="AY74" i="18" s="1"/>
  <c r="J73" i="18"/>
  <c r="AW73" i="18" s="1"/>
  <c r="H72" i="18"/>
  <c r="F71" i="18"/>
  <c r="U81" i="18"/>
  <c r="BH81" i="18" s="1"/>
  <c r="S80" i="18"/>
  <c r="BF80" i="18" s="1"/>
  <c r="Q79" i="18"/>
  <c r="BD79" i="18" s="1"/>
  <c r="AE78" i="18"/>
  <c r="BR78" i="18" s="1"/>
  <c r="AC77" i="18"/>
  <c r="BP77" i="18" s="1"/>
  <c r="AA76" i="18"/>
  <c r="BN76" i="18" s="1"/>
  <c r="Y75" i="18"/>
  <c r="BL75" i="18" s="1"/>
  <c r="W74" i="18"/>
  <c r="BJ74" i="18" s="1"/>
  <c r="U73" i="18"/>
  <c r="BH73" i="18" s="1"/>
  <c r="S72" i="18"/>
  <c r="AG71" i="18"/>
  <c r="L82" i="18"/>
  <c r="AY82" i="18" s="1"/>
  <c r="B34" i="3" l="1"/>
  <c r="K106" i="3"/>
  <c r="J106" i="3"/>
  <c r="I106" i="3"/>
  <c r="H106" i="3"/>
  <c r="AA105" i="3"/>
  <c r="Z105" i="3"/>
  <c r="Y105" i="3"/>
  <c r="X105" i="3"/>
  <c r="W105" i="3"/>
  <c r="V105" i="3"/>
  <c r="U105" i="3"/>
  <c r="T105" i="3"/>
  <c r="S105" i="3"/>
  <c r="R105" i="3"/>
  <c r="P105" i="3"/>
  <c r="O105" i="3"/>
  <c r="N105" i="3"/>
  <c r="M105" i="3"/>
  <c r="L105" i="3"/>
  <c r="K105" i="3"/>
  <c r="D105" i="3"/>
  <c r="E105" i="3" l="1"/>
  <c r="C49" i="3"/>
  <c r="C40" i="3"/>
  <c r="D73" i="18" l="1"/>
  <c r="D77" i="18"/>
  <c r="D72" i="18"/>
  <c r="D74" i="18"/>
  <c r="AL74" i="18" s="1"/>
  <c r="D76" i="18"/>
  <c r="D75" i="18"/>
  <c r="AN75" i="18" l="1"/>
  <c r="AJ75" i="18"/>
  <c r="AL75" i="18"/>
  <c r="AJ76" i="18"/>
  <c r="AL76" i="18"/>
  <c r="AN76" i="18"/>
  <c r="AN74" i="18"/>
  <c r="AJ74" i="18"/>
  <c r="AJ72" i="18"/>
  <c r="AL72" i="18"/>
  <c r="AN72" i="18"/>
  <c r="AL77" i="18"/>
  <c r="AJ77" i="18"/>
  <c r="AN77" i="18"/>
  <c r="AL73" i="18"/>
  <c r="AJ73" i="18"/>
  <c r="AN73" i="18"/>
  <c r="I38" i="18"/>
  <c r="I70" i="18"/>
  <c r="AV70" i="18" s="1"/>
  <c r="H38" i="18"/>
  <c r="H70" i="18"/>
  <c r="AU70" i="18" s="1"/>
  <c r="G70" i="18"/>
  <c r="AT70" i="18" s="1"/>
  <c r="G38" i="18"/>
  <c r="M38" i="18"/>
  <c r="M70" i="18"/>
  <c r="AZ70" i="18" s="1"/>
  <c r="L38" i="18"/>
  <c r="L70" i="18"/>
  <c r="AY70" i="18" s="1"/>
  <c r="K70" i="18"/>
  <c r="AX70" i="18" s="1"/>
  <c r="K38" i="18"/>
  <c r="J70" i="18"/>
  <c r="AW70" i="18" s="1"/>
  <c r="J38" i="18"/>
  <c r="O70" i="18"/>
  <c r="BB70" i="18" s="1"/>
  <c r="O38" i="18"/>
  <c r="E38" i="18"/>
  <c r="E70" i="18"/>
  <c r="F70" i="18"/>
  <c r="AS70" i="18" s="1"/>
  <c r="F38" i="18"/>
  <c r="N70" i="18"/>
  <c r="BA70" i="18" s="1"/>
  <c r="N38" i="18"/>
  <c r="AK71" i="18" l="1" a="1"/>
  <c r="AM71" i="18" a="1"/>
  <c r="AO71" i="18" a="1"/>
  <c r="AR70" i="18"/>
  <c r="D48" i="3"/>
  <c r="D41" i="3"/>
  <c r="C41" i="3"/>
  <c r="D47" i="3"/>
  <c r="G133" i="3"/>
  <c r="AK71" i="18" l="1"/>
  <c r="AK72" i="18"/>
  <c r="AK90" i="18"/>
  <c r="AK100" i="18"/>
  <c r="AK95" i="18"/>
  <c r="AK96" i="18"/>
  <c r="AK91" i="18"/>
  <c r="AK81" i="18"/>
  <c r="AK82" i="18"/>
  <c r="AK97" i="18"/>
  <c r="AK76" i="18"/>
  <c r="AK84" i="18"/>
  <c r="AK79" i="18"/>
  <c r="AK80" i="18"/>
  <c r="AK75" i="18"/>
  <c r="AK74" i="18"/>
  <c r="AK78" i="18"/>
  <c r="AK93" i="18"/>
  <c r="AK77" i="18"/>
  <c r="AK73" i="18"/>
  <c r="AK99" i="18"/>
  <c r="AK87" i="18"/>
  <c r="AK94" i="18"/>
  <c r="AK98" i="18"/>
  <c r="AK86" i="18"/>
  <c r="AK92" i="18"/>
  <c r="AK83" i="18"/>
  <c r="AK89" i="18"/>
  <c r="AK85" i="18"/>
  <c r="AK88" i="18"/>
  <c r="AM73" i="18"/>
  <c r="AM86" i="18"/>
  <c r="AM89" i="18"/>
  <c r="AM78" i="18"/>
  <c r="AM92" i="18"/>
  <c r="AM84" i="18"/>
  <c r="AM97" i="18"/>
  <c r="AM77" i="18"/>
  <c r="AM94" i="18"/>
  <c r="AM88" i="18"/>
  <c r="AM85" i="18"/>
  <c r="AM100" i="18"/>
  <c r="AM98" i="18"/>
  <c r="AM72" i="18"/>
  <c r="AM87" i="18"/>
  <c r="AM83" i="18"/>
  <c r="AM79" i="18"/>
  <c r="AM96" i="18"/>
  <c r="AM76" i="18"/>
  <c r="AM93" i="18"/>
  <c r="AM95" i="18"/>
  <c r="AM81" i="18"/>
  <c r="AM74" i="18"/>
  <c r="AM91" i="18"/>
  <c r="AM80" i="18"/>
  <c r="AM82" i="18"/>
  <c r="AM90" i="18"/>
  <c r="AM99" i="18"/>
  <c r="AM75" i="18"/>
  <c r="AM71" i="18"/>
  <c r="AO74" i="18"/>
  <c r="AO99" i="18"/>
  <c r="AO88" i="18"/>
  <c r="AO96" i="18"/>
  <c r="AO98" i="18"/>
  <c r="AO92" i="18"/>
  <c r="AO72" i="18"/>
  <c r="AO85" i="18"/>
  <c r="AO83" i="18"/>
  <c r="AO86" i="18"/>
  <c r="AO80" i="18"/>
  <c r="AO82" i="18"/>
  <c r="AO76" i="18"/>
  <c r="AO78" i="18"/>
  <c r="AO84" i="18"/>
  <c r="AO81" i="18"/>
  <c r="AO77" i="18"/>
  <c r="AO87" i="18"/>
  <c r="AO71" i="18"/>
  <c r="AO100" i="18"/>
  <c r="AO94" i="18"/>
  <c r="AO97" i="18"/>
  <c r="AO95" i="18"/>
  <c r="AO93" i="18"/>
  <c r="AO91" i="18"/>
  <c r="AO73" i="18"/>
  <c r="AO90" i="18"/>
  <c r="AO89" i="18"/>
  <c r="AO79" i="18"/>
  <c r="AO75" i="18"/>
  <c r="B47" i="3"/>
  <c r="D90" i="3"/>
  <c r="D91" i="3"/>
  <c r="D92" i="3"/>
  <c r="D93" i="3"/>
  <c r="D94" i="3"/>
  <c r="D95" i="3"/>
  <c r="D96" i="3"/>
  <c r="D97" i="3"/>
  <c r="D98" i="3"/>
  <c r="D99" i="3"/>
  <c r="D100" i="3"/>
  <c r="D101" i="3"/>
  <c r="D102" i="3"/>
  <c r="D103" i="3"/>
  <c r="D104" i="3"/>
  <c r="D89" i="3"/>
  <c r="I133" i="3"/>
  <c r="N133" i="3"/>
  <c r="M133" i="3"/>
  <c r="F105" i="3"/>
  <c r="C133" i="3"/>
  <c r="J133" i="3"/>
  <c r="Q105" i="3"/>
  <c r="P133" i="3"/>
  <c r="E133" i="3"/>
  <c r="Q133" i="3"/>
  <c r="H133" i="3"/>
  <c r="O133" i="3"/>
  <c r="K133" i="3"/>
  <c r="D133" i="3"/>
  <c r="F133" i="3"/>
  <c r="L133" i="3"/>
  <c r="B133" i="3"/>
  <c r="R133" i="3"/>
  <c r="S133" i="3"/>
  <c r="W89" i="3" l="1"/>
  <c r="X89" i="3"/>
  <c r="Y89" i="3"/>
  <c r="Z89" i="3"/>
  <c r="AA89" i="3"/>
  <c r="W90" i="3"/>
  <c r="X90" i="3"/>
  <c r="Y90" i="3"/>
  <c r="Z90" i="3"/>
  <c r="AA90" i="3"/>
  <c r="W91" i="3"/>
  <c r="X91" i="3"/>
  <c r="Y91" i="3"/>
  <c r="Z91" i="3"/>
  <c r="AA91" i="3"/>
  <c r="W92" i="3"/>
  <c r="X92" i="3"/>
  <c r="Y92" i="3"/>
  <c r="Z92" i="3"/>
  <c r="AA92" i="3"/>
  <c r="W93" i="3"/>
  <c r="X93" i="3"/>
  <c r="Y93" i="3"/>
  <c r="Z93" i="3"/>
  <c r="AA93" i="3"/>
  <c r="W94" i="3"/>
  <c r="X94" i="3"/>
  <c r="Y94" i="3"/>
  <c r="Z94" i="3"/>
  <c r="AA94" i="3"/>
  <c r="W95" i="3"/>
  <c r="X95" i="3"/>
  <c r="Y95" i="3"/>
  <c r="Z95" i="3"/>
  <c r="AA95" i="3"/>
  <c r="W96" i="3"/>
  <c r="X96" i="3"/>
  <c r="Y96" i="3"/>
  <c r="Z96" i="3"/>
  <c r="AA96" i="3"/>
  <c r="W97" i="3"/>
  <c r="X97" i="3"/>
  <c r="Y97" i="3"/>
  <c r="Z97" i="3"/>
  <c r="AA97" i="3"/>
  <c r="W98" i="3"/>
  <c r="X98" i="3"/>
  <c r="Y98" i="3"/>
  <c r="Z98" i="3"/>
  <c r="AA98" i="3"/>
  <c r="W99" i="3"/>
  <c r="X99" i="3"/>
  <c r="Y99" i="3"/>
  <c r="Z99" i="3"/>
  <c r="AA99" i="3"/>
  <c r="W100" i="3"/>
  <c r="X100" i="3"/>
  <c r="Y100" i="3"/>
  <c r="Z100" i="3"/>
  <c r="AA100" i="3"/>
  <c r="W101" i="3"/>
  <c r="X101" i="3"/>
  <c r="Y101" i="3"/>
  <c r="Z101" i="3"/>
  <c r="AA101" i="3"/>
  <c r="W102" i="3"/>
  <c r="X102" i="3"/>
  <c r="Y102" i="3"/>
  <c r="Z102" i="3"/>
  <c r="AA102" i="3"/>
  <c r="W103" i="3"/>
  <c r="X103" i="3"/>
  <c r="Y103" i="3"/>
  <c r="Z103" i="3"/>
  <c r="AA103" i="3"/>
  <c r="W104" i="3"/>
  <c r="X104" i="3"/>
  <c r="Y104" i="3"/>
  <c r="Z104" i="3"/>
  <c r="AA104" i="3"/>
  <c r="W106" i="3"/>
  <c r="X106" i="3"/>
  <c r="Y106" i="3"/>
  <c r="Z106" i="3"/>
  <c r="AA106" i="3"/>
  <c r="T103" i="3"/>
  <c r="S103" i="3"/>
  <c r="R103" i="3"/>
  <c r="S106" i="3"/>
  <c r="R106" i="3"/>
  <c r="S93" i="3"/>
  <c r="S92" i="3"/>
  <c r="R92" i="3"/>
  <c r="S91" i="3"/>
  <c r="R91" i="3"/>
  <c r="S90" i="3"/>
  <c r="R90" i="3"/>
  <c r="R99" i="3"/>
  <c r="R98" i="3"/>
  <c r="S101" i="3"/>
  <c r="S100" i="3"/>
  <c r="S99" i="3"/>
  <c r="S98" i="3"/>
  <c r="S97" i="3"/>
  <c r="V106" i="3"/>
  <c r="U106" i="3"/>
  <c r="T106" i="3"/>
  <c r="V104" i="3"/>
  <c r="U104" i="3"/>
  <c r="T104" i="3"/>
  <c r="V103" i="3"/>
  <c r="U103" i="3"/>
  <c r="V102" i="3"/>
  <c r="U102" i="3"/>
  <c r="T102" i="3"/>
  <c r="V101" i="3"/>
  <c r="U101" i="3"/>
  <c r="T101" i="3"/>
  <c r="V100" i="3"/>
  <c r="U100" i="3"/>
  <c r="T100" i="3"/>
  <c r="V99" i="3"/>
  <c r="U99" i="3"/>
  <c r="T99" i="3"/>
  <c r="V98" i="3"/>
  <c r="U98" i="3"/>
  <c r="T98" i="3"/>
  <c r="V97" i="3"/>
  <c r="U97" i="3"/>
  <c r="T97" i="3"/>
  <c r="V96" i="3"/>
  <c r="U96" i="3"/>
  <c r="T96" i="3"/>
  <c r="V95" i="3"/>
  <c r="U95" i="3"/>
  <c r="T95" i="3"/>
  <c r="V94" i="3"/>
  <c r="U94" i="3"/>
  <c r="V93" i="3"/>
  <c r="U93" i="3"/>
  <c r="T93" i="3"/>
  <c r="V92" i="3"/>
  <c r="U92" i="3"/>
  <c r="T92" i="3"/>
  <c r="V91" i="3"/>
  <c r="U91" i="3"/>
  <c r="T91" i="3"/>
  <c r="V90" i="3"/>
  <c r="U90" i="3"/>
  <c r="T90" i="3"/>
  <c r="V89" i="3"/>
  <c r="U89" i="3"/>
  <c r="T89" i="3"/>
  <c r="R102" i="3"/>
  <c r="R101" i="3"/>
  <c r="H104" i="3"/>
  <c r="H103" i="3"/>
  <c r="H102" i="3"/>
  <c r="H101" i="3"/>
  <c r="I104" i="3"/>
  <c r="I103" i="3"/>
  <c r="I102" i="3"/>
  <c r="I101" i="3"/>
  <c r="P106" i="3"/>
  <c r="O106" i="3"/>
  <c r="N106" i="3"/>
  <c r="M106" i="3"/>
  <c r="L106" i="3"/>
  <c r="P104" i="3"/>
  <c r="O104" i="3"/>
  <c r="N104" i="3"/>
  <c r="M104" i="3"/>
  <c r="L104" i="3"/>
  <c r="K104" i="3"/>
  <c r="J104" i="3"/>
  <c r="P103" i="3"/>
  <c r="O103" i="3"/>
  <c r="N103" i="3"/>
  <c r="M103" i="3"/>
  <c r="L103" i="3"/>
  <c r="K103" i="3"/>
  <c r="J103" i="3"/>
  <c r="P102" i="3"/>
  <c r="O102" i="3"/>
  <c r="N102" i="3"/>
  <c r="M102" i="3"/>
  <c r="L102" i="3"/>
  <c r="K102" i="3"/>
  <c r="J102" i="3"/>
  <c r="P101" i="3"/>
  <c r="O101" i="3"/>
  <c r="N101" i="3"/>
  <c r="M101" i="3"/>
  <c r="L101" i="3"/>
  <c r="K101" i="3"/>
  <c r="J101" i="3"/>
  <c r="P100" i="3"/>
  <c r="O100" i="3"/>
  <c r="N100" i="3"/>
  <c r="M100" i="3"/>
  <c r="L100" i="3"/>
  <c r="K100" i="3"/>
  <c r="P99" i="3"/>
  <c r="O99" i="3"/>
  <c r="N99" i="3"/>
  <c r="M99" i="3"/>
  <c r="P98" i="3"/>
  <c r="O98" i="3"/>
  <c r="N98" i="3"/>
  <c r="M98" i="3"/>
  <c r="L98" i="3"/>
  <c r="K98" i="3"/>
  <c r="J98" i="3"/>
  <c r="I98" i="3"/>
  <c r="H98" i="3"/>
  <c r="P97" i="3"/>
  <c r="O97" i="3"/>
  <c r="N97" i="3"/>
  <c r="M97" i="3"/>
  <c r="L97" i="3"/>
  <c r="K97" i="3"/>
  <c r="J97" i="3"/>
  <c r="I97" i="3"/>
  <c r="H97" i="3"/>
  <c r="P96" i="3"/>
  <c r="O96" i="3"/>
  <c r="N96" i="3"/>
  <c r="M96" i="3"/>
  <c r="L96" i="3"/>
  <c r="K96" i="3"/>
  <c r="P95" i="3"/>
  <c r="O95" i="3"/>
  <c r="N95" i="3"/>
  <c r="M95" i="3"/>
  <c r="L95" i="3"/>
  <c r="K95" i="3"/>
  <c r="P94" i="3"/>
  <c r="O94" i="3"/>
  <c r="N94" i="3"/>
  <c r="M94" i="3"/>
  <c r="L94" i="3"/>
  <c r="K94" i="3"/>
  <c r="P93" i="3"/>
  <c r="O93" i="3"/>
  <c r="N93" i="3"/>
  <c r="M93" i="3"/>
  <c r="L93" i="3"/>
  <c r="K93" i="3"/>
  <c r="J93" i="3"/>
  <c r="I93" i="3"/>
  <c r="H93" i="3"/>
  <c r="P92" i="3"/>
  <c r="O92" i="3"/>
  <c r="N92" i="3"/>
  <c r="M92" i="3"/>
  <c r="L92" i="3"/>
  <c r="K92" i="3"/>
  <c r="J92" i="3"/>
  <c r="I92" i="3"/>
  <c r="H92" i="3"/>
  <c r="P91" i="3"/>
  <c r="O91" i="3"/>
  <c r="N91" i="3"/>
  <c r="M91" i="3"/>
  <c r="L91" i="3"/>
  <c r="K91" i="3"/>
  <c r="J91" i="3"/>
  <c r="I91" i="3"/>
  <c r="H91" i="3"/>
  <c r="P90" i="3"/>
  <c r="O90" i="3"/>
  <c r="N90" i="3"/>
  <c r="M90" i="3"/>
  <c r="L90" i="3"/>
  <c r="K90" i="3"/>
  <c r="J90" i="3"/>
  <c r="I90" i="3"/>
  <c r="H90" i="3"/>
  <c r="P89" i="3"/>
  <c r="O89" i="3"/>
  <c r="N89" i="3"/>
  <c r="M89" i="3"/>
  <c r="L89" i="3"/>
  <c r="K89" i="3"/>
  <c r="J89" i="3"/>
  <c r="I89" i="3"/>
  <c r="H89" i="3"/>
  <c r="R100" i="3"/>
  <c r="R97" i="3"/>
  <c r="S96" i="3"/>
  <c r="R96" i="3"/>
  <c r="S95" i="3"/>
  <c r="AI93" i="3" s="1"/>
  <c r="AH94" i="3" s="1"/>
  <c r="AE95" i="3" s="1"/>
  <c r="AG93" i="3"/>
  <c r="AF94" i="3" s="1"/>
  <c r="T94" i="3"/>
  <c r="AF93" i="3" s="1"/>
  <c r="F92" i="3"/>
  <c r="Q90" i="3"/>
  <c r="Q102" i="3"/>
  <c r="Q95" i="3"/>
  <c r="F102" i="3"/>
  <c r="F104" i="3"/>
  <c r="Q99" i="3"/>
  <c r="F98" i="3"/>
  <c r="Q97" i="3"/>
  <c r="F91" i="3"/>
  <c r="Q104" i="3"/>
  <c r="F89" i="3"/>
  <c r="F93" i="3"/>
  <c r="Q98" i="3"/>
  <c r="F90" i="3"/>
  <c r="Q91" i="3"/>
  <c r="Q93" i="3"/>
  <c r="Q94" i="3"/>
  <c r="F95" i="3"/>
  <c r="F96" i="3"/>
  <c r="Q89" i="3"/>
  <c r="Q101" i="3"/>
  <c r="F103" i="3"/>
  <c r="F99" i="3"/>
  <c r="Q96" i="3"/>
  <c r="Q106" i="3"/>
  <c r="F97" i="3"/>
  <c r="F94" i="3"/>
  <c r="Q100" i="3"/>
  <c r="Q103" i="3"/>
  <c r="F101" i="3"/>
  <c r="Q92" i="3"/>
  <c r="F106" i="3"/>
  <c r="F100" i="3"/>
  <c r="AS100" i="3" l="1"/>
  <c r="AS98" i="3"/>
  <c r="AS91" i="3"/>
  <c r="AS102" i="3"/>
  <c r="AS104" i="3"/>
  <c r="AS90" i="3"/>
  <c r="AS106" i="3"/>
  <c r="AS96" i="3"/>
  <c r="AS89" i="3"/>
  <c r="AS103" i="3"/>
  <c r="AS101" i="3"/>
  <c r="AS94" i="3"/>
  <c r="AS105" i="3"/>
  <c r="AS92" i="3"/>
  <c r="AS95" i="3"/>
  <c r="AS93" i="3"/>
  <c r="AS99" i="3"/>
  <c r="AS97" i="3"/>
  <c r="AE94" i="3"/>
  <c r="AD95" i="3"/>
  <c r="AE96" i="3"/>
  <c r="AD97" i="3" s="1"/>
  <c r="E94" i="3"/>
  <c r="E96" i="3"/>
  <c r="E99" i="3"/>
  <c r="E95" i="3"/>
  <c r="E103" i="3"/>
  <c r="E100" i="3"/>
  <c r="E106" i="3"/>
  <c r="E101" i="3"/>
  <c r="E104" i="3"/>
  <c r="E90" i="3"/>
  <c r="E102" i="3"/>
  <c r="E91" i="3"/>
  <c r="E92" i="3"/>
  <c r="E97" i="3"/>
  <c r="E89" i="3"/>
  <c r="E93" i="3"/>
  <c r="E98" i="3"/>
  <c r="AW105" i="3" l="1"/>
  <c r="AW97" i="3"/>
  <c r="AW89" i="3"/>
  <c r="AW106" i="3"/>
  <c r="AW96" i="3"/>
  <c r="AW103" i="3"/>
  <c r="AW95" i="3"/>
  <c r="AW90" i="3"/>
  <c r="AW98" i="3"/>
  <c r="AW102" i="3"/>
  <c r="AW104" i="3"/>
  <c r="AW100" i="3"/>
  <c r="AW101" i="3"/>
  <c r="AW93" i="3"/>
  <c r="AW94" i="3"/>
  <c r="AW99" i="3"/>
  <c r="AW91" i="3"/>
  <c r="AW92" i="3"/>
  <c r="AT95" i="3"/>
  <c r="AT89" i="3"/>
  <c r="AT104" i="3"/>
  <c r="AT102" i="3"/>
  <c r="AT90" i="3"/>
  <c r="AT105" i="3"/>
  <c r="AT97" i="3"/>
  <c r="AT93" i="3"/>
  <c r="AT91" i="3"/>
  <c r="AT98" i="3"/>
  <c r="AT92" i="3"/>
  <c r="AT94" i="3"/>
  <c r="AT99" i="3"/>
  <c r="AT103" i="3"/>
  <c r="AT106" i="3"/>
  <c r="AT100" i="3"/>
  <c r="AT96" i="3"/>
  <c r="AT101" i="3"/>
  <c r="AU105" i="3"/>
  <c r="AU97" i="3"/>
  <c r="AU89" i="3"/>
  <c r="AU99" i="3"/>
  <c r="AU91" i="3"/>
  <c r="AU103" i="3"/>
  <c r="AU95" i="3"/>
  <c r="AU101" i="3"/>
  <c r="AU93" i="3"/>
  <c r="AU106" i="3"/>
  <c r="AU90" i="3"/>
  <c r="AU92" i="3"/>
  <c r="AU94" i="3"/>
  <c r="AU96" i="3"/>
  <c r="AU98" i="3"/>
  <c r="AU100" i="3"/>
  <c r="AU102" i="3"/>
  <c r="AU104" i="3"/>
  <c r="AD96" i="3"/>
  <c r="AV89" i="3" l="1"/>
  <c r="AV97" i="3"/>
  <c r="AV105" i="3"/>
  <c r="AV94" i="3"/>
  <c r="AV106" i="3"/>
  <c r="AV91" i="3"/>
  <c r="AV99" i="3"/>
  <c r="AV96" i="3"/>
  <c r="AV104" i="3"/>
  <c r="AV93" i="3"/>
  <c r="AV101" i="3"/>
  <c r="AV100" i="3"/>
  <c r="AV90" i="3"/>
  <c r="AV103" i="3"/>
  <c r="AV92" i="3"/>
  <c r="AV95" i="3"/>
  <c r="AV98" i="3"/>
  <c r="AV102" i="3"/>
  <c r="BJ89" i="3" l="1" a="1"/>
  <c r="BJ89" i="3" l="1"/>
  <c r="BL89" i="3" s="1"/>
  <c r="BJ97" i="3"/>
  <c r="BJ101" i="3"/>
  <c r="BJ105" i="3"/>
  <c r="BJ93" i="3"/>
  <c r="BL93" i="3" s="1"/>
  <c r="BJ104" i="3"/>
  <c r="BL104" i="3" s="1"/>
  <c r="BJ98" i="3"/>
  <c r="BJ102" i="3"/>
  <c r="BJ90" i="3"/>
  <c r="BJ95" i="3"/>
  <c r="BJ99" i="3"/>
  <c r="BJ106" i="3"/>
  <c r="BL106" i="3" s="1"/>
  <c r="BJ100" i="3"/>
  <c r="BJ94" i="3"/>
  <c r="BJ91" i="3"/>
  <c r="BJ92" i="3"/>
  <c r="BL92" i="3" s="1"/>
  <c r="BJ96" i="3"/>
  <c r="BJ103" i="3"/>
  <c r="BL103" i="3" s="1"/>
  <c r="BL90" i="3" l="1"/>
  <c r="BL91" i="3" l="1"/>
  <c r="BL94" i="3" l="1"/>
  <c r="AR71" i="18"/>
  <c r="AU72" i="18"/>
  <c r="AW72" i="18"/>
  <c r="AY71" i="18"/>
  <c r="AX72" i="18"/>
  <c r="AZ71" i="18"/>
  <c r="AV72" i="18"/>
  <c r="BA72" i="18"/>
  <c r="AY72" i="18"/>
  <c r="AS72" i="18"/>
  <c r="AZ72" i="18"/>
  <c r="AV71" i="18"/>
  <c r="AU71" i="18"/>
  <c r="BA71" i="18"/>
  <c r="AX71" i="18"/>
  <c r="AT72" i="18"/>
  <c r="AW71" i="18"/>
  <c r="AR72" i="18"/>
  <c r="BL95" i="3" l="1"/>
  <c r="BB72" i="18"/>
  <c r="BC72" i="18" s="1"/>
  <c r="AT71" i="18"/>
  <c r="AS71" i="18"/>
  <c r="BD72" i="18" l="1"/>
  <c r="BE72" i="18" s="1"/>
  <c r="BL96" i="3"/>
  <c r="BJ72" i="18"/>
  <c r="BT72" i="18" s="1"/>
  <c r="BB71" i="18"/>
  <c r="BF72" i="18" l="1"/>
  <c r="BJ71" i="18"/>
  <c r="BL97" i="3"/>
  <c r="BR72" i="18"/>
  <c r="BC71" i="18"/>
  <c r="BU71" i="18"/>
  <c r="BD71" i="18" l="1"/>
  <c r="BE71" i="18" s="1"/>
  <c r="BF71" i="18" s="1"/>
  <c r="BT71" i="18"/>
  <c r="BL98" i="3"/>
  <c r="BG71" i="18" l="1"/>
  <c r="BH71" i="18" s="1"/>
  <c r="BL99" i="3"/>
  <c r="BL100" i="3" s="1"/>
  <c r="BL101" i="3" l="1"/>
  <c r="BL102" i="3" l="1"/>
  <c r="BL105" i="3" s="1"/>
  <c r="B38" i="3" l="1"/>
  <c r="B103" i="3"/>
  <c r="B40" i="3"/>
  <c r="B98" i="3"/>
  <c r="B95" i="3"/>
  <c r="B49" i="3"/>
  <c r="B94" i="3"/>
  <c r="B104" i="3"/>
  <c r="B48" i="3"/>
  <c r="B91" i="3"/>
  <c r="B93" i="3"/>
  <c r="B105" i="3"/>
  <c r="B41" i="3"/>
  <c r="B96" i="3"/>
  <c r="B99" i="3"/>
  <c r="B23" i="3"/>
  <c r="B90" i="3"/>
  <c r="B102" i="3"/>
  <c r="B92" i="3"/>
  <c r="B101" i="3"/>
  <c r="B100" i="3"/>
  <c r="B28" i="3"/>
  <c r="B89" i="3"/>
  <c r="B97" i="3"/>
  <c r="B33" i="3"/>
  <c r="C4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Heller Christian</author>
  </authors>
  <commentList>
    <comment ref="A3" authorId="0" shapeId="0" xr:uid="{00000000-0006-0000-1100-000001000000}">
      <text>
        <r>
          <rPr>
            <b/>
            <sz val="9"/>
            <color indexed="81"/>
            <rFont val="Segoe UI"/>
            <family val="2"/>
          </rPr>
          <t>Column number</t>
        </r>
        <r>
          <rPr>
            <sz val="9"/>
            <color indexed="81"/>
            <rFont val="Segoe UI"/>
            <family val="2"/>
          </rPr>
          <t xml:space="preserve"> which contains actual language
</t>
        </r>
      </text>
    </comment>
  </commentList>
</comments>
</file>

<file path=xl/sharedStrings.xml><?xml version="1.0" encoding="utf-8"?>
<sst xmlns="http://schemas.openxmlformats.org/spreadsheetml/2006/main" count="9400" uniqueCount="3603">
  <si>
    <t>Total</t>
  </si>
  <si>
    <t>Production route</t>
  </si>
  <si>
    <t>English Version (Original)</t>
  </si>
  <si>
    <t>ausblenden</t>
  </si>
  <si>
    <t>Value</t>
  </si>
  <si>
    <t>Unit</t>
  </si>
  <si>
    <t>Directly attributable emissions (DirEm*)</t>
  </si>
  <si>
    <t>Imported</t>
  </si>
  <si>
    <t>Exported</t>
  </si>
  <si>
    <t>Electricity consumption</t>
  </si>
  <si>
    <t>Import and export of measurable heat</t>
  </si>
  <si>
    <t>Cement clinker</t>
  </si>
  <si>
    <t>Crude steel</t>
  </si>
  <si>
    <t>Hydrogen</t>
  </si>
  <si>
    <t>Ammonia</t>
  </si>
  <si>
    <t>Nitric acid</t>
  </si>
  <si>
    <t>Urea</t>
  </si>
  <si>
    <t>Aluminous cement</t>
  </si>
  <si>
    <t>Blast furnace route</t>
  </si>
  <si>
    <t>Smelting reduction</t>
  </si>
  <si>
    <t>Alloys (FeMn, FeCr, FeNi)</t>
  </si>
  <si>
    <t>Secondary melting (recycling)</t>
  </si>
  <si>
    <t>CBAM good</t>
  </si>
  <si>
    <t xml:space="preserve">Calcined clays </t>
  </si>
  <si>
    <t>Name of this sheet</t>
  </si>
  <si>
    <t>Address</t>
  </si>
  <si>
    <t>CONST_NA</t>
  </si>
  <si>
    <t>n.a.</t>
  </si>
  <si>
    <t>Production route relevant?</t>
  </si>
  <si>
    <t>Indirect emissions relevant?</t>
  </si>
  <si>
    <t>CO2</t>
  </si>
  <si>
    <t>Relevant precursors</t>
  </si>
  <si>
    <t>CONST_TrueFalse</t>
  </si>
  <si>
    <t>Error message</t>
  </si>
  <si>
    <t>Amounts</t>
  </si>
  <si>
    <t>Control:</t>
  </si>
  <si>
    <t>Name</t>
  </si>
  <si>
    <t>CONST_tonnes</t>
  </si>
  <si>
    <t>tonnes</t>
  </si>
  <si>
    <t>Indirect emissions</t>
  </si>
  <si>
    <t>MWh</t>
  </si>
  <si>
    <t>Source streams and emission sources</t>
  </si>
  <si>
    <t>#</t>
  </si>
  <si>
    <t>Method</t>
  </si>
  <si>
    <t>Source stream name</t>
  </si>
  <si>
    <t>AD Unit</t>
  </si>
  <si>
    <t>NCV Unit</t>
  </si>
  <si>
    <t>EF Unit</t>
  </si>
  <si>
    <t>C-Content Unit</t>
  </si>
  <si>
    <t>OxF Unit</t>
  </si>
  <si>
    <t>ConvF Unit</t>
  </si>
  <si>
    <t>BioC Unit</t>
  </si>
  <si>
    <t>non-sust. BioC</t>
  </si>
  <si>
    <t>non-sust. BioC Unit</t>
  </si>
  <si>
    <t>hourly GHG conc. Average</t>
  </si>
  <si>
    <t>hourly GHG conc. Unit</t>
  </si>
  <si>
    <t>hours operating</t>
  </si>
  <si>
    <t>hours operating Unit</t>
  </si>
  <si>
    <t>Flue gas (total)</t>
  </si>
  <si>
    <t>Flue gas (total), Unit</t>
  </si>
  <si>
    <t>Annual amount of GHG</t>
  </si>
  <si>
    <t>Annual amount of GHG Unit</t>
  </si>
  <si>
    <t>A: Frequency</t>
  </si>
  <si>
    <t>A: Duration</t>
  </si>
  <si>
    <t>A: SEF(CF4)</t>
  </si>
  <si>
    <t>B: AEO</t>
  </si>
  <si>
    <t>B: CE</t>
  </si>
  <si>
    <t>B: OVC</t>
  </si>
  <si>
    <t>F(C2F6)</t>
  </si>
  <si>
    <t>CF4 Emissions (t CF4)</t>
  </si>
  <si>
    <t>C2F6 Emissions (t C2F6)</t>
  </si>
  <si>
    <t>GWP (CF4) (tCO2e/t)</t>
  </si>
  <si>
    <t>GWP (C2F6) (tCO2e/t)</t>
  </si>
  <si>
    <t>CF4 Emissions (t CO2e)</t>
  </si>
  <si>
    <t>C2F6 Emissions (t CO2e)</t>
  </si>
  <si>
    <t>Collection efficiency, %</t>
  </si>
  <si>
    <t>CO2e fossil (t)</t>
  </si>
  <si>
    <t>CO2e bio (t)</t>
  </si>
  <si>
    <t>CO2e non-sust. bio (t)</t>
  </si>
  <si>
    <t>Energy content (fossil), TJ</t>
  </si>
  <si>
    <t>Energy content (bio), TJ</t>
  </si>
  <si>
    <t>Ex.1</t>
  </si>
  <si>
    <t>Combustion</t>
  </si>
  <si>
    <t>Heavy fuel oil</t>
  </si>
  <si>
    <t>t</t>
  </si>
  <si>
    <t>GJ/t</t>
  </si>
  <si>
    <t>tCO2/TJ</t>
  </si>
  <si>
    <t/>
  </si>
  <si>
    <t>Ex.2</t>
  </si>
  <si>
    <t>Process Emissions</t>
  </si>
  <si>
    <t>tCO2/t</t>
  </si>
  <si>
    <t>Ex.3</t>
  </si>
  <si>
    <t>Mass balance</t>
  </si>
  <si>
    <t>Steel</t>
  </si>
  <si>
    <t>tC/t</t>
  </si>
  <si>
    <t>Ex.</t>
  </si>
  <si>
    <t>N2O</t>
  </si>
  <si>
    <t>g/Nm3</t>
  </si>
  <si>
    <t>1000Nm3/h</t>
  </si>
  <si>
    <t>CO2 transfer</t>
  </si>
  <si>
    <t>SUM_PFC</t>
  </si>
  <si>
    <t>SUM_CO2</t>
  </si>
  <si>
    <t>Print area:</t>
  </si>
  <si>
    <t>Raw meal for clinker</t>
  </si>
  <si>
    <t>PRINT</t>
  </si>
  <si>
    <t>Emission factor</t>
  </si>
  <si>
    <t>TJ</t>
  </si>
  <si>
    <t>Indirect emissions from electricity consumption</t>
  </si>
  <si>
    <t>Waste gases</t>
  </si>
  <si>
    <t>Amount of waste gas</t>
  </si>
  <si>
    <t>Emissions factor</t>
  </si>
  <si>
    <t>Measurable heat</t>
  </si>
  <si>
    <t>Please select which elements are applicable</t>
  </si>
  <si>
    <t>Country code</t>
  </si>
  <si>
    <t>G1</t>
  </si>
  <si>
    <t>P1</t>
  </si>
  <si>
    <t>P2</t>
  </si>
  <si>
    <t>G3</t>
  </si>
  <si>
    <t>Transitional</t>
  </si>
  <si>
    <t>Definitive</t>
  </si>
  <si>
    <t>CONST_TransitionalOrDefinitive</t>
  </si>
  <si>
    <t>CNTR_CBAMPeriod</t>
  </si>
  <si>
    <t xml:space="preserve">(a) </t>
  </si>
  <si>
    <t>All production routes</t>
  </si>
  <si>
    <t>Other production routes</t>
  </si>
  <si>
    <t>CONST_CNTR_TotProd</t>
  </si>
  <si>
    <t>TotProd_</t>
  </si>
  <si>
    <t>CONST_CNTR_EmbedEmDir</t>
  </si>
  <si>
    <t>EmbedEmDir_</t>
  </si>
  <si>
    <t>CONST_CNTR_EmbedEmInDir</t>
  </si>
  <si>
    <t>EmbedEmInDir_</t>
  </si>
  <si>
    <t>CONST_GoodToMarket</t>
  </si>
  <si>
    <t>ToMarket_</t>
  </si>
  <si>
    <t>CONST_PrecursorToGoodInput</t>
  </si>
  <si>
    <t>ElecCons_</t>
  </si>
  <si>
    <t>CONST_ElecConsumption</t>
  </si>
  <si>
    <t>CONST_ErrorOrMissing</t>
  </si>
  <si>
    <t>ErrMiss_</t>
  </si>
  <si>
    <t>Values</t>
  </si>
  <si>
    <t>Errors</t>
  </si>
  <si>
    <t>1000Nm3</t>
  </si>
  <si>
    <t>CONST_torkNm3</t>
  </si>
  <si>
    <t>GJ</t>
  </si>
  <si>
    <t>CONST_TJ</t>
  </si>
  <si>
    <t>CONST_GJ</t>
  </si>
  <si>
    <t>CONST_t</t>
  </si>
  <si>
    <t>CONST_kNm3</t>
  </si>
  <si>
    <t>CONST_GJpt</t>
  </si>
  <si>
    <t>CONST_tCO2pt</t>
  </si>
  <si>
    <t>CONST_tCO2pTJ</t>
  </si>
  <si>
    <t>CONST_tCO2pkNm3</t>
  </si>
  <si>
    <t>CONST_GJpkNm3</t>
  </si>
  <si>
    <t>CONST_tC</t>
  </si>
  <si>
    <t>CONST_tCpt</t>
  </si>
  <si>
    <t>CONST_tCpkNm3</t>
  </si>
  <si>
    <t>CONST_torkNm3orNA</t>
  </si>
  <si>
    <t>CONST_tCO2pTJOrtCO2pt</t>
  </si>
  <si>
    <t>CONST_tCptOrtCpkNm3</t>
  </si>
  <si>
    <t>CONST_tCptortCO2pkNm3</t>
  </si>
  <si>
    <t>CONST_hpa</t>
  </si>
  <si>
    <t>CONST_Nm3ph</t>
  </si>
  <si>
    <t>CONST_gpNm3</t>
  </si>
  <si>
    <t>CONST_kNm3pa</t>
  </si>
  <si>
    <t>tC</t>
  </si>
  <si>
    <t>CONST_CEMSType</t>
  </si>
  <si>
    <t>Type of GHG</t>
  </si>
  <si>
    <t>SEE (indirect)</t>
  </si>
  <si>
    <t>SEE (direct)</t>
  </si>
  <si>
    <t>SEE (total)</t>
  </si>
  <si>
    <t>Installation level data:</t>
  </si>
  <si>
    <t>Total CO2 emissions</t>
  </si>
  <si>
    <t>Biomass emissions</t>
  </si>
  <si>
    <t>Total N2O emissions</t>
  </si>
  <si>
    <t>Total PFC emissions</t>
  </si>
  <si>
    <t>Total direct emissions</t>
  </si>
  <si>
    <t>Results:</t>
  </si>
  <si>
    <t>G4</t>
  </si>
  <si>
    <t>G5</t>
  </si>
  <si>
    <t>G6</t>
  </si>
  <si>
    <t>Numbering</t>
  </si>
  <si>
    <t>EmbEm (direct)</t>
  </si>
  <si>
    <t>EmbEm (indirect)</t>
  </si>
  <si>
    <t>EmbEm (total)</t>
  </si>
  <si>
    <t>Production and consumption</t>
  </si>
  <si>
    <t>Total production of precursors</t>
  </si>
  <si>
    <t>Good produced</t>
  </si>
  <si>
    <t>Share of precursor consumed, per unit of good produced</t>
  </si>
  <si>
    <t>Unknown production routes</t>
  </si>
  <si>
    <t>Table of contents</t>
  </si>
  <si>
    <t>Navigation Area:</t>
  </si>
  <si>
    <t>General Information on this Template</t>
  </si>
  <si>
    <t xml:space="preserve">The views expressed in this file represent the views of the authors and not necessarily those of the European Commission. </t>
  </si>
  <si>
    <t>How to use this file</t>
  </si>
  <si>
    <t>Automatic calculation (to be found in the menu Formula/Calculation options) must be turned on.</t>
  </si>
  <si>
    <t>Colour codes and fonts:</t>
  </si>
  <si>
    <t>Black bold text:</t>
  </si>
  <si>
    <t>This is text describing the input required.</t>
  </si>
  <si>
    <t>Smaller italic text:</t>
  </si>
  <si>
    <t xml:space="preserve">This text gives further explanations. </t>
  </si>
  <si>
    <t>Light yellow fields indicate that an input is optional.</t>
  </si>
  <si>
    <t>Green fields show automatically calculated results. Red text indicates error messages (missing data etc).</t>
  </si>
  <si>
    <t>Light grey areas are dedicated for navigation and hyperlinks.</t>
  </si>
  <si>
    <t>Information sources:</t>
  </si>
  <si>
    <t>EU-Legislation:</t>
  </si>
  <si>
    <t>Guidelines &amp; Conditions</t>
  </si>
  <si>
    <t>InstData</t>
  </si>
  <si>
    <t>P4</t>
  </si>
  <si>
    <t>P5</t>
  </si>
  <si>
    <t>P6</t>
  </si>
  <si>
    <t>P7</t>
  </si>
  <si>
    <t>P8</t>
  </si>
  <si>
    <t>P9</t>
  </si>
  <si>
    <t>P10</t>
  </si>
  <si>
    <t>PFC emissions</t>
  </si>
  <si>
    <t>Reporting period</t>
  </si>
  <si>
    <t>Start:</t>
  </si>
  <si>
    <t>End:</t>
  </si>
  <si>
    <t>Street, Number:</t>
  </si>
  <si>
    <t>Post code:</t>
  </si>
  <si>
    <t>City:</t>
  </si>
  <si>
    <t>Name of authorized representative:</t>
  </si>
  <si>
    <t>Email:</t>
  </si>
  <si>
    <t>Telephone:</t>
  </si>
  <si>
    <t>Name:</t>
  </si>
  <si>
    <t>Company Name:</t>
  </si>
  <si>
    <t>Postcode/ZIP:</t>
  </si>
  <si>
    <t>Country:</t>
  </si>
  <si>
    <t>Authorised representative of the verifier:</t>
  </si>
  <si>
    <t>The nominated person should be familiar with this report. Ideally it is the lead verifier involved with this report.</t>
  </si>
  <si>
    <t>Email address:</t>
  </si>
  <si>
    <t>Telephone number:</t>
  </si>
  <si>
    <t>Fax:</t>
  </si>
  <si>
    <t>Information about the verifier's accreditation:</t>
  </si>
  <si>
    <t>Accreditation Member State:</t>
  </si>
  <si>
    <t>Name of the national accreditation body:</t>
  </si>
  <si>
    <t>Registration number issued by the Accreditation body:</t>
  </si>
  <si>
    <t>Name and address of the verifier of this report:</t>
  </si>
  <si>
    <t>GWh</t>
  </si>
  <si>
    <t>CONST_GWh</t>
  </si>
  <si>
    <t>CONST_tCO2</t>
  </si>
  <si>
    <t>tCO2</t>
  </si>
  <si>
    <t>CONST_tCO2eq</t>
  </si>
  <si>
    <t>Iron or steel products</t>
  </si>
  <si>
    <t>Unwrought aluminium</t>
  </si>
  <si>
    <t>Aluminium products</t>
  </si>
  <si>
    <t>CONST_Year</t>
  </si>
  <si>
    <t>Year</t>
  </si>
  <si>
    <t>PrecToGood_</t>
  </si>
  <si>
    <t>Fuel balance</t>
  </si>
  <si>
    <t>Total fuel input</t>
  </si>
  <si>
    <t>Fuel for electricity</t>
  </si>
  <si>
    <t>Direct fuel for CBAM goods</t>
  </si>
  <si>
    <t>Direct fuel for non-CBAM goods</t>
  </si>
  <si>
    <t>Rest</t>
  </si>
  <si>
    <t>Indirect, if relevant</t>
  </si>
  <si>
    <t>DirEm*</t>
  </si>
  <si>
    <t>Fuel balance:</t>
  </si>
  <si>
    <t>Source streams</t>
  </si>
  <si>
    <t>Energy &amp; Emissions</t>
  </si>
  <si>
    <t>Consumed for non-CBAM goods within the installation:</t>
  </si>
  <si>
    <t>Total production only for the market?</t>
  </si>
  <si>
    <t>Only direct production</t>
  </si>
  <si>
    <t>Production process</t>
  </si>
  <si>
    <t>Route 1</t>
  </si>
  <si>
    <t>Route 2</t>
  </si>
  <si>
    <t>Route 3</t>
  </si>
  <si>
    <t>Route 4</t>
  </si>
  <si>
    <t>Route 5</t>
  </si>
  <si>
    <t>Route 6</t>
  </si>
  <si>
    <t>Route</t>
  </si>
  <si>
    <t>% N contained</t>
  </si>
  <si>
    <t>Concentration, if hydrous solution</t>
  </si>
  <si>
    <t>% Mn</t>
  </si>
  <si>
    <t>% Cr</t>
  </si>
  <si>
    <t>% Ni</t>
  </si>
  <si>
    <t>% other alloys</t>
  </si>
  <si>
    <t>Direct reduced iron</t>
  </si>
  <si>
    <t>t scrap per t steel</t>
  </si>
  <si>
    <t>t scrap per t aluminium</t>
  </si>
  <si>
    <t>Special parameters to be reported</t>
  </si>
  <si>
    <t>The main reducing agent of the precursor, if known</t>
  </si>
  <si>
    <t>The main reducing agent used</t>
  </si>
  <si>
    <t>CONST_ReducingAgent</t>
  </si>
  <si>
    <t>Coal or coke</t>
  </si>
  <si>
    <t>Natural gas</t>
  </si>
  <si>
    <t>Biogas</t>
  </si>
  <si>
    <t>CN Codes</t>
  </si>
  <si>
    <t>CN Name</t>
  </si>
  <si>
    <t>Total production levels:</t>
  </si>
  <si>
    <t>Produced for the market</t>
  </si>
  <si>
    <t>SE (direct)</t>
  </si>
  <si>
    <t>Purchased precursors</t>
  </si>
  <si>
    <t>Mass share</t>
  </si>
  <si>
    <t>SE (indirect)</t>
  </si>
  <si>
    <t>EmDir_</t>
  </si>
  <si>
    <t>EmDirHeat_</t>
  </si>
  <si>
    <t>EmDirWG_</t>
  </si>
  <si>
    <t>CONST_EmDir</t>
  </si>
  <si>
    <t>CONST_EmDirHeat</t>
  </si>
  <si>
    <t>CONST_EmDirWasteGases</t>
  </si>
  <si>
    <t>CONST_MWh</t>
  </si>
  <si>
    <t>Detailed overview of each production processes</t>
  </si>
  <si>
    <t>CONST_MonitoringApproach</t>
  </si>
  <si>
    <t>Process emissions</t>
  </si>
  <si>
    <t>Mass Balance</t>
  </si>
  <si>
    <t>Process</t>
  </si>
  <si>
    <t>CC</t>
  </si>
  <si>
    <t>OxF</t>
  </si>
  <si>
    <t>ConvF</t>
  </si>
  <si>
    <t>Method A</t>
  </si>
  <si>
    <t>Method B</t>
  </si>
  <si>
    <t>CF4</t>
  </si>
  <si>
    <t>C2F6</t>
  </si>
  <si>
    <t>CONST_PFCSlopeOrOvervoltage</t>
  </si>
  <si>
    <t>Slope method</t>
  </si>
  <si>
    <t>Overvoltage method</t>
  </si>
  <si>
    <t>from sheet "B_EmInst"</t>
  </si>
  <si>
    <t>CONST_CNTR_SUM_CO2</t>
  </si>
  <si>
    <t>CONST_CNTR_SUM_PFC</t>
  </si>
  <si>
    <t>CONST_CNTR_SUM_N2O</t>
  </si>
  <si>
    <t>SUM_N2O</t>
  </si>
  <si>
    <t>CONST_CNTR_SUM_CO2OrN2O</t>
  </si>
  <si>
    <t>Production process from which the products arise</t>
  </si>
  <si>
    <t>Total purchased levels:</t>
  </si>
  <si>
    <t>Electricity consumed</t>
  </si>
  <si>
    <t>Embedded electricity</t>
  </si>
  <si>
    <t>Tools</t>
  </si>
  <si>
    <t>Fuel input for electricity production</t>
  </si>
  <si>
    <t>Please enter in the table below the amount of energy consumed for each use type:</t>
  </si>
  <si>
    <t>Fuel input to all non-CBAM production processes, either directly or via the production of measurable heat (e.g. steam).</t>
  </si>
  <si>
    <t>Summary of production processes</t>
  </si>
  <si>
    <t>Specific direct and indirect (embedded) emissions</t>
  </si>
  <si>
    <t>Specific electricity consumption within the production process.</t>
  </si>
  <si>
    <t>Rest (= emissions not attributed to CBAM processes)</t>
  </si>
  <si>
    <t>Comparison:</t>
  </si>
  <si>
    <t xml:space="preserve">(b) </t>
  </si>
  <si>
    <t>Total consumption within installation:</t>
  </si>
  <si>
    <t>This is the specific consumption of each precursor per unit of products produced by the relevant 'production process'.</t>
  </si>
  <si>
    <t>Total production process</t>
  </si>
  <si>
    <t>The following abbreviations are used in the tables below:</t>
  </si>
  <si>
    <t>Completeness check:</t>
  </si>
  <si>
    <t>Click here to proceed to next sheet</t>
  </si>
  <si>
    <t>CONST_MsgMissingProdProc</t>
  </si>
  <si>
    <t>CONST_MsgJumpkNextSheet</t>
  </si>
  <si>
    <t>Note: the system boundaries between production processes, indirect emissions and the installation's total emissions might not be consistent. Therefore, values for "Rest" different from zero are not necessarily indicative of any omissions or errors being made in this report.</t>
  </si>
  <si>
    <t>Heat emissions</t>
  </si>
  <si>
    <t>Emissions</t>
  </si>
  <si>
    <t>Values below are taken automatically from entries in sheet "B_EmInst". If entries made in that sheet are incomplete, please enter the total emissions figures manually under ii. to override automatic results displayed under i.</t>
  </si>
  <si>
    <t>manual entries</t>
  </si>
  <si>
    <t>Calculation of the attributed emissions:</t>
  </si>
  <si>
    <t>Electricity exported from the production process</t>
  </si>
  <si>
    <t>Production processes</t>
  </si>
  <si>
    <t>Summary of products</t>
  </si>
  <si>
    <t>Sheet "D_Processes" - Production level and attributed emissions for SEE calculation</t>
  </si>
  <si>
    <t>Parameter:</t>
  </si>
  <si>
    <t>CONST_PurchPrecDefaultUsed</t>
  </si>
  <si>
    <t>PurchPrecDef_</t>
  </si>
  <si>
    <t>Specific embedded emissions:</t>
  </si>
  <si>
    <t>Type of precursor</t>
  </si>
  <si>
    <t>General aspects</t>
  </si>
  <si>
    <t>Emissions embedded in this purchased precursor</t>
  </si>
  <si>
    <t>CONST_OnlyDirProd</t>
  </si>
  <si>
    <t>CONST_AllProdRoutes</t>
  </si>
  <si>
    <t>CONST_PleaseSelect</t>
  </si>
  <si>
    <t>Please select…</t>
  </si>
  <si>
    <t>Sheet "E_PurchPrec" - Purchased precursors for SEE calculation</t>
  </si>
  <si>
    <t>Total production within installation (= denominator for SEE calculation):</t>
  </si>
  <si>
    <t xml:space="preserve">Sheet "A_InstData" - General information, production processes and purchased precursors </t>
  </si>
  <si>
    <t>Sheet "C_Emissions&amp;Energy" - Installation-level GHG emissions and energy consumption</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</si>
  <si>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</si>
  <si>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</si>
  <si>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</si>
  <si>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</si>
  <si>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</si>
  <si>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</si>
  <si>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</si>
  <si>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</si>
  <si>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</si>
  <si>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</si>
  <si>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</si>
  <si>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</si>
  <si>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</si>
  <si>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</si>
  <si>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Austria</t>
  </si>
  <si>
    <t>AT</t>
  </si>
  <si>
    <t>Belgium</t>
  </si>
  <si>
    <t>BE</t>
  </si>
  <si>
    <t>Bulgaria</t>
  </si>
  <si>
    <t>BG</t>
  </si>
  <si>
    <t>Croatia</t>
  </si>
  <si>
    <t>HR</t>
  </si>
  <si>
    <t>Cyprus</t>
  </si>
  <si>
    <t>CY</t>
  </si>
  <si>
    <t>Czech Republic</t>
  </si>
  <si>
    <t>CZ</t>
  </si>
  <si>
    <t>Denmark</t>
  </si>
  <si>
    <t>DK</t>
  </si>
  <si>
    <t>Estonia</t>
  </si>
  <si>
    <t>EE</t>
  </si>
  <si>
    <t>Finland</t>
  </si>
  <si>
    <t>FI</t>
  </si>
  <si>
    <t>France</t>
  </si>
  <si>
    <t>FR</t>
  </si>
  <si>
    <t>Germany</t>
  </si>
  <si>
    <t>DE</t>
  </si>
  <si>
    <t>Greece</t>
  </si>
  <si>
    <t>EL</t>
  </si>
  <si>
    <t>Hungary</t>
  </si>
  <si>
    <t>HU</t>
  </si>
  <si>
    <t>Iceland</t>
  </si>
  <si>
    <t>IC</t>
  </si>
  <si>
    <t>Ireland</t>
  </si>
  <si>
    <t>IE</t>
  </si>
  <si>
    <t>Italy</t>
  </si>
  <si>
    <t>IT</t>
  </si>
  <si>
    <t>Latvia</t>
  </si>
  <si>
    <t>LV</t>
  </si>
  <si>
    <t>Liechtenstein</t>
  </si>
  <si>
    <t>LI</t>
  </si>
  <si>
    <t>Lithuania</t>
  </si>
  <si>
    <t>LT</t>
  </si>
  <si>
    <t>Luxembourg</t>
  </si>
  <si>
    <t>LU</t>
  </si>
  <si>
    <t>Malta</t>
  </si>
  <si>
    <t>MT</t>
  </si>
  <si>
    <t>Netherlands</t>
  </si>
  <si>
    <t>NL</t>
  </si>
  <si>
    <t>Norway</t>
  </si>
  <si>
    <t>NO</t>
  </si>
  <si>
    <t>Poland</t>
  </si>
  <si>
    <t>PL</t>
  </si>
  <si>
    <t>Portugal</t>
  </si>
  <si>
    <t>PT</t>
  </si>
  <si>
    <t>Romania</t>
  </si>
  <si>
    <t>RO</t>
  </si>
  <si>
    <t>Slovakia</t>
  </si>
  <si>
    <t>SK</t>
  </si>
  <si>
    <t>Slovenia</t>
  </si>
  <si>
    <t>SI</t>
  </si>
  <si>
    <t>Spain</t>
  </si>
  <si>
    <t>ES</t>
  </si>
  <si>
    <t>Sweden</t>
  </si>
  <si>
    <t>SE</t>
  </si>
  <si>
    <t>United Kingdom</t>
  </si>
  <si>
    <t>UK</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</si>
  <si>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</si>
  <si>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</si>
  <si>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</si>
  <si>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</si>
  <si>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</si>
  <si>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</si>
  <si>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</si>
  <si>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</si>
  <si>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</si>
  <si>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</si>
  <si>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</si>
  <si>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</si>
  <si>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</si>
  <si>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</si>
  <si>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</si>
  <si>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</si>
  <si>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</si>
  <si>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</si>
  <si>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</si>
  <si>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</si>
  <si>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</si>
  <si>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</si>
  <si>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</si>
  <si>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</si>
  <si>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</si>
  <si>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</si>
  <si>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</si>
  <si>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</si>
  <si>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</si>
  <si>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</si>
  <si>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</si>
  <si>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</si>
  <si>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</si>
  <si>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</si>
  <si>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</si>
  <si>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</si>
  <si>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</si>
  <si>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</si>
  <si>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</si>
  <si>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</si>
  <si>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</si>
  <si>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</si>
  <si>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</si>
  <si>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</si>
  <si>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</si>
  <si>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</si>
  <si>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</si>
  <si>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</si>
  <si>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</si>
  <si>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</si>
  <si>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Language version:</t>
  </si>
  <si>
    <t>Reference filename:</t>
  </si>
  <si>
    <t>Information about this file:</t>
  </si>
  <si>
    <t>Installation name:</t>
  </si>
  <si>
    <t>from:</t>
  </si>
  <si>
    <t>to:</t>
  </si>
  <si>
    <t>Relevant production processes</t>
  </si>
  <si>
    <t>Waste gas emissions</t>
  </si>
  <si>
    <t>Rest (expressed as % of total)</t>
  </si>
  <si>
    <t>Total emissions of the installation (from sheet "C_Emissions&amp;Energy")</t>
  </si>
  <si>
    <t>GHG emissions balance of the installation and all production processes</t>
  </si>
  <si>
    <t>Aggregated goods category</t>
  </si>
  <si>
    <t>Aggregated goods categories and relevant production processes</t>
  </si>
  <si>
    <t>Missing! Please assign ALL relevant aggregated goods categories to a 'production process'.</t>
  </si>
  <si>
    <t>Greenhouse gas emissions balance and specific embedded emissions (SEE)</t>
  </si>
  <si>
    <t>List of aggregated goods categories, relevant precursors and corresponding production routes</t>
  </si>
  <si>
    <t>Included goods categories listed under (a)</t>
  </si>
  <si>
    <t>Precursors</t>
  </si>
  <si>
    <t>Share of purchased precursor consumed, per unit of good produced</t>
  </si>
  <si>
    <t>Where relevant, please list all production routes through which the aggregated goods are produced.</t>
  </si>
  <si>
    <t>CONST_ElecSource</t>
  </si>
  <si>
    <t>Source of the emission factor</t>
  </si>
  <si>
    <t>Emission factor of the electricity</t>
  </si>
  <si>
    <t>Amounts exported</t>
  </si>
  <si>
    <t>Production details</t>
  </si>
  <si>
    <t>CONST_EFNatGas</t>
  </si>
  <si>
    <t>CBAM installation communication SEE</t>
  </si>
  <si>
    <t>CBAM SEE Communication</t>
  </si>
  <si>
    <t>Source of electricity EF</t>
  </si>
  <si>
    <t>Currency</t>
  </si>
  <si>
    <t>USD</t>
  </si>
  <si>
    <t>CONST_CarbonPriceType</t>
  </si>
  <si>
    <t>tax</t>
  </si>
  <si>
    <t>Covered SEE</t>
  </si>
  <si>
    <t>Data input for the determination of the specific embedded emissions</t>
  </si>
  <si>
    <t>ElecEFMeth_</t>
  </si>
  <si>
    <t>CONST_CNTR_ElecEFMethod</t>
  </si>
  <si>
    <t>Source for electricity EF</t>
  </si>
  <si>
    <t>Total amount of fuel input into CHP units</t>
  </si>
  <si>
    <t>Fuel input into CHP</t>
  </si>
  <si>
    <t>Heat output from CHP</t>
  </si>
  <si>
    <t>Electricity output from CHP</t>
  </si>
  <si>
    <t>Total emissions from CHP</t>
  </si>
  <si>
    <t>Values should distinguish between emissions from fuel input and from flue gas cleaning.</t>
  </si>
  <si>
    <t>From fuel input to CHP</t>
  </si>
  <si>
    <t>From flue gas cleaning</t>
  </si>
  <si>
    <t>Total emissions</t>
  </si>
  <si>
    <t>Default efficiencies:</t>
  </si>
  <si>
    <t>Heat:</t>
  </si>
  <si>
    <t>Electricity:</t>
  </si>
  <si>
    <t>Efficiencies for heat and electricity</t>
  </si>
  <si>
    <t>These values are dimensionless and automatically calculated from inputs in (a) to (c) above.</t>
  </si>
  <si>
    <t>Heat production</t>
  </si>
  <si>
    <t>Electricity production</t>
  </si>
  <si>
    <t>Reference efficiencies</t>
  </si>
  <si>
    <t xml:space="preserve">These are the reference efficiency for heat production in a stand-alone boiler, and the reference efficiency of electricity production without cogeneration. </t>
  </si>
  <si>
    <t>For example, this may include attributable emissions to be taken into account for the total direct emissions, or use of the emission factor for any measurable heat imported.</t>
  </si>
  <si>
    <t>Emissions attributable to heat output</t>
  </si>
  <si>
    <t>Emission factor, heat</t>
  </si>
  <si>
    <t>Fuel input attributable to heat and electricity production</t>
  </si>
  <si>
    <t>Fuel input for heat</t>
  </si>
  <si>
    <t>Fuel input for electricity</t>
  </si>
  <si>
    <t>Embedded emissions covered by the carbon price</t>
  </si>
  <si>
    <t>Verifier</t>
  </si>
  <si>
    <t>Cogeneration Tool</t>
  </si>
  <si>
    <t>This is a hidden sheet for the calculation of the embedded emissions along the whole supply chain, including any relevant precursors produced within the same installation, or purchased from other installations.</t>
  </si>
  <si>
    <t>Purchased precursor</t>
  </si>
  <si>
    <t>Used for numbering in summary sheet to display SEE along whole supply chain</t>
  </si>
  <si>
    <t>Parameter</t>
  </si>
  <si>
    <t>Inputs and outputs</t>
  </si>
  <si>
    <t>Efficiencies</t>
  </si>
  <si>
    <t>Attributable emissions</t>
  </si>
  <si>
    <t>Attributable fuel input</t>
  </si>
  <si>
    <t>GHG emissions</t>
  </si>
  <si>
    <t>CNKEY</t>
  </si>
  <si>
    <t>CODE_EN</t>
  </si>
  <si>
    <t>SELFTEXT_EN</t>
  </si>
  <si>
    <t>250700800080</t>
  </si>
  <si>
    <t>2507 00 80</t>
  </si>
  <si>
    <t>Kaolinic clays (other than kaolin)</t>
  </si>
  <si>
    <t>252310000080</t>
  </si>
  <si>
    <t>2523 10 00</t>
  </si>
  <si>
    <t>Cement clinkers</t>
  </si>
  <si>
    <t>252321000080</t>
  </si>
  <si>
    <t>2523 21 00</t>
  </si>
  <si>
    <t>White portland cement, whether or not artificially coloured</t>
  </si>
  <si>
    <t>252329000080</t>
  </si>
  <si>
    <t>2523 29 00</t>
  </si>
  <si>
    <t>Portland cement (excl. white, whether or not artificially coloured)</t>
  </si>
  <si>
    <t>252330000080</t>
  </si>
  <si>
    <t>2523 30 00</t>
  </si>
  <si>
    <t>252390000080</t>
  </si>
  <si>
    <t>2523 90 00</t>
  </si>
  <si>
    <t>Cement, whether or not coloured (excl. portland cement and aluminous cement)</t>
  </si>
  <si>
    <t>260112000080</t>
  </si>
  <si>
    <t>2601 12 00</t>
  </si>
  <si>
    <t>Agglomerated iron ores and concentrates (excl. roasted iron pyrites)</t>
  </si>
  <si>
    <t>271600000080</t>
  </si>
  <si>
    <t>2716 00 00</t>
  </si>
  <si>
    <t>Electrical energy</t>
  </si>
  <si>
    <t>280410000080</t>
  </si>
  <si>
    <t>2804 10 00</t>
  </si>
  <si>
    <t>280800000080</t>
  </si>
  <si>
    <t>2808 00 00</t>
  </si>
  <si>
    <t>Nitric acid; sulphonitric acids</t>
  </si>
  <si>
    <t>Ammonia, anhydrous or in aqueous solution</t>
  </si>
  <si>
    <t>281410000080</t>
  </si>
  <si>
    <t>2814 10 00</t>
  </si>
  <si>
    <t>Anhydrous ammonia</t>
  </si>
  <si>
    <t>281420000080</t>
  </si>
  <si>
    <t>2814 20 00</t>
  </si>
  <si>
    <t>Ammonia in aqueous solution</t>
  </si>
  <si>
    <t>283421000080</t>
  </si>
  <si>
    <t>2834 21 00</t>
  </si>
  <si>
    <t>Nitrate of potassium</t>
  </si>
  <si>
    <t>Mineral or chemical nitrogenous fertilisers (excl. those in tablets or similar forms, or in packages with a gross weight of &lt;= 10 kg)</t>
  </si>
  <si>
    <t>Urea, whether or not in aqueous solution (excl. that in tablets or similar forms, or in packages with a gross weight of &lt;= 10 kg)</t>
  </si>
  <si>
    <t>310210100080</t>
  </si>
  <si>
    <t>3102 10 10</t>
  </si>
  <si>
    <t>Urea, whether or not in aqueous solution, containing &gt; 45% nitrogen in relation to the weight of the dry product (excl. that in tablets or similar forms, or in packages with a gross weight of &lt;= 10 kg)</t>
  </si>
  <si>
    <t>310210900080</t>
  </si>
  <si>
    <t>3102 10 90</t>
  </si>
  <si>
    <t>Urea, whether or not in aqueous solution, containing &lt;= 45% by weight of nitrogen on the dry anhydrous product (excl. goods of this chapter in tablets or similar forms or in packages of a gross weight of &lt;= 10 kg)</t>
  </si>
  <si>
    <t>310221000080</t>
  </si>
  <si>
    <t>3102 21 00</t>
  </si>
  <si>
    <t>Ammonium sulphate (excl. that in tablets or similar forms, or in packages with a gross weight of &lt;= 10 kg)</t>
  </si>
  <si>
    <t>310229000080</t>
  </si>
  <si>
    <t>3102 29 00</t>
  </si>
  <si>
    <t>Double salts and mixtures of ammonium sulphate and ammonium nitrate (excl. goods of this chapter in tablets or similar forms or in packages of a gross weight of &lt;= 10 kg)</t>
  </si>
  <si>
    <t>Ammonium nitrate, whether or not in aqueous solution (excl. that in tablets or similar forms, or in packages with a gross weight of &lt;= 10 kg)</t>
  </si>
  <si>
    <t>310230100080</t>
  </si>
  <si>
    <t>3102 30 10</t>
  </si>
  <si>
    <t>Ammonium nitrate in aqueous solution (excl. that in packages with a gross weight of &lt;= 10 kg)</t>
  </si>
  <si>
    <t>310230900080</t>
  </si>
  <si>
    <t>3102 30 90</t>
  </si>
  <si>
    <t>Ammonium nitrate (excl. that in aqueous solution, in tablets or similar forms, or in packages with a gross weight of &lt;= 10 kg)</t>
  </si>
  <si>
    <t>Mixtures of ammonium nitrate with calcium carbonate or other inorganic non-fertilising substances for use as fertilisers (excl. those in tablets or similar forms, or in packages with a gross weight of &lt;= 10 kg)</t>
  </si>
  <si>
    <t>310240100080</t>
  </si>
  <si>
    <t>3102 40 10</t>
  </si>
  <si>
    <t>Mixtures of ammonium nitrate with calcium carbonate or other inorganic non-fertilising substances, for use as fertilisers, containing &lt;= 28% nitrogen by weight (excl. those in tablets or similar forms, or in packages with a gross weight of &lt;= 10 kg)</t>
  </si>
  <si>
    <t>310240900080</t>
  </si>
  <si>
    <t>3102 40 90</t>
  </si>
  <si>
    <t>Mixtures of ammonium nitrate with calcium carbonate or other inorganic non-fertilising substances, for use as fertilisers, containing &gt; 28% nitrogen by weight (excl. those in tablets or similar forms, or in packages with a gross weight of &lt;= 10 kg)</t>
  </si>
  <si>
    <t>310250000080</t>
  </si>
  <si>
    <t>3102 50 00</t>
  </si>
  <si>
    <t>Sodium nitrate (excl. that in tablets or similar forms, or in packages with a gross weight of &lt;= 10 kg)</t>
  </si>
  <si>
    <t>310260000080</t>
  </si>
  <si>
    <t>3102 60 00</t>
  </si>
  <si>
    <t>Double salts and mixtures of calcium nitrate and ammonium nitrate (excl. those in tablets or similar forms, or in packages with a gross weight of &lt;= 10 kg)</t>
  </si>
  <si>
    <t>310280000080</t>
  </si>
  <si>
    <t>3102 80 00</t>
  </si>
  <si>
    <t>Mixtures of urea and ammonium nitrate in aqueous or ammoniacal solution (excl. those in packages with a gross weight of &lt;= 10 kg)</t>
  </si>
  <si>
    <t>310290000080</t>
  </si>
  <si>
    <t>3102 90 00</t>
  </si>
  <si>
    <t>Mineral or chemical nitrogen fertilisers (excl. urea; ammonium sulphate; ammonium nitrate; sodium nitrate; double salts and mixtures of ammonium nitrate with ammonium sulphate or calcium; mixtures of urea and ammonium nitrate in aqueous or ammoniacal solution; mixtures of ammonium nitrate and calcium carbonate or other non-fertilising inorganic elements; in tablets or similar in packages &lt;= 10 kg)</t>
  </si>
  <si>
    <t>Mineral or chemical fertilisers containing two or three of the fertilising elements nitrogen, phosphorus and potassium; other fertilisers (excl. pure animal or vegetable fertilisers or mineral or chemical nitrogenous, phosphatic or potassic fertilisers); animal, vegetable, mineral or chemical fertilisers in tablets or similar forms or in packages of a gross weight of &lt;= 10 kg</t>
  </si>
  <si>
    <t>310510000080</t>
  </si>
  <si>
    <t>3105 10 00</t>
  </si>
  <si>
    <t>Mineral or chemical fertilisers of animal or vegetable origin, in tablets or similar forms, or in packages with a gross weight of &lt;= 10 kg</t>
  </si>
  <si>
    <t>Mineral or chemical fertilisers containing the three fertilising elements nitrogen, phosphorus and potassium (excl. those in tablets or similar forms, or in packages with a gross weight of &lt;= 10 kg)</t>
  </si>
  <si>
    <t>310520100080</t>
  </si>
  <si>
    <t>3105 20 10</t>
  </si>
  <si>
    <t>Mineral or chemical fertilisers containing phosphorus and potassium, with a nitrogen content &gt; 10 % by weight on the dry anhydrous product (excl. those in tablets or similar forms, or in packages with a gross weight of &lt;= 10 kg)</t>
  </si>
  <si>
    <t>310520900080</t>
  </si>
  <si>
    <t>3105 20 90</t>
  </si>
  <si>
    <t>Mineral or chemical fertilisers containing nitrogen, phosphorus and potassium, with a nitrogen content &lt;= 10 % by weight on the dry anhydrous product (excl. those in tablets or similar forms, or in packages with a gross weight of &lt;= 10 kg)</t>
  </si>
  <si>
    <t>310530000080</t>
  </si>
  <si>
    <t>3105 30 00</t>
  </si>
  <si>
    <t>Diammonium hydrogenorthophosphate "diammonium phosphate" (excl. that in tablets or similar forms, or in packages with a gross weight of &lt;= 10 kg)</t>
  </si>
  <si>
    <t>310540000080</t>
  </si>
  <si>
    <t>3105 40 00</t>
  </si>
  <si>
    <t>Ammonium dihydrogenorthophosphate "monoammonium phosphate", whether or not mixed with diammonium hydrogenorthophosphate "diammonium phosphate" (excl. that in tablets or similar forms, or in packages with a gross weight of &lt;= 10 kg)</t>
  </si>
  <si>
    <t>310551000080</t>
  </si>
  <si>
    <t>3105 51 00</t>
  </si>
  <si>
    <t>Mineral or chemical fertilisers containing nitrates and phosphates (excl. ammonium dihydrogenorthophosphate "Monoammonium phosphate", diammonium hydrogenorthophosphate "Diammonium phosphate", and those in tablets or similar forms, or in packages with a gross weight of &lt;= 10 kg)</t>
  </si>
  <si>
    <t>310559000080</t>
  </si>
  <si>
    <t>3105 59 00</t>
  </si>
  <si>
    <t>Mineral or chemical fertilisers containing the two fertilising elements nitrogen (excl. nitrate) and phosphorus but not nitrates (excl. ammonium dihydrogenorthophosphate "monoammonium phosphate", diammonium hydrogenorthophosphate "diammonium phosphate" in tablets or similar forms, or in packages with a gross weight of &lt;= 10 kg)</t>
  </si>
  <si>
    <t>Mineral or chemical fertilisers containing the two fertilising elements nitrogen and potassium or one principal fertilising substance only, incl. mixtures of animal or vegetable fertilisers with chemical or mineral fertilisers (excl. those in tablets or similar forms, or in packages with a gross weight of &lt;= 10 kg)</t>
  </si>
  <si>
    <t>310590200080</t>
  </si>
  <si>
    <t>3105 90 20</t>
  </si>
  <si>
    <t>Mineral or chemical fertilisers containing the two fertilising elements nitrogen and potassium, or one principal fertilising substance only, incl. mixtures of animal or vegetable fertilisers with chemical or mineral fertilisers, containing &gt; 10% nitrogen by weight (excl. in tablets or similar forms, or in packages with a gross weight of &lt;= 10 kg)</t>
  </si>
  <si>
    <t>310590800080</t>
  </si>
  <si>
    <t>3105 90 80</t>
  </si>
  <si>
    <t>Mineral or chemical fertilisers containing the two fertilising elements nitrogen and potassium, or one main fertilising element, incl. mixtures of animal or vegetable fertilisers with chemical or mineral fertilisers, not containing nitrogen or with a nitrogen content, by weight, of &lt;= 10% (excl. in tablets or similar forms or in packages of a gross weight of &lt;= 10 kg)</t>
  </si>
  <si>
    <t>Pig iron and spiegeleisen, in pigs, blocks or other primary forms</t>
  </si>
  <si>
    <t>Non-alloy pig iron in pigs, blocks or other primary forms, containing, by weight, &lt;= 0,5% of phosphorous</t>
  </si>
  <si>
    <t>720110110080</t>
  </si>
  <si>
    <t>7201 10 11</t>
  </si>
  <si>
    <t>Non-alloy pig iron in pigs, blocks or other primary forms, containing by weight &lt;= 0,5% phosphorus, &gt;= 0,4% manganese and &lt;= 1% silicon</t>
  </si>
  <si>
    <t>720110190080</t>
  </si>
  <si>
    <t>7201 10 19</t>
  </si>
  <si>
    <t>Non-alloy pig iron in pigs, blocks or other primary forms, containing by weight &lt;= 0,5% phosphorus, &gt;= 0,4% manganese and &gt; 1% silicon</t>
  </si>
  <si>
    <t>720110300080</t>
  </si>
  <si>
    <t>7201 10 30</t>
  </si>
  <si>
    <t>Non-alloy pig iron in pigs, blocks or other primary forms, containing by weight &lt;= 0,5% phosphorus, and &gt;= 0,1% but &lt; 0,4% manganese</t>
  </si>
  <si>
    <t>720110900080</t>
  </si>
  <si>
    <t>7201 10 90</t>
  </si>
  <si>
    <t>Non-alloy pig iron in pigs, blocks or other primary forms, containing by weight &lt;= 0,5% phosphorus, and &lt;= 0,1% manganese</t>
  </si>
  <si>
    <t>720120000080</t>
  </si>
  <si>
    <t>7201 20 00</t>
  </si>
  <si>
    <t>Non-alloy pig iron in pigs, blocks or other primary forms, containing by weight &gt;= 0,5% phosphorus</t>
  </si>
  <si>
    <t>Alloy pig iron and spiegeleisen, in pigs, blocks or other primary forms</t>
  </si>
  <si>
    <t>720150100080</t>
  </si>
  <si>
    <t>7201 50 10</t>
  </si>
  <si>
    <t>Alloy pig iron in pigs, blocks or other primary forms, containing by weight &gt;= 0,3% but &lt;= 1% titanium and &gt;= 0,5% but &lt;= 1% vanadium</t>
  </si>
  <si>
    <t>720150900080</t>
  </si>
  <si>
    <t>7201 50 90</t>
  </si>
  <si>
    <t>Alloy pig iron and spiegeleisen, in pigs, blocks or other primary forms (excl. alloy iron containing, by weight, &gt;= 0,3% but &lt;= 1% titanium and &gt;= 0,5% but &lt;= 1% vanadium)</t>
  </si>
  <si>
    <t>Ferro-manganese, containing by weight &gt; 2% of carbon</t>
  </si>
  <si>
    <t>720211200080</t>
  </si>
  <si>
    <t>7202 11 20</t>
  </si>
  <si>
    <t>Ferro-manganese, containing by weight &gt; 2% carbon, with a granulometry &lt;= 5 mm and a manganese content by weight &gt; 65%</t>
  </si>
  <si>
    <t>720211800080</t>
  </si>
  <si>
    <t>7202 11 80</t>
  </si>
  <si>
    <t>Ferro-manganese, containing by weight &gt; 2% carbon (excl. ferro-manganese with a granulometry of &lt;= 5 mm and containing by weight &gt; 65% manganese)</t>
  </si>
  <si>
    <t>720219000080</t>
  </si>
  <si>
    <t>7202 19 00</t>
  </si>
  <si>
    <t>Ferro-manganese, containing by weight &lt;= 2% carbon</t>
  </si>
  <si>
    <t>Ferro-chromium, containing by weight &gt; 4% of carbon</t>
  </si>
  <si>
    <t>720241100080</t>
  </si>
  <si>
    <t>7202 41 10</t>
  </si>
  <si>
    <t>Ferro-chromium, containing by weight &gt; 4% but &lt;= 6% carbon</t>
  </si>
  <si>
    <t>720241900080</t>
  </si>
  <si>
    <t>7202 41 90</t>
  </si>
  <si>
    <t>Ferro-chromium, containing by weight &gt; 6% carbon</t>
  </si>
  <si>
    <t>Ferro-chromium, containing by weight &lt;= 4% of carbon</t>
  </si>
  <si>
    <t>720249100080</t>
  </si>
  <si>
    <t>7202 49 10</t>
  </si>
  <si>
    <t>Ferro-chromium, containing by weight &lt;= 0,05% carbon</t>
  </si>
  <si>
    <t>720249500080</t>
  </si>
  <si>
    <t>7202 49 50</t>
  </si>
  <si>
    <t>Ferro-chromium, containing by weight &gt; 0,05% but &lt;= 0,5% carbon</t>
  </si>
  <si>
    <t>720249900080</t>
  </si>
  <si>
    <t>7202 49 90</t>
  </si>
  <si>
    <t>Ferro-chromium, containing by weight &gt; 0,5% but &lt;= 4% carbon</t>
  </si>
  <si>
    <t>720260000080</t>
  </si>
  <si>
    <t>7202 60 00</t>
  </si>
  <si>
    <t>Ferro-nickel</t>
  </si>
  <si>
    <t>Ferrous products obtained by direct reduction of iron ore and other spongy ferrous products, in lumps, pellets or similar forms; iron having a minimum purity by weight of 99,94%, in lumps, pellets or similar forms</t>
  </si>
  <si>
    <t>720310000080</t>
  </si>
  <si>
    <t>7203 10 00</t>
  </si>
  <si>
    <t>Ferrous products obtained by direct reduction of iron ore, in lumps, pellets or similar forms</t>
  </si>
  <si>
    <t>720390000080</t>
  </si>
  <si>
    <t>7203 90 00</t>
  </si>
  <si>
    <t>Spongy ferrous products, obtained from molten pig iron by atomisation, iron of a purity of &gt;= 99,94%, in lumps, pellets or similar forms</t>
  </si>
  <si>
    <t>Granules and powders of pig iron, spiegeleisen, iron or steel (excl. granules and powders of ferro-alloys, turnings and filings of iron or steel, radioactive iron powders "isotopes" and certain low-calibre, substandard balls for ballbearings)</t>
  </si>
  <si>
    <t>720510000080</t>
  </si>
  <si>
    <t>7205 10 00</t>
  </si>
  <si>
    <t>Granules, of pig iron, spiegeleisen, iron or steel (excl. granules of ferro-alloys, turnings and filings of iron or steel, certain small calibre items, defective balls for ball-bearings)</t>
  </si>
  <si>
    <t>720521000080</t>
  </si>
  <si>
    <t>7205 21 00</t>
  </si>
  <si>
    <t>Powders, of alloy steel (excl. powders of ferro-alloys and radioactive iron powders "isotopes")</t>
  </si>
  <si>
    <t>720529000080</t>
  </si>
  <si>
    <t>7205 29 00</t>
  </si>
  <si>
    <t>Powders, of pig iron, spiegeleisen, iron or non-alloy steel (excl. powders of ferro-alloys and radioactive iron powders "isotopes")</t>
  </si>
  <si>
    <t>Iron and non-alloy steel in ingots or other primary forms (excl. remelting scrap ingots, products obtained by continuous casting and iron of heading 7203)</t>
  </si>
  <si>
    <t>720610000080</t>
  </si>
  <si>
    <t>7206 10 00</t>
  </si>
  <si>
    <t>Ingots, of iron and non-alloy steel (excl. remelted scrap ingots, continuous cast products, iron of heading 7203)</t>
  </si>
  <si>
    <t>720690000080</t>
  </si>
  <si>
    <t>7206 90 00</t>
  </si>
  <si>
    <t>Iron and non-alloy steel, in puddled bars or other primary forms (excl. ingots, remelted scrap ingots, continuous cast products, iron of heading 7203)</t>
  </si>
  <si>
    <t>Semi-finished products of iron or non-alloy steel</t>
  </si>
  <si>
    <t>Semi-finished products of iron or non-alloy steel containing, by weight, &lt; 0,25% of carbon, of square or rectangular cross-section, the width measuring &lt; twice the thickness</t>
  </si>
  <si>
    <t>720711110080</t>
  </si>
  <si>
    <t>7207 11 11</t>
  </si>
  <si>
    <t>Semi-finished products, of non-alloy free-cutting steel, containing by weight &lt; 0,25% carbon, of square or rectangular cross-section, the width &lt; twice the thickness, rolled or obtained by continuous casting</t>
  </si>
  <si>
    <t>720711140080</t>
  </si>
  <si>
    <t>7207 11 14</t>
  </si>
  <si>
    <t>Semi-finished products, of iron or non-alloy steel, containing by weight &lt; 0,25% carbon, of square or rectangular cross-section, the width &lt; twice the thickness of &lt;= 130 mm, rolled or obtained by continuous casting (excl. free-cutting steel)</t>
  </si>
  <si>
    <t>720711160080</t>
  </si>
  <si>
    <t>7207 11 16</t>
  </si>
  <si>
    <t>Semi-finished products, of iron or non-alloy steel, containing by weight &lt; 0,25% carbon, of square or rectangular cross-section, the width &lt; twice the thickness of &gt; 130 mm, rolled or obtained by continuous casting (excl. free-cutting steel)</t>
  </si>
  <si>
    <t>720711900080</t>
  </si>
  <si>
    <t>7207 11 90</t>
  </si>
  <si>
    <t>Semi-finished products of iron or non-alloy steel, containing by weight &lt; 0,25% carbon, of rectangular cross-section, the width &lt; twice the thickness, forged</t>
  </si>
  <si>
    <t>Semi-finished products of iron or non-alloy steel containing, by weight, &lt; 0,25% of carbon, of rectangular "other than square" cross-section, the width measuring &gt;= twice the thickness</t>
  </si>
  <si>
    <t>720712100080</t>
  </si>
  <si>
    <t>7207 12 10</t>
  </si>
  <si>
    <t>Semi-finished products of iron or non-alloy steel, containing by weight &lt; 0,25 of carbon, of rectangular "other than square" cross-section, the width measuring &gt;= twice the thickness, rolled or obtained by continuous casting</t>
  </si>
  <si>
    <t>720712900080</t>
  </si>
  <si>
    <t>7207 12 90</t>
  </si>
  <si>
    <t>Semi-finished products of iron or non-alloy steel, containing by weight &lt; 0,25% carbon, of rectangular "other than square" cross-section, the width &gt;= twice the thickness, forged</t>
  </si>
  <si>
    <t>Semi-finished products of iron or non-alloy steel containing, by weight, &lt; 0,25% of carbon, of circular cross-section, or of a cross-section other than square or rectangular</t>
  </si>
  <si>
    <t>720719120080</t>
  </si>
  <si>
    <t>7207 19 12</t>
  </si>
  <si>
    <t>Semi-finished products, of iron or non-alloy steel, containing by weight &lt; 0,25% carbon, of circular or polygonal cross-section, rolled or obtained by continuous casting</t>
  </si>
  <si>
    <t>720719190080</t>
  </si>
  <si>
    <t>7207 19 19</t>
  </si>
  <si>
    <t>Semi-finished products of iron or non-alloy steel, containing by weight &lt; 0,25% carbon, of circular or polygonal cross-section, forged</t>
  </si>
  <si>
    <t>720719800080</t>
  </si>
  <si>
    <t>7207 19 80</t>
  </si>
  <si>
    <t>Semi-finished products of iron or non-alloy steel, containing by weight &lt; 0,25% carbon (excl. semi-products, of square, rectangular, circular or polygonal cross-section)</t>
  </si>
  <si>
    <t>Semi-finished products of iron or non-alloy steel containing, by weight, &gt;= 0,25% of carbon</t>
  </si>
  <si>
    <t>720720110080</t>
  </si>
  <si>
    <t>7207 20 11</t>
  </si>
  <si>
    <t>Semi-finished products, of non-alloy free-cutting steel, containing by weight &gt;= 0,25% carbon, of square or rectangular cross-section, the width &lt; twice the thickness, rolled or obtained by continuous casting</t>
  </si>
  <si>
    <t>720720150080</t>
  </si>
  <si>
    <t>7207 20 15</t>
  </si>
  <si>
    <t>Semi-finished products of iron or non-alloy steel, containing by weight &gt;= 0,25% but &lt; 0,6% carbon, of square or rectangular cross-section, the width &lt; twice the thickness, rolled or obtained by continuous casting (excl. free-cutting steel)</t>
  </si>
  <si>
    <t>720720170080</t>
  </si>
  <si>
    <t>7207 20 17</t>
  </si>
  <si>
    <t>Semi-finished products of iron or non-alloy steel, containing by weight &gt;= 0,6% carbon, of square or rectangular cross-section, the width &lt; twice the thickness, rolled or obtained by continuous casting (excl. free-cutting steel)</t>
  </si>
  <si>
    <t>720720190080</t>
  </si>
  <si>
    <t>7207 20 19</t>
  </si>
  <si>
    <t>Semi-finished products of iron or non-alloy steel, containing by weight &gt;= 0,25% carbon, of square or rectangular cross-section, the width &lt; twice the thickness, forged</t>
  </si>
  <si>
    <t>720720320080</t>
  </si>
  <si>
    <t>7207 20 32</t>
  </si>
  <si>
    <t>Semi-finished products of iron or non-alloy steel, containing by weight &gt;= 0,25 of carbon, of rectangular "other than square" cross-section, the width measuring &gt;= twice the thickness, rolled or obtained by continuous casting</t>
  </si>
  <si>
    <t>720720390080</t>
  </si>
  <si>
    <t>7207 20 39</t>
  </si>
  <si>
    <t>Semi-finished products of iron or non-alloy steel, containing by weight &gt;= 0,25% carbon, of rectangular "other than square" cross-section and the width &gt;= twice the thickness, forged</t>
  </si>
  <si>
    <t>720720520080</t>
  </si>
  <si>
    <t>7207 20 52</t>
  </si>
  <si>
    <t>Semi-finished products of iron or non-alloy steel, containing by weight &gt;= 0,25% carbon, of circular or polygonal cross-section, rolled or obtained by continuous casting</t>
  </si>
  <si>
    <t>720720590080</t>
  </si>
  <si>
    <t>7207 20 59</t>
  </si>
  <si>
    <t>Semi-finished products of iron or non-alloy steel, containing by weight &gt;= 0,6% carbon, of circular or polygonal cross-section, forged</t>
  </si>
  <si>
    <t>720720800080</t>
  </si>
  <si>
    <t>7207 20 80</t>
  </si>
  <si>
    <t>Semi-finished products of iron or non-alloy steel, containing by weight &gt;= 0,25% carbon (excl. those of square, rectangular, circular or polygonal cross-section)</t>
  </si>
  <si>
    <t>Flat-rolled products of iron or non-alloy steel, of a width &gt;= 600 mm, hot-rolled, not clad, plated or coated</t>
  </si>
  <si>
    <t>720810000080</t>
  </si>
  <si>
    <t>7208 10 00</t>
  </si>
  <si>
    <t>Flat-rolled products of iron or non-alloy steel, of a width of &gt;= 600 mm, in coils, simply hot-rolled, not clad, plated or coated, with patterns in relief directly due to the rolling process</t>
  </si>
  <si>
    <t>720825000080</t>
  </si>
  <si>
    <t>7208 25 00</t>
  </si>
  <si>
    <t>Flat-rolled products of iron or non-alloy steel, of a width of &gt;= 600 mm, in coils, simply hot-rolled, not clad, plated or coated, of a thickness of &gt;= 4,75 mm, pickled, without patterns in relief</t>
  </si>
  <si>
    <t>720826000080</t>
  </si>
  <si>
    <t>7208 26 00</t>
  </si>
  <si>
    <t>Flat-rolled products of iron or non-alloy steel, of a width of &gt;= 600 mm, in coils, simply hot-rolled, not clad, plated or coated, of a thickness of &gt;= 3 mm but &lt; 4,75 mm, pickled, without patterns in relief</t>
  </si>
  <si>
    <t>720827000080</t>
  </si>
  <si>
    <t>7208 27 00</t>
  </si>
  <si>
    <t>Flat-rolled products of iron or non-alloy steel, of a width of &gt;= 600 mm, in coils, simply hot-rolled, not clad, plated or coated, of a thickness of &lt; 3 mm, pickled, without patterns in relief</t>
  </si>
  <si>
    <t>720836000080</t>
  </si>
  <si>
    <t>7208 36 00</t>
  </si>
  <si>
    <t>Flat-rolled products of iron or non-alloy steel, of a width of &gt;= 600 mm, in coils, simply hot-rolled, not clad, plated or coated, of a thickness of &gt;= 10 mm, not pickled, without patterns in relief</t>
  </si>
  <si>
    <t>720837000080</t>
  </si>
  <si>
    <t>7208 37 00</t>
  </si>
  <si>
    <t>Flat-rolled products of iron or non-alloy steel, of a width of &gt;= 600 mm, in coils, simply hot-rolled, not clad, plated or coated, of a thickness of &gt;= 4,75 mm but &lt; 10 mm, not pickled, without patterns in relief</t>
  </si>
  <si>
    <t>720838000080</t>
  </si>
  <si>
    <t>7208 38 00</t>
  </si>
  <si>
    <t>Flat-rolled products of iron or non-alloy steel, of a width of &gt;= 600 mm, in coils, simply hot-rolled, not clad, plated or coated, of a thickness of &gt;= 3 mm but &lt; 4,75 mm, not pickled, without patterns in relief</t>
  </si>
  <si>
    <t>720839000080</t>
  </si>
  <si>
    <t>7208 39 00</t>
  </si>
  <si>
    <t>Flat-rolled products of iron or non-alloy steel, of a width of &gt;= 600 mm, in coils, simply hot-rolled, not clad, plated or coated, of a thickness of &lt; 3 mm, not pickled, without patterns in relief</t>
  </si>
  <si>
    <t>720840000080</t>
  </si>
  <si>
    <t>7208 40 00</t>
  </si>
  <si>
    <t>Flat-rolled products of iron or non-alloy steel, of a width of &gt;= 600 mm, not in coils, simply hot-rolled, not clad, plated or coated, with patterns in relief directly due to the rolling process</t>
  </si>
  <si>
    <t>Flat-rolled products of iron or non-alloy steel, of a width &gt;= 600 mm, not in coils, simply hot-rolled, not clad, plated or coated, of a thickness of &gt; 10 mm, without patterns in relief</t>
  </si>
  <si>
    <t>720851200080</t>
  </si>
  <si>
    <t>7208 51 20</t>
  </si>
  <si>
    <t>Flat-rolled products of iron or non-alloy steel, of a width of &gt;= 600 mm, not in coils, simply hot-rolled, not clad, plated or coated, of a thickness of &gt; 15 mm, without patterns in relief</t>
  </si>
  <si>
    <t>720851910080</t>
  </si>
  <si>
    <t>7208 51 91</t>
  </si>
  <si>
    <t>Flat-rolled products of iron or non-alloy steel, of a width of &gt;= 2.050 mm, not in coils, simply hot-rolled, not clad, plated or coated, of a thickness of &gt; 10 mm but &lt;= 15 mm, without patterns in relief (excl. "wide flats")</t>
  </si>
  <si>
    <t>720851980080</t>
  </si>
  <si>
    <t>7208 51 98</t>
  </si>
  <si>
    <t>Flat-rolled products of iron or non-alloy steel, of a width of &lt; 2.050 mm but &gt;= 600 mm, not in coils, simply hot-rolled, not clad, plated or coated, of a thickness of &gt; 10 mm but &lt;= 15 mm, without patterns in relief</t>
  </si>
  <si>
    <t>Flat-rolled products of iron or non-alloy steel, of a width of &gt;= 600 mm, not in coils, simply hot-rolled, not clad, plated or coated, of a thickness of &gt;= 4,75 mm but &lt;= 10 mm, without patterns in relief</t>
  </si>
  <si>
    <t>720852100080</t>
  </si>
  <si>
    <t>7208 52 10</t>
  </si>
  <si>
    <t>Flat-rolled products of iron or non-alloy steel, of a width of &lt;= 1.250 mm, not in coils, simply hot-rolled on four faces or in a closed box pass, not clad, plated or coated, of a thickness of &gt;= 4,75 mm but &lt;= 10 mm, without patterns in relief</t>
  </si>
  <si>
    <t>720852910080</t>
  </si>
  <si>
    <t>7208 52 91</t>
  </si>
  <si>
    <t>Flat-rolled products of iron or non-alloy steel, of a width of &gt;= 2.050 mm, not in coils, simply hot-rolled, not clad, plated or coated, of a thickness of &gt;= 4,75 mm but &lt;= 10 mm, without patterns in relief</t>
  </si>
  <si>
    <t>720852990080</t>
  </si>
  <si>
    <t>7208 52 99</t>
  </si>
  <si>
    <t>Flat-rolled products of iron or non-alloy steel, of a width of &lt; 2.050 mm but &gt;= 600 mm, not in coils, simply hot-rolled, not clad, plated or coated, of a thickness of &gt;= 4,75 mm but &lt;= 10 mm, without patterns in relief (excl. rolled on four faces or in a closed bow pass of a width &lt;= 1.250 mm)</t>
  </si>
  <si>
    <t>Flat-rolled products of iron or non-alloy steel, of a width of &gt;= 600 mm, not in coils, simply hot-rolled, not clad, plated or coated, of a thickness of &gt;= 3 mm but &lt; 4,75 mm, without patterns in relief</t>
  </si>
  <si>
    <t>720853100080</t>
  </si>
  <si>
    <t>7208 53 10</t>
  </si>
  <si>
    <t>Flat-rolled products of iron or non-alloy steel, of a width of &lt;= 1.250 mm, not in coils, simply hot-rolled on four faces or in a closed box pass, not clad, plated or coated, of a thickness of &gt;= 4 mm but &lt; 4,75 mm, without patterns in relief</t>
  </si>
  <si>
    <t>720853900080</t>
  </si>
  <si>
    <t>7208 53 90</t>
  </si>
  <si>
    <t>Flat-rolled products of iron or non-alloy steel, of a width of &gt;= 600 mm, not in coils, simply hot-rolled, not clad, plated or coated, of a thickness of &gt;= 3 mm but &lt; 4,75 mm, without patterns in relief (excl. rolled on four faces or in a closed bow pass of a width &lt;= 1.250 mm and of a thickness of &gt;= 4 mm)</t>
  </si>
  <si>
    <t>720854000080</t>
  </si>
  <si>
    <t>7208 54 00</t>
  </si>
  <si>
    <t>Flat-rolled products of iron or non-alloy steel, of a width of &gt;= 600 mm, not in coils, simply hot-rolled, not clad, plated or coated, of a thickness of &lt; 3 mm, without patterns in relief</t>
  </si>
  <si>
    <t>Flat-rolled products of iron or steel, of a width &gt;= 600 mm, hot-rolled and further worked, but not clad, plated or coated</t>
  </si>
  <si>
    <t>720890200080</t>
  </si>
  <si>
    <t>7208 90 20</t>
  </si>
  <si>
    <t>Flat-rolled products of iron or steel, of a width &gt;= 600 mm, hot-rolled and further worked, but not clad, plated or coated, perforated</t>
  </si>
  <si>
    <t>720890800080</t>
  </si>
  <si>
    <t>7208 90 80</t>
  </si>
  <si>
    <t>Flat-rolled products of iron or steel, of a width &gt;= 600 mm, hot-rolled and further worked, but not clad, plated or coated, non-perforated</t>
  </si>
  <si>
    <t>Flat-rolled products of iron or non-alloy steel, of a width of &gt;= 600 mm, cold-rolled "cold-reduced", not clad, plated or coated</t>
  </si>
  <si>
    <t>720915000080</t>
  </si>
  <si>
    <t>7209 15 00</t>
  </si>
  <si>
    <t>Flat-rolled products of iron or non-alloy steel, of a width of &gt;= 600 mm, in coils, simply cold-rolled "cold-reduced", not clad, plated or coated, of a thickness of &gt;= 3 mm</t>
  </si>
  <si>
    <t>Flat-rolled products of iron or non-alloy steel, of a width of &gt;= 600 mm, in coils, simply cold-rolled "cold-reduced", not clad, plated or coated, of a thickness of &gt; 1 mm but &lt; 3 mm</t>
  </si>
  <si>
    <t>720916100080</t>
  </si>
  <si>
    <t>7209 16 10</t>
  </si>
  <si>
    <t>Flat-rolled products of iron or non-alloy steel, of a width of &gt;= 600 mm, in coils, simply cold-rolled "cold-reduced", of a thickness of &gt; 1 mm but &lt; 3 mm "electrical"</t>
  </si>
  <si>
    <t>720916900080</t>
  </si>
  <si>
    <t>7209 16 90</t>
  </si>
  <si>
    <t>Flat-rolled products of iron or non-alloy steel, of a width of &gt;= 600 mm, in coils, simply cold-rolled "cold-reduced", not clad, plated or coated, of a thickness of &gt; 1 mm but &lt; 3 mm (excl. electrical)</t>
  </si>
  <si>
    <t>Flat-rolled products of iron or non-alloy steel, of a width of &gt;= 600 mm, in coils, simply cold-rolled "cold-reduced", not clad, plated or coated, of a thickness of &gt;= 0,5 mm but &lt;= 1 mm</t>
  </si>
  <si>
    <t>720917100080</t>
  </si>
  <si>
    <t>7209 17 10</t>
  </si>
  <si>
    <t>Flat-rolled products of iron or non-alloy steel, of a width of &gt;= 600 mm, in coils, simply cold-rolled "cold-reduced", of a thickness of &gt;= 0,5 mm but &lt;= 1 mm "electrical"</t>
  </si>
  <si>
    <t>720917900080</t>
  </si>
  <si>
    <t>7209 17 90</t>
  </si>
  <si>
    <t>Flat-rolled products of iron or non-alloy steel, of a width of &gt;= 600 mm, in coils, simply cold-rolled "cold-reduced", not clad, plated or coated, of a thickness of &gt;= 0,5 mm but &lt;= 1 mm (excl. electrical)</t>
  </si>
  <si>
    <t>Flat-rolled products of iron or non-alloy steel, of a width of &gt;= 600 mm, in coils, simply cold-rolled "cold-reduced", not clad, plated or coated, of a thickness of &lt; 0,5 mm</t>
  </si>
  <si>
    <t>720918100080</t>
  </si>
  <si>
    <t>7209 18 10</t>
  </si>
  <si>
    <t>Flat-rolled products of iron or non-alloy steel, of a width of &gt;= 600 mm, in coils, simply cold-rolled "cold-reduced", of a thickness of &lt; 0,5 mm "electrical"</t>
  </si>
  <si>
    <t>720918910080</t>
  </si>
  <si>
    <t>7209 18 91</t>
  </si>
  <si>
    <t>Flat-rolled products of iron or non-alloy steel, of a width of &gt;= 600 mm, in coils, simply cold-rolled "cold-reduced", not clad, plated or coated, of a thickness of &gt;= 0,35 mm but &lt; 0,5 mm (excl. electrical)</t>
  </si>
  <si>
    <t>720918990080</t>
  </si>
  <si>
    <t>7209 18 99</t>
  </si>
  <si>
    <t>Flat-rolled products of iron or non-alloy steel, of a width of &gt;= 600 mm, in coils, simply cold-rolled "cold-reduced", not clad, plated or coated, of a thickness of &lt; 0,35 mm (excl. electrical)</t>
  </si>
  <si>
    <t>720925000080</t>
  </si>
  <si>
    <t>7209 25 00</t>
  </si>
  <si>
    <t>Flat-rolled products of iron or non-alloy steel, of a width of &gt;= 600 mm, not in coils, simply cold-rolled "cold-reduced", not clad, plated or coated, of a thickness of &gt;= 3 mm</t>
  </si>
  <si>
    <t>Flat-rolled products of iron or non-alloy steel, of a width of &gt;= 600 mm, not in coils, simply cold-rolled "cold-reduced", not clad, plated or coated, of a thickness of &gt; 1 mm but &lt; 3 mm</t>
  </si>
  <si>
    <t>720926100080</t>
  </si>
  <si>
    <t>7209 26 10</t>
  </si>
  <si>
    <t>Flat-rolled products of iron or non-alloy steel, of a width of &gt;= 600 mm, not in coils, simply cold-rolled "cold-reduced", of a thickness of &gt; 1 mm but &lt; 3 mm "electrical"</t>
  </si>
  <si>
    <t>720926900080</t>
  </si>
  <si>
    <t>7209 26 90</t>
  </si>
  <si>
    <t>Flat-rolled products of iron or non-alloy steel, of a width of &gt;= 600 mm, not in coils, simply cold-rolled "cold-reduced", not clad, plated or coated, of a thickness of &gt; 1 mm but &lt; 3 mm (excl. electrical)</t>
  </si>
  <si>
    <t>Flat-rolled products of iron or non-alloy steel, of a width of &gt;= 600 mm, not in coils, simply cold-rolled "cold-reduced", not clad, plated or coated, of a thickness of &gt;= 0,5 mm but &lt;= 1 mm</t>
  </si>
  <si>
    <t>720927100080</t>
  </si>
  <si>
    <t>7209 27 10</t>
  </si>
  <si>
    <t>Flat-rolled products of iron or non-alloy steel, of a width of &gt;= 600 mm, not in coils, simply cold-rolled "cold-reduced", of a thickness of &gt;= 0,5 mm but &lt;= 1 mm "electrical"</t>
  </si>
  <si>
    <t>720927900080</t>
  </si>
  <si>
    <t>7209 27 90</t>
  </si>
  <si>
    <t>Flat-rolled products of iron or non-alloy steel, of a width of &gt;= 600 mm, not in coils, simply cold-rolled "cold-reduced", not clad, plated or coated, of a thickness of &gt;= 0,5 mm but &lt;= 1 mm (excl. electrical)</t>
  </si>
  <si>
    <t>Flat-rolled products of iron or non-alloy steel, of a width of &gt;= 600 mm, not in coils, simply cold-rolled "cold-reduced", not clad, plated or coated, of a thickness of &lt; 0,5 mm</t>
  </si>
  <si>
    <t>720928100080</t>
  </si>
  <si>
    <t>7209 28 10</t>
  </si>
  <si>
    <t>Flat-rolled products of iron or non-alloy steel, of a width of &gt;= 600 mm, not in coils, simply cold-rolled "cold-reduced", of a thickness of &lt; 0,5 mm "electrical"</t>
  </si>
  <si>
    <t>720928900080</t>
  </si>
  <si>
    <t>7209 28 90</t>
  </si>
  <si>
    <t>Flat-rolled products of iron or non-alloy steel, of a width of &gt;= 600 mm, not in coils, simply cold-rolled "cold-reduced", not clad, plated or coated, of a thickness of &lt; 0,5 mm (excl. electrical)</t>
  </si>
  <si>
    <t>Flat-rolled products of iron or steel, of a width of &gt;= 600 mm, cold-rolled "cold-reduced", and further worked, but not clad, plated or coated</t>
  </si>
  <si>
    <t>720990200080</t>
  </si>
  <si>
    <t>7209 90 20</t>
  </si>
  <si>
    <t>Flat-rolled products of iron or steel, of a width of &gt;= 600 mm, cold-rolled "cold-reduced" and further worked, but not clad, plated or coated, perforated</t>
  </si>
  <si>
    <t>720990800080</t>
  </si>
  <si>
    <t>7209 90 80</t>
  </si>
  <si>
    <t>Flat-rolled products of iron or steel, of a width of &gt;= 600 mm, cold-rolled "cold-reduced" and further worked, but not clad, plated or coated, non-perforated</t>
  </si>
  <si>
    <t>Flat-rolled products of iron or non-alloy steel, of a width &gt;= 600 mm, hot-rolled or cold-rolled "cold-reduced", clad, plated or coated</t>
  </si>
  <si>
    <t>721011000080</t>
  </si>
  <si>
    <t>7210 11 00</t>
  </si>
  <si>
    <t>Flat-rolled products of iron or non-alloy steel, of a width of &gt;= 600 mm, hot-rolled or cold-rolled "cold-reduced", tinned, of a thickness of &gt;= 0,5 mm</t>
  </si>
  <si>
    <t>Flat-rolled products of iron or non-alloy steel, of a width of &gt;= 600 mm, hot-rolled or cold-rolled "cold-reduced", tinned, of a thickness of &lt; 0,5 mm</t>
  </si>
  <si>
    <t>721012200080</t>
  </si>
  <si>
    <t>7210 12 20</t>
  </si>
  <si>
    <t>Tinplate of iron or non-alloy steel, of a width of &gt;= 600 mm and of a thickness of &lt; 0,5 mm, tinned [coated with a layer of metal containing, by weight,  &gt;= 97% of tin], not further worked than surface-treated</t>
  </si>
  <si>
    <t>721012800080</t>
  </si>
  <si>
    <t>7210 12 80</t>
  </si>
  <si>
    <t>Flat-rolled products of iron or non-alloy steel, of a width of &gt;= 600 mm, hot-rolled or cold-rolled "cold-reduced", plated or coated with tin, of a thickness of &lt; 0,5 mm (excl. tinplate)</t>
  </si>
  <si>
    <t>721020000080</t>
  </si>
  <si>
    <t>7210 20 00</t>
  </si>
  <si>
    <t>Flat-rolled products of iron or non-alloy steel, of a width of &gt;= 600 mm, hot-rolled or cold-rolled "cold-reduced", plated or coated with lead, incl. terne-plate</t>
  </si>
  <si>
    <t>721030000080</t>
  </si>
  <si>
    <t>7210 30 00</t>
  </si>
  <si>
    <t>Flat-rolled products of iron or non-alloy steel, of a width of &gt;= 600 mm, hot-rolled or cold-rolled "cold-reduced", electrolytically plated or coated with zinc</t>
  </si>
  <si>
    <t>721041000080</t>
  </si>
  <si>
    <t>7210 41 00</t>
  </si>
  <si>
    <t>Flat-rolled products of iron or non-alloy steel, of a width of &gt;= 600 mm, hot-rolled or cold-rolled "cold-reduced", corrugated, plated or coated with zinc (excl. electrolytically plated or coated with zinc)</t>
  </si>
  <si>
    <t>721049000080</t>
  </si>
  <si>
    <t>7210 49 00</t>
  </si>
  <si>
    <t>Flat-rolled products of iron or non-alloy steel, of a width of &gt;= 600 mm, hot-rolled or cold-rolled "cold-reduced", not corrugated, plated or coated with zinc (excl. electrolytically plated or coated with zinc)</t>
  </si>
  <si>
    <t>721050000080</t>
  </si>
  <si>
    <t>7210 50 00</t>
  </si>
  <si>
    <t>Flat-rolled products of iron or non-alloy steel, of a width of &gt;= 600 mm, hot-rolled or cold-rolled "cold-reduced", plated or coated with chromium oxides or with chromium and chromium oxides</t>
  </si>
  <si>
    <t>721061000080</t>
  </si>
  <si>
    <t>7210 61 00</t>
  </si>
  <si>
    <t>Flat-rolled products of iron or non-alloy steel, of a width of &gt;= 600 mm, hot-rolled or cold-rolled "cold-reduced", plated or coated with aluminium-zinc alloys</t>
  </si>
  <si>
    <t>721069000080</t>
  </si>
  <si>
    <t>7210 69 00</t>
  </si>
  <si>
    <t>Flat-rolled products of iron or non-alloy steel, of a width of &gt;= 600 mm, hot-rolled or cold-rolled "cold-reduced", plated or coated with aluminium (excl. products plated or coated with aluminium-zinc alloys)</t>
  </si>
  <si>
    <t>Flat products of iron or non-alloy steel, of a width of &gt;= 600 mm, hot-rolled or cold-rolled "cold-reduced", painted, varnished or coated with plastics</t>
  </si>
  <si>
    <t>721070100080</t>
  </si>
  <si>
    <t>7210 70 10</t>
  </si>
  <si>
    <t>Tinplate of a width of &gt;= 600 mm and of a thickness of &lt; 0,5 mm, tinned [coated with a layer of metal containing, by weight,  &gt;= 97% of tin], not further worked than varnished, and flat products plated or coated with chromium oxides or with chromium and chromium oxides, of iron or non-alloy steel, of a width of &gt;= 600 mm, hot-rolled or cold-rolled "cold-reduced", varnished</t>
  </si>
  <si>
    <t>721070800080</t>
  </si>
  <si>
    <t>7210 70 80</t>
  </si>
  <si>
    <t>Flat-rolled products of iron or non-alloy steel, of a width of &gt;= 600 mm, hot-rolled or cold-rolled "cold-reduced", painted, varnished or plastic coated (excl. tinplate and products electrolytically plated or coated with chrome, varnished)</t>
  </si>
  <si>
    <t>Flat-rolled products of iron or non-alloy steel, of a width of &gt;= 600 mm, hot-rolled or cold-rolled "cold-reduced", clad, plated or coated (excl. tinned, plated or coated with lead, zinc, chromium oxides, chromium and chromium oxides, or aluminium, painted, varnished or coated with plastics)</t>
  </si>
  <si>
    <t>721090300080</t>
  </si>
  <si>
    <t>7210 90 30</t>
  </si>
  <si>
    <t>Flat-rolled products of iron or non-alloy steel, of a width of &gt;= 600 mm, hot-rolled or cold-rolled "cold-reduced", clad</t>
  </si>
  <si>
    <t>721090400080</t>
  </si>
  <si>
    <t>7210 90 40</t>
  </si>
  <si>
    <t>Flat-rolled products of iron or non-alloy steel, tinned and printed, of a width of &gt;= 600 mm, hot-rolled or cold-rolled "cold-reduced"</t>
  </si>
  <si>
    <t>721090800080</t>
  </si>
  <si>
    <t>7210 90 80</t>
  </si>
  <si>
    <t>Flat-rolled products of iron or non-alloy steel, hot-rolled or cold-rolled "cold-reduced", of a width of &gt;= 600 mm, plated or coated (excl. plated or coated with thin, lead "incl. terne-plate", zinc, aluminium, chromium, chromium oxides, plastics, platinum, painted or varnished, clad and tinned and printed)</t>
  </si>
  <si>
    <t>Flat-rolled products of iron or non-alloy steel, of a width of &lt; 600 mm, hot-rolled or cold-rolled "cold-reduced", not clad, plated or coated</t>
  </si>
  <si>
    <t>721113000080</t>
  </si>
  <si>
    <t>7211 13 00</t>
  </si>
  <si>
    <t>Flat-rolled products of iron or non-alloy steel, simply hot-rolled on four faces or in a closed box pass, not clad, plated or coated, of a width of &gt; 150 mm but &lt; 600 mm and a thickness of &gt;= 4 mm, not in coils, without patterns in relief, commonly known as "wide flats"</t>
  </si>
  <si>
    <t>721114000080</t>
  </si>
  <si>
    <t>7211 14 00</t>
  </si>
  <si>
    <t>Flat-rolled products of iron or non-alloy steel, of a width &lt; 600 mm, not further worked than hot-rolled, not clad, plated or coated, of a thickness of &gt;= 4,75 mm (excl. "wide flats")</t>
  </si>
  <si>
    <t>721119000080</t>
  </si>
  <si>
    <t>7211 19 00</t>
  </si>
  <si>
    <t>Flat-rolled products of iron or non-alloy steel, of a width &lt; 600 mm, simply hot-rolled, not clad, plated or coated, of a thickness &lt; 4,75 mm (excl. "wide flats")</t>
  </si>
  <si>
    <t>Flat-rolled products of iron or non-alloy steel, of a width of &lt; 600 mm, simply cold-rolled "cold-reduced", not clad, plated or coated, containing by weight &lt; 0,25% of carbon</t>
  </si>
  <si>
    <t>721123200080</t>
  </si>
  <si>
    <t>7211 23 20</t>
  </si>
  <si>
    <t>Flat-rolled products of iron or non-alloy steel, of a width of &lt; 600 mm, simply cold-rolled "cold-reduced", not clad, plated or coated, containing by weight &lt; 0,25% of carbon "electrical"</t>
  </si>
  <si>
    <t>721123300080</t>
  </si>
  <si>
    <t>7211 23 30</t>
  </si>
  <si>
    <t>Flat-rolled products of iron or non-alloy steel, of a width of &lt; 600 mm and of a thickness of &gt;= 0,35 mm, simply cold-rolled "cold-reduced", not clad, plated or coated, containing by weight &lt; 0,25% of carbon (excl. electrical plate)</t>
  </si>
  <si>
    <t>721123800080</t>
  </si>
  <si>
    <t>7211 23 80</t>
  </si>
  <si>
    <t>Flat-rolled products of iron or non-alloy steel, of a width of &lt; 600 mm and of a thickness of &lt; 0,35 mm, simply cold-rolled "cold-reduced", not clad, plated or coated, containing by weight &lt; 0,25% of carbon (excl. electrical plate)</t>
  </si>
  <si>
    <t>721129000080</t>
  </si>
  <si>
    <t>7211 29 00</t>
  </si>
  <si>
    <t>Flat-rolled products of iron or non-alloy steel, of a width of &lt; 600 mm, simply cold-rolled "cold-reduced", not clad, plated or coated, containing by weight &gt;= 0,25% of carbon</t>
  </si>
  <si>
    <t>Flat-rolled products of iron or non-alloy steel, of a width of &lt; 600 mm, hot-rolled or cold-rolled "cold-reduced" and further worked, but not clad, plated or coated</t>
  </si>
  <si>
    <t>721190200080</t>
  </si>
  <si>
    <t>7211 90 20</t>
  </si>
  <si>
    <t>Flat-rolled products of iron or non-alloy steel, of a width of &lt; 600 mm, hot-rolled or cold-rolled "cold-reduced" and further worked, but not clad, plated or coated, perforated</t>
  </si>
  <si>
    <t>721190800080</t>
  </si>
  <si>
    <t>7211 90 80</t>
  </si>
  <si>
    <t>Flat-rolled products of iron or non-alloy steel, of a width of &lt; 600 mm, hot-rolled or cold-rolled "cold-reduced" and further worked, but not clad, plated or coatednon-perforated</t>
  </si>
  <si>
    <t>Flat-rolled products of iron or non-alloy steel, of a width of &lt; 600 mm, hot-rolled or cold-rolled "cold-reduced", clad, plated or coated</t>
  </si>
  <si>
    <t>Flat-rolled products of iron or non-alloy steel, of a width of &lt; 600 mm, hot-rolled or cold-rolled "cold-reduced", tinned</t>
  </si>
  <si>
    <t>721210100080</t>
  </si>
  <si>
    <t>7212 10 10</t>
  </si>
  <si>
    <t>Tinplate of iron or non-alloy steel, of a width of &lt; 600 mm and of a thickness of &lt; 0,5 mm, tinned [coated with a layer of metal containing, by weight,  &gt;= 97% of tin], not further worked than surface-treated</t>
  </si>
  <si>
    <t>721210900080</t>
  </si>
  <si>
    <t>7212 10 90</t>
  </si>
  <si>
    <t>Flat-rolled products of iron or non-alloy steel, hot-rolled or cold-rolled "cold-reduced", of a width of &lt; 600 mm, tinned (excl. tinplate, not further worked than surface-treated)</t>
  </si>
  <si>
    <t>721220000080</t>
  </si>
  <si>
    <t>7212 20 00</t>
  </si>
  <si>
    <t>Flat-rolled products of iron or non-alloy steel, of a width of &lt; 600 mm, hot-rolled or cold-rolled "cold-reduced", electrolytically plated or coated with zinc</t>
  </si>
  <si>
    <t>721230000080</t>
  </si>
  <si>
    <t>7212 30 00</t>
  </si>
  <si>
    <t>Flat-rolled products of iron or non-alloy steel, of a width of &lt; 600 mm, hot-rolled or cold-rolled "cold-reduced", tinned (excl. electrolytically plated or coated with zinc)</t>
  </si>
  <si>
    <t>Flat-rolled products of iron or non-alloy steel, of a width of &lt; 600 mm, hot-rolled or cold-rolled "cold-reduced", painted, varnished or coated with plastics</t>
  </si>
  <si>
    <t>721240200080</t>
  </si>
  <si>
    <t>7212 40 20</t>
  </si>
  <si>
    <t>Tinplate of a width of &lt; 600 mm and of a thickness of &lt; 0,5 mm, tinned [coated with a layer of metal containing, by weight,  &gt;= 97% of tin], not further worked than varnished, and flat products plated or coated with chromium oxides or with chromium and chromium oxides, of iron or non-alloy steel, of a width of &lt; 600 mm, hot-rolled or cold-rolled "cold-reduced", varnished</t>
  </si>
  <si>
    <t>721240800080</t>
  </si>
  <si>
    <t>7212 40 80</t>
  </si>
  <si>
    <t>Flat-rolled products of iron or non-alloy steel, of a width of &lt; 600 mm, hot-rolled or cold-rolled "cold-reduced", painted, varnished or plastic coated (excl. tinplate, not further worked than varnished, and products plated or coated with chromium oxides or with chromium and chromium oxides, varnished)</t>
  </si>
  <si>
    <t>Flat-rolled products of iron or non-alloy steel, of a width of &lt; 600 mm, hot-rolled or cold-rolled "cold-reduced", plated or coated (excl. tinned, plated or coated with zinc, painted, varnished or coated with plastics)</t>
  </si>
  <si>
    <t>721250200080</t>
  </si>
  <si>
    <t>7212 50 20</t>
  </si>
  <si>
    <t>Flat-rolled products of iron or non-alloy steel, of a width of &lt; 600 mm, hot-rolled or cold-rolled "cold-reduced", plated or coated with chromium oxides or with chromium and chromium oxides (excl. varnished)</t>
  </si>
  <si>
    <t>721250300080</t>
  </si>
  <si>
    <t>7212 50 30</t>
  </si>
  <si>
    <t>Flat-rolled products of iron or non-alloy steel, of a width of &lt; 600 mm, hot-rolled or cold-rolled "cold-reduced", plated or coated with chromium or nickel</t>
  </si>
  <si>
    <t>721250400080</t>
  </si>
  <si>
    <t>7212 50 40</t>
  </si>
  <si>
    <t>Flat-rolled products of iron or non-alloy steel, of a width of &lt; 600 mm, hot-rolled or cold-rolled "cold-reduced", plated or coated with copper</t>
  </si>
  <si>
    <t>721250610080</t>
  </si>
  <si>
    <t>7212 50 61</t>
  </si>
  <si>
    <t>Flat-rolled products of iron or non-alloy steel, of a width of &lt; 600 mm, hot-rolled or cold-rolled "cold-reduced", plated or coated with aluminium-zinc alloys</t>
  </si>
  <si>
    <t>721250690080</t>
  </si>
  <si>
    <t>7212 50 69</t>
  </si>
  <si>
    <t>Flat-rolled products of iron or non-alloy steel, of a width of &lt; 600 mm, hot-rolled or cold-rolled "cold-reduced", plated or coated with aluminium (excl. products plated or coated with aluminium-zinc alloys)</t>
  </si>
  <si>
    <t>721250900080</t>
  </si>
  <si>
    <t>7212 50 90</t>
  </si>
  <si>
    <t>Flat-rolled products of iron or non-alloy steel, of a width of &lt; 600 mm, hot-rolled or cold-rolled "cold-reduced", clad (excl. products plated or coated with tin or zinc, copper, with chromium oxides or with chromium and chromium oxides, chromium, nickel or aluminium, painted or varnished, and plastic-coated)</t>
  </si>
  <si>
    <t>721260000080</t>
  </si>
  <si>
    <t>7212 60 00</t>
  </si>
  <si>
    <t>Flat-rolled products of iron or non-alloy steel, of a width of &lt; 600 mm, hot-rolled or cold-rolled "cold-reduced", clad</t>
  </si>
  <si>
    <t>Bars and rods of iron or non-alloy steel, hot-rolled, in irregularly wound coils</t>
  </si>
  <si>
    <t>721310000080</t>
  </si>
  <si>
    <t>7213 10 00</t>
  </si>
  <si>
    <t>Bars and rods, hot-rolled, in irregularly wound coils of iron or non-alloy steel, with indentations, ribs, grooves or other deformations produced during the rolling process</t>
  </si>
  <si>
    <t>721320000080</t>
  </si>
  <si>
    <t>7213 20 00</t>
  </si>
  <si>
    <t>Bars and rods, hot-rolled, in irregularly wound coils, of non-alloy free-cutting steel (excl. bars and rods containing indentations, ribs, grooves or other deformations produced during the rolling process)</t>
  </si>
  <si>
    <t>Bars and rods, hot-rolled, in irregularly wound coils, of iron or non-alloy steel, of circular cross-section measuring &lt; 14 mm in diameter (excl. bars and rods of free-cutting steel, and bars and rods with indentations, ribs, grooves or other deformations produced during the rolling process)</t>
  </si>
  <si>
    <t>721391100080</t>
  </si>
  <si>
    <t>7213 91 10</t>
  </si>
  <si>
    <t>Bars and rods, hot-rolled, of the type used for concrete reinforcement, smooth, of iron or non-alloy steel, in irregularly wound coils, of circular cross-section measuring &lt; 14 mm in diameter</t>
  </si>
  <si>
    <t>721391200080</t>
  </si>
  <si>
    <t>7213 91 20</t>
  </si>
  <si>
    <t>Bars and rods, hot-rolled, of the type used for tyre cord, smooth, of iron or non-alloy steel, in irregularly wound coils</t>
  </si>
  <si>
    <t>721391410080</t>
  </si>
  <si>
    <t>7213 91 41</t>
  </si>
  <si>
    <t>Bars and rods, hot-rolled, of iron or non-alloy steel, in irregularly wound coils, containing by weight &lt;= 0,06% of carbon, of circular cross-section measuring &lt; 14 mm in diameter (excl. free-cutting steel, bars and rods, hot-rolled, for concrete reinforcement and tyre cord, and bars and rods, hot-rolled, containing indentations, ribs, grooves or other deformations produced during the rolling process)</t>
  </si>
  <si>
    <t>721391490080</t>
  </si>
  <si>
    <t>7213 91 49</t>
  </si>
  <si>
    <t>Bars and rods, hot-rolled, of iron or non-alloy steel, in irregularly wound coils, containing by weight &gt; 0,06% and &lt; 0,25% of carbon, of circular cross-section, measuring &lt; 14 mm in diameter (excl. of free-cutting steel, bars and rods, hot-rolled, for concrete reinforcement and tyre cord and bars and rods, hot-rolled, containing indentations, ribs, grooves or other deformations produced during the rolling process)</t>
  </si>
  <si>
    <t>721391700080</t>
  </si>
  <si>
    <t>7213 91 70</t>
  </si>
  <si>
    <t>Bars and rods, hot-rolled, in irregularly wound coils, of iron or non-alloy steel, containing by weight &gt;= 0,25% but &lt;= 0,75% carbon, of circular cross-section measuring &lt; 14 mm in diameter (excl. of free-cutting steel, and bars and rods, smooth, for concrete reinforcement and tyre cord, and bars and rods with indentations, ribs, grooves or other deformations produced during the rolling process)</t>
  </si>
  <si>
    <t>721391900080</t>
  </si>
  <si>
    <t>7213 91 90</t>
  </si>
  <si>
    <t>Bars and rods, hot-rolled, of iron or non-alloy steel, in irregularly wound coils, containing by weight &gt; 0,75% of carbon, of circular cross-section measuring &lt; 14 mm in diameter (excl. of free-cutting steel, bars and rods, smooth, for tyre cord and bars and rods with indentations, ribs, grooves and other deformations produced during the rolling process)</t>
  </si>
  <si>
    <t>Bars and rods, hot-rolled, in irregularly wound coils, of iron or non-alloy steel (excl. products of circular cross-section measuring &lt; 14 mm in diameter, bars and rods of free-cutting steel, and bars and rods with indentations, ribs, grooves or other deformations produced during the rolling process)</t>
  </si>
  <si>
    <t>721399100080</t>
  </si>
  <si>
    <t>7213 99 10</t>
  </si>
  <si>
    <t>Bars and rods, of iron or non-alloy steel, hot-rolled, in irregularly wound coils, containing by weight &lt; 0,25% carbon (excl. products of circular cross-section measuring &lt; 14 mm in diameter, bars and rods of free-cutting steel, and bars and rods with indentations, ribs, grooves or other deformations produced during the rolling process)</t>
  </si>
  <si>
    <t>721399900080</t>
  </si>
  <si>
    <t>7213 99 90</t>
  </si>
  <si>
    <t>Bars and rods, hot-rolled, in irregularly wound coils, of iron or non-alloy steel, containing by weight &gt;= 0,25% carbon (excl. products of circular cross-section measuring &lt; 14 mm diameter, bars and rods of free-cutting steel, and bars and rods with indentations, ribs, grooves or other deformations produced during the rolling process)</t>
  </si>
  <si>
    <t>Bars and rods, of iron or non-alloy steel, not further worked than forged, hot-rolled, hot-drawn or hot-extruded, but incl. those twisted after rolling (excl. in irregularly wound coils)</t>
  </si>
  <si>
    <t>721410000080</t>
  </si>
  <si>
    <t>7214 10 00</t>
  </si>
  <si>
    <t>Bars and rods, of iron or non-alloy steel, not further worked than forged (excl. in irregularly wound coils)</t>
  </si>
  <si>
    <t>721420000080</t>
  </si>
  <si>
    <t>7214 20 00</t>
  </si>
  <si>
    <t>Bars and rods, of iron or non-alloy steel, with indentations, ribs, groves or other deformations produced during the rolling process</t>
  </si>
  <si>
    <t>721430000080</t>
  </si>
  <si>
    <t>7214 30 00</t>
  </si>
  <si>
    <t>Bars and rods, of non-alloy free-cutting steel, not further worked than hot-rolled, hot-drawn or hot-extruded (excl. containing indentations, ribs, grooves or other deformations produced during the rolling process or twisted after rolling)</t>
  </si>
  <si>
    <t>Bars and rods, of iron or non-alloy steel, not further worked than hot-rolled, hot-drawn or hot-extruded, of rectangular "other than square" cross-section (excl. containing indentations, ribs, grooves or other deformations produced during the rolling process, bars and rods twisted after rolling and free-cutting steel)</t>
  </si>
  <si>
    <t>721491100080</t>
  </si>
  <si>
    <t>7214 91 10</t>
  </si>
  <si>
    <t>Bars and rods of iron or non-alloy steel, not further worked than hot-rolled, hot-drawn or hot-extruded, containing by weight &lt; 0,25% of carbon, of rectangular "other than square" cross-section (excl. those with indentations, ribs, grooves or other deformations produced during the rolling process, bars and rods twisted after rolling, and free-cutting steel)</t>
  </si>
  <si>
    <t>721491900080</t>
  </si>
  <si>
    <t>7214 91 90</t>
  </si>
  <si>
    <t>Other bars and rods of iron or non-alloy steel, only hot-rolled, only hot-drawn or only hot-extruded, containing by weight &gt;= 0,25% of carbon, of rectangular "other than square" cross-section (excl. those with indentations, ribs, grooves or other deformations produced during the rolling process, bars and rods twisted after rolling, and free-cutting steel)</t>
  </si>
  <si>
    <t>Bars and rods, of iron or non-alloy steel, only hot-rolled, only hot-drawn or only hot-extruded (excl. of rectangular [other than square] cross-section and those containing indentations, ribs, grooves or other deformations produced during the rolling process, and of non-alloy free-cutting steel)</t>
  </si>
  <si>
    <t>721499100080</t>
  </si>
  <si>
    <t>7214 99 10</t>
  </si>
  <si>
    <t>Bars and rods of the type used for concrete reinforcement, smooth, of iron or non-alloy steel, only hot-rolled, only hot-drawn or only hot-extruded, containing &lt; 0,25% of carbon, of square cross-section or of a cross-section other than rectangular</t>
  </si>
  <si>
    <t>721499310080</t>
  </si>
  <si>
    <t>7214 99 31</t>
  </si>
  <si>
    <t>Bars and rods of iron or non-alloy steel, only hot-rolled, hot-drawn or hot-extruded, containing &lt; 0,25% of carbon, of circular cross-section, of a maximum diameter of &gt;= 80 mm (other than of free-cutting steel, smooth bars and rods, for reinfoced concrete, or bars and rods containing indentations, ribs, grooves or other deformations produced during the rolling process, or wound after rolling)</t>
  </si>
  <si>
    <t>721499390080</t>
  </si>
  <si>
    <t>7214 99 39</t>
  </si>
  <si>
    <t>Bars and rods of iron or non-alloy steel, only hot-rolled, hot-drawn or hot-extruded, containing &lt; 0,25% of carbon, of circular cross-section of a maximum diameter of &lt; 80 mm (other than of free-cutting steel, smooth bars and rods, for reinforced concrete, or bars and rods containing indentations, ribs, grooves or other deformations produced during the rolling process, or wound after rolling)</t>
  </si>
  <si>
    <t>721499500080</t>
  </si>
  <si>
    <t>7214 99 50</t>
  </si>
  <si>
    <t>Bars and rods of iron or non-alloy steel, only hot-rolled, hot-drawn or hot-extruded, containing by weight &lt; 0,25% of carbon, of square cross-section or of a cross-section other than square or circular (other than of free-cutting steel, smooth bars and rods, for reinforced concrete, or bars and rods containing indentations, ribs, grooves or other deformations produced during the rolling process, or wound after rolling)</t>
  </si>
  <si>
    <t>721499710080</t>
  </si>
  <si>
    <t>7214 99 71</t>
  </si>
  <si>
    <t>Bars and rods of iron or non-alloy steel, only hot-rolled, only hot-drawn or only hot-extruded, containing by weight &gt;= 0,25% carbon, of circular cross-section measuring &gt;= 80 mm in diameter (excl. bars and rods with indentations, ribs, grooves or other deformations produced during the rolling process, twisted after rolling, and of free-cutting steel)</t>
  </si>
  <si>
    <t>721499790080</t>
  </si>
  <si>
    <t>7214 99 79</t>
  </si>
  <si>
    <t>Bars and rods of iron or non-alloy steel, only hot-rolled, only hot-drawn or only hot-extruded, containing by weight &gt;= 0,25% carbon, of circular cross-section measuring &lt; 80 mm in diameter (excl. bars and rods with indentations, ribs, grooves or other deformations produced during the rolling process, twisted after rolling, and of free-cutting steel)</t>
  </si>
  <si>
    <t>721499950080</t>
  </si>
  <si>
    <t>7214 99 95</t>
  </si>
  <si>
    <t>Bars and rods of iron or non-alloy steel, only hot-rolled, only hot-drawn or only hot-extruded, containing by weight &gt;= 0,25% carbon, of square or of other than rectangular or circular cross-section (excl. indentations, ribs, grooves or other deformations produced during the rolling process, twisted fter rolling, and of free-cutting steel)</t>
  </si>
  <si>
    <t>Bars and rods, of iron or non-alloy steel, cold-formed or cold-finished, whether or not further worked, or hot-formed and further worked, n.e.s.</t>
  </si>
  <si>
    <t>721510000080</t>
  </si>
  <si>
    <t>7215 10 00</t>
  </si>
  <si>
    <t>Bars and rods, of non-alloy free-cutting steel, not further worked than cold-formed or cold-finished</t>
  </si>
  <si>
    <t>Bars and rods, of iron or non-alloy steel, not further worked than cold-formed or cold-finished (excl. of free-cutting steel)</t>
  </si>
  <si>
    <t>721550110080</t>
  </si>
  <si>
    <t>7215 50 11</t>
  </si>
  <si>
    <t>Other bars and rods of iron or non-alloy steel, not further worked than cold-formed or cold-finished, containing by weight &lt; 0,25% of carbon of rectangular "other than square" cross-section (excl. those of free-cutting steel)</t>
  </si>
  <si>
    <t>721550190080</t>
  </si>
  <si>
    <t>7215 50 19</t>
  </si>
  <si>
    <t>Other bars and rods of iron or non-alloy steel, not further worked than cold-formed or cold-finished, containing by weight &lt; 0,25% of carbon, of square or other than rectangular cross-section (excl. those of free-cutting steel)</t>
  </si>
  <si>
    <t>721550800080</t>
  </si>
  <si>
    <t>7215 50 80</t>
  </si>
  <si>
    <t>Other bars and rods of iron or non-alloy steel, not further worked than cold-formed or cold-finished, containing by weight &gt;= 0,25% of carbon (excl. those of free-cutting steel)</t>
  </si>
  <si>
    <t>721590000080</t>
  </si>
  <si>
    <t>7215 90 00</t>
  </si>
  <si>
    <t>Bars or rods, of iron or non-alloy steel, cold-formed or cold-finished and further worked or hot-formed and further worked, n.e.s.</t>
  </si>
  <si>
    <t>Angles, shapes and sections of iron or non-alloy steel, n.e.s.</t>
  </si>
  <si>
    <t>721610000080</t>
  </si>
  <si>
    <t>7216 10 00</t>
  </si>
  <si>
    <t>U, I or H sections of iron or non-alloy steel, not further worked than hot-rolled, hot-drawn or extruded, of a height of &lt; 80 mm</t>
  </si>
  <si>
    <t>721621000080</t>
  </si>
  <si>
    <t>7216 21 00</t>
  </si>
  <si>
    <t>L sections of iron or non-alloy steel, not further worked than hot-rolled, hot-drawn or extruded, of a height of &lt; 80 mm</t>
  </si>
  <si>
    <t>721622000080</t>
  </si>
  <si>
    <t>7216 22 00</t>
  </si>
  <si>
    <t>T sections of iron or non-alloy steel, not further worked than hot-rolled, hot-drawn or extruded, of a height of &lt; 80 mm</t>
  </si>
  <si>
    <t>U sections of iron or non-alloy steel, not further worked than hot-rolled, hot-drawn or hot-extruded, of a height &gt;= 80 mm</t>
  </si>
  <si>
    <t>721631100080</t>
  </si>
  <si>
    <t>7216 31 10</t>
  </si>
  <si>
    <t>U sections of iron or non-alloy steel, simply hot-rolled, hot-drawn or extruded, of a height &gt;= 80 mm but &lt;= 220 mm</t>
  </si>
  <si>
    <t>721631900080</t>
  </si>
  <si>
    <t>7216 31 90</t>
  </si>
  <si>
    <t>U sections of iron or non-alloy steel, simply hot-rolled, hot-drawn or extruded, of a height &gt; 220 mm</t>
  </si>
  <si>
    <t>I sections of iron or non-alloy steel, not further worked than hot-rolled, hot-drawn or hot-extruded, of a height &gt;= 80 mm</t>
  </si>
  <si>
    <t>721632110080</t>
  </si>
  <si>
    <t>7216 32 11</t>
  </si>
  <si>
    <t>I sections with parallel flange faces, of iron or non-alloy steel, simply hot-rolled, hot-drawn or extruded, of a height &gt;= 80 mm but &lt;= 220 mm</t>
  </si>
  <si>
    <t>721632190080</t>
  </si>
  <si>
    <t>7216 32 19</t>
  </si>
  <si>
    <t>I sections of iron or non-alloy steel, simply hot-rolled, hot-drawn or extruded, of a height &gt;= 80 mm but &lt;= 220 mm (excl. 7216.32.11)</t>
  </si>
  <si>
    <t>721632910080</t>
  </si>
  <si>
    <t>7216 32 91</t>
  </si>
  <si>
    <t>I sections with parallel flange faces, of iron or non-alloy steel, simply hot-rolled, hot-drawn or extruded, of a height &gt; 220 mm</t>
  </si>
  <si>
    <t>721632990080</t>
  </si>
  <si>
    <t>7216 32 99</t>
  </si>
  <si>
    <t>I sections of iron or non-alloy steel, simply hot-rolled, hot-drawn or extruded, of a height &gt; 220 mm (excl. 7216.32.91)</t>
  </si>
  <si>
    <t>H sections of iron or non-alloy steel, not further worked than hot-rolled, hot-drawn or hot-extruded, of a height &gt;= 80 mm</t>
  </si>
  <si>
    <t>721633100080</t>
  </si>
  <si>
    <t>7216 33 10</t>
  </si>
  <si>
    <t>H sections of iron or non-alloy steel, simply hot-rolled, hot-drawn or extruded, of a height &gt;= 80 mm but &lt;= 180 mm</t>
  </si>
  <si>
    <t>721633900080</t>
  </si>
  <si>
    <t>7216 33 90</t>
  </si>
  <si>
    <t>H sections of iron or non-alloy steel, simply hot-rolled, hot-drawn or extruded, of a height &gt; 180 mm</t>
  </si>
  <si>
    <t>L sections of iron or non-alloy steel, not further worked than hot-rolled, hot-drawn or hot-extruded, of a height &gt;= 80 mm</t>
  </si>
  <si>
    <t>721640100080</t>
  </si>
  <si>
    <t>7216 40 10</t>
  </si>
  <si>
    <t>L sections of iron or non-alloy steel, not further worked than hot-rolled, hot-drawn or extruded, of a height of &gt;= 80 mm</t>
  </si>
  <si>
    <t>721640900080</t>
  </si>
  <si>
    <t>7216 40 90</t>
  </si>
  <si>
    <t>T sections of iron or non-alloy steel, not further worked than hot-rolled, hot-drawn or extruded, of a height of &gt;= 80 mm</t>
  </si>
  <si>
    <t>Sections of iron or non-alloy steel, not further worked than hot-rolled, hot-drawn or hot-extruded (excl. U, I, H, L or T sections)</t>
  </si>
  <si>
    <t>721650100080</t>
  </si>
  <si>
    <t>7216 50 10</t>
  </si>
  <si>
    <t>Sections of iron or non-alloy steel, not further worked than hot-rolled, hot-drawn or hot-extruded, with a cross-section which is capable of being enclosed in a square the side of which is &lt;= 80 mm (excl. U, I, H, L or T sections)</t>
  </si>
  <si>
    <t>721650910080</t>
  </si>
  <si>
    <t>7216 50 91</t>
  </si>
  <si>
    <t>Bulb sections "bulb flat", only hot-rolled, hot-drawn or hot-extruded</t>
  </si>
  <si>
    <t>721650990080</t>
  </si>
  <si>
    <t>7216 50 99</t>
  </si>
  <si>
    <t>Profile of iron or non-alloy steel, only hot-rolled, hot-drawn or hot-extruded (other than with a cross-section which is capable of being enclosed in a square the side of which is &lt;= 80 mm, and U-, I-, H-, L- or T-sections and ribbed sections [ribbed steel])</t>
  </si>
  <si>
    <t>Angles, shapes and sections, of iron or non-alloy steel, from flat-rolled products simply cold-formed or cold-finished (excl. profiled sheet)</t>
  </si>
  <si>
    <t>721661100080</t>
  </si>
  <si>
    <t>7216 61 10</t>
  </si>
  <si>
    <t>c, l, u, z, omega or open-ended sections of iron or non-alloy steel, simply cold-formed or cold-finished, obtained from flat-rolled products</t>
  </si>
  <si>
    <t>721661900080</t>
  </si>
  <si>
    <t>7216 61 90</t>
  </si>
  <si>
    <t>Angles, shapes and sections (other than c, l, u, z, omega or open-ended sections) of iron or non-alloy steel, simply cold-formed or cold-finished, obtained from flat-rolled products</t>
  </si>
  <si>
    <t>721669000080</t>
  </si>
  <si>
    <t>7216 69 00</t>
  </si>
  <si>
    <t>Angles, shapes and sections, of iron or non-alloy steel, not further worked than cold-formed or cold-finished (excl. profiled sheet)</t>
  </si>
  <si>
    <t>Angles, shapes and sections, of iron or non-alloy steel, cold-formed or cold-finished from flat-rolled products and further worked</t>
  </si>
  <si>
    <t>721691100080</t>
  </si>
  <si>
    <t>7216 91 10</t>
  </si>
  <si>
    <t>Sheets sheets of iron or non-alloy steel, cold-formed or cold finished, profiled "ribbed"</t>
  </si>
  <si>
    <t>721691800080</t>
  </si>
  <si>
    <t>7216 91 80</t>
  </si>
  <si>
    <t>Angles, shapes and sections, of iron or non-alloy steel, cold-formed or cold-finished from flat-rolled products and further worked (excl. profiled sheet)</t>
  </si>
  <si>
    <t>721699000080</t>
  </si>
  <si>
    <t>7216 99 00</t>
  </si>
  <si>
    <t>Angles, shapes and sections, of iron or non-alloy steel, cold-formed or cold-finished and further worked, or hot-forged, or hot-formed by other means and further worked, n.e.s. (excl. from flat-rolled products)</t>
  </si>
  <si>
    <t>Wire of iron or non-alloy steel, in coils (excl. bars and rods)</t>
  </si>
  <si>
    <t>Wire of iron or non-alloy steel, in coils, not plated or coated, whether or not polished (excl. bars and rods)</t>
  </si>
  <si>
    <t>721710100080</t>
  </si>
  <si>
    <t>7217 10 10</t>
  </si>
  <si>
    <t>Wire of iron or non-alloy steel, in coils, containing by weight &lt; 0,25% carbon, not plated or coated, whether or not polished, with a maximum cross-sectional dimension of &lt; 0,8 mm</t>
  </si>
  <si>
    <t>721710310080</t>
  </si>
  <si>
    <t>7217 10 31</t>
  </si>
  <si>
    <t>Wire of iron or non-alloy steel, in coils, containing by weight &lt; 0,25% carbon, with indentations, ribs, grooves or other deformations produced during the rolling process, not plated or coated, with a maximum cross-sectional dimension of &gt;= 0,8 mm</t>
  </si>
  <si>
    <t>721710390080</t>
  </si>
  <si>
    <t>7217 10 39</t>
  </si>
  <si>
    <t>Wire of iron or non-alloy steel, in coils, containing by weight &lt; 0,25% carbon, not plated or coated, with a maximum cross-sectional dimension of &gt;= 0,8 mm (without indentations, ribs, grooves or other deformations produced during the rolling process)</t>
  </si>
  <si>
    <t>721710500080</t>
  </si>
  <si>
    <t>7217 10 50</t>
  </si>
  <si>
    <t>Wire of iron or non-alloy steel, in coils, containing by weight &gt;= 0,25% but &lt; 0,6% carbon, not plated or coated, whether or not polished (excl. hot-rolled bars and rods)</t>
  </si>
  <si>
    <t>721710900080</t>
  </si>
  <si>
    <t>7217 10 90</t>
  </si>
  <si>
    <t>Wire of iron or non-alloy steel, in coils, containing by weight &gt;= 0,6% carbon, not plated or coated, whether or not polished (excl. hot-rolled bars and rods)</t>
  </si>
  <si>
    <t>Wire of iron or non-alloy steel, in coils, plated or coated with zinc (excl. bars and rods)</t>
  </si>
  <si>
    <t>721720100080</t>
  </si>
  <si>
    <t>7217 20 10</t>
  </si>
  <si>
    <t>Wire of iron or non-alloy steel, in coils, containing by weight &lt; 0,25% carbon, plated or coated with zinc, with a maximum cross-sectional dimension of &lt; 0,8 mm</t>
  </si>
  <si>
    <t>721720300080</t>
  </si>
  <si>
    <t>7217 20 30</t>
  </si>
  <si>
    <t>Wire of iron or non-alloy steel, in coils, containing by weight &lt; 0,25% carbon, plated or coated with zinc, with a maximum cross-sectional dimension of &lt; 0,8 mm (excl. bars and rods)</t>
  </si>
  <si>
    <t>721720500080</t>
  </si>
  <si>
    <t>7217 20 50</t>
  </si>
  <si>
    <t>Wire of iron or non-alloy steel, in coils, containing by weight &gt;= 0,25% but &lt; 0,6% carbon, plated or coated with zinc (excl. bars and rods)</t>
  </si>
  <si>
    <t>721720900080</t>
  </si>
  <si>
    <t>7217 20 90</t>
  </si>
  <si>
    <t>Wire of iron or non-alloy steel, in coils, containing by weight &gt;= 0,6% carbon, plated or coated with zinc (excl. bars and rods)</t>
  </si>
  <si>
    <t>Wire of iron or non-alloy steel, in coils, plated or coated with base metals (excl. plated or coated with zinc, and bars and rods)</t>
  </si>
  <si>
    <t>721730410080</t>
  </si>
  <si>
    <t>7217 30 41</t>
  </si>
  <si>
    <t>Wire of iron or non-alloy steel, in coils, containing by weight &lt; 0,25% carbon, copper-coated (excl. bars and rods)</t>
  </si>
  <si>
    <t>721730490080</t>
  </si>
  <si>
    <t>7217 30 49</t>
  </si>
  <si>
    <t>Wire of iron or non-alloy steel, in coils, containing by weight &lt; 0,25% carbon, plated or coated with base metals (excl. products plated or coated with zinc or copper and bars and rods)</t>
  </si>
  <si>
    <t>721730500080</t>
  </si>
  <si>
    <t>7217 30 50</t>
  </si>
  <si>
    <t>Wire of iron or non-alloy steel, in coils, containing by weight &gt;= 0,25% but &lt; 0,6% carbon, plated or coated with base metals (excl. products plated or coated with zinc, and bars and rods)</t>
  </si>
  <si>
    <t>721730900080</t>
  </si>
  <si>
    <t>7217 30 90</t>
  </si>
  <si>
    <t>Wire of iron or non-alloy steel, in coils, containing by weight &gt;= 0,6% carbon, plated or coated with base metals (excl. products plated or coated with zinc, and bars and rods)</t>
  </si>
  <si>
    <t>Wire of iron or non-alloy steel, in coils, plated or coated (excl. plated or coated with base metals, and bars and rods)</t>
  </si>
  <si>
    <t>721790200080</t>
  </si>
  <si>
    <t>7217 90 20</t>
  </si>
  <si>
    <t>Wire of iron or non-alloy steel, in coils, containing by weight &lt; 0,25% carbon, plated or coated (excl. products plated or coated with base metals and bars and rods)</t>
  </si>
  <si>
    <t>721790500080</t>
  </si>
  <si>
    <t>7217 90 50</t>
  </si>
  <si>
    <t>Wire of iron or non-alloy steel, in coils, containing by weight &gt;= 0,25% but &lt; 0,6% carbon, plated or coated (excl. products plated or coated with with base metals, and bars and rods)</t>
  </si>
  <si>
    <t>721790900080</t>
  </si>
  <si>
    <t>7217 90 90</t>
  </si>
  <si>
    <t>Wire of iron or non-alloy steel, in coils, containing by weight &gt;= 0,6% carbon, plated or coated (excl. products plated or coated with base metals, and bars and rods)</t>
  </si>
  <si>
    <t>Stainless steel in ingots or other primary forms (excl. remelting scrap ingots and products obtained by continuous casting); semi-finished products of stainless steel</t>
  </si>
  <si>
    <t>721810000080</t>
  </si>
  <si>
    <t>7218 10 00</t>
  </si>
  <si>
    <t>Steel, stainless, in ingots and other primary forms (excl. waste and scrap in ingot form, and products obtained by continuous casting)</t>
  </si>
  <si>
    <t>Semi-finished products of stainless steel, of rectangular "other than square" cross-section</t>
  </si>
  <si>
    <t>721891100080</t>
  </si>
  <si>
    <t>7218 91 10</t>
  </si>
  <si>
    <t>Semi-finished products of stainless steel, of rectangular "other than square" cross-section, containing by weight &gt;= 2,5% nickel</t>
  </si>
  <si>
    <t>721891800080</t>
  </si>
  <si>
    <t>7218 91 80</t>
  </si>
  <si>
    <t>Semi-finished products of stainless steel, of rectangular "other than square" cross-section, containing by weight &lt; 2,5 nickel</t>
  </si>
  <si>
    <t>Semi-finished products of stainless steel (excl. of rectangular [other than square] cross-section)</t>
  </si>
  <si>
    <t>721899110080</t>
  </si>
  <si>
    <t>7218 99 11</t>
  </si>
  <si>
    <t>Semi-finished products of stainless steel, of square cross-section, rolled or obtained by continuous casting</t>
  </si>
  <si>
    <t>721899190080</t>
  </si>
  <si>
    <t>7218 99 19</t>
  </si>
  <si>
    <t>Semi-finished products of stainless steel, of square cross-section, forged</t>
  </si>
  <si>
    <t>721899200080</t>
  </si>
  <si>
    <t>7218 99 20</t>
  </si>
  <si>
    <t>Semi-finished products of stainless steel, of circular cross-section or of cross-section other than square or rectangular, rolled or obtained by continuous casting</t>
  </si>
  <si>
    <t>721899800080</t>
  </si>
  <si>
    <t>7218 99 80</t>
  </si>
  <si>
    <t>Semi-finished products of stainless steel, forged (excl. products of square or rectangular cross-section)</t>
  </si>
  <si>
    <t>Flat-rolled products of stainless steel, of a width of &gt;= 600 mm, hot-rolled or cold-rolled "cold-reduced"</t>
  </si>
  <si>
    <t>721911000080</t>
  </si>
  <si>
    <t>7219 11 00</t>
  </si>
  <si>
    <t>Flat-rolled products of stainless steel, of a width of &gt;= 600 mm, not further worked than hot-rolled, in coils, of a thickness of &gt; 10 mm</t>
  </si>
  <si>
    <t>Flat-rolled products of stainless steel, of a width of&gt;= 600 mm, not further worked than hot-rolled, in coils, of a thickness of &gt;= 4,7 mm and &lt;= 10 mm</t>
  </si>
  <si>
    <t>721912100080</t>
  </si>
  <si>
    <t>7219 12 10</t>
  </si>
  <si>
    <t>Flat-rolled products of stainless steel, of a width of &gt;= 600 mm, not further worked than hot-rolled, in coils, of a thickness of &gt;= 4,75 mm but &lt;= 10 mm, containing by weight &gt;= 2,5 nickel</t>
  </si>
  <si>
    <t>721912900080</t>
  </si>
  <si>
    <t>7219 12 90</t>
  </si>
  <si>
    <t>Flat-rolled products of stainless steel, of a width of &gt;= 600 mm, not further worked than hot-rolled, in coils, of a thickness of &gt;= 4,75 mm but &lt;= 10 mm, containing by weight &lt; 2,5 nickel</t>
  </si>
  <si>
    <t>Flat-rolled products of stainless steel, of a width of &gt;= 600 mm, not further worked than hot-rolled, in coils, of a thickness of &gt;= 3 mm and &lt; 4,75 mm</t>
  </si>
  <si>
    <t>721913100080</t>
  </si>
  <si>
    <t>7219 13 10</t>
  </si>
  <si>
    <t>Flat-rolled products of stainless steel, of a width of &gt;= 600 mm, not further worked than hot-rolled, in coils, of a thickness of &gt;= 3 mm but &lt;= 4,75 mm, containing by weight &gt;= 2,5 nickel</t>
  </si>
  <si>
    <t>721913900080</t>
  </si>
  <si>
    <t>7219 13 90</t>
  </si>
  <si>
    <t>Flat-rolled products of stainless steel, of a width of &gt;= 600 mm, not further worked than hot-rolled, in coils, of a thickness of &gt;= 3 mm but &lt;= 4,75 mm, containing by weight &lt; 2,5 nickel</t>
  </si>
  <si>
    <t>Flat-rolled products of stainless steel, of a width of &gt;= 600 mm, not further worked than hot-rolled, in coils, of a thickness of &lt; 3 mm</t>
  </si>
  <si>
    <t>721914100080</t>
  </si>
  <si>
    <t>7219 14 10</t>
  </si>
  <si>
    <t>Flat-rolled products of stainless steel, of a width of &gt;= 600 mm, not further worked than hot-rolled, in coils, of a thickness of &lt; 3 mm, containing by weight &gt;= 2,5 nickel</t>
  </si>
  <si>
    <t>721914900080</t>
  </si>
  <si>
    <t>7219 14 90</t>
  </si>
  <si>
    <t>Flat-rolled products of stainless steel, of a width of &gt;= 600 mm, not further worked than hot-rolled, in coils, of a thickness of &lt; 3 mm, containing by weight &lt; 2,5 nickel</t>
  </si>
  <si>
    <t>Flat-rolled products of stainless steel, of a width of &gt;= 600 mm, not further worked than hot-rolled, not in coils, of a thickness of &gt; 10 mm</t>
  </si>
  <si>
    <t>721921100080</t>
  </si>
  <si>
    <t>7219 21 10</t>
  </si>
  <si>
    <t>Flat-rolled products of stainless steel, of a width of &gt;= 600 mm, not further worked than hot-rolled, not in coils, of a thickness of &gt; 10 mm, containing by weight &gt;= 2,5 nickel</t>
  </si>
  <si>
    <t>721921900080</t>
  </si>
  <si>
    <t>7219 21 90</t>
  </si>
  <si>
    <t>Flat-rolled products of stainless steel, of a width of &gt;= 600 mm, not further worked than hot-rolled, not in coils, of a thickness of &gt; 10 mm, containing by weight &lt; 2,5 nickel</t>
  </si>
  <si>
    <t>Flat-rolled products of stainless steel, of a width of &gt;= 600 mm, not further worked than hot-rolled, not in coils, of a thickness of &gt;= 4,75 mm and &lt;= 10 mm</t>
  </si>
  <si>
    <t>721922100080</t>
  </si>
  <si>
    <t>7219 22 10</t>
  </si>
  <si>
    <t>Flat-rolled products of stainless steel, of a width of &gt;= 600 mm, not further worked than hot-rolled, not in coils, of a thickness of &gt;= 4,75 mm but &lt;= 10 mm, containing by weight &gt;= 2,5% nickel</t>
  </si>
  <si>
    <t>721922900080</t>
  </si>
  <si>
    <t>7219 22 90</t>
  </si>
  <si>
    <t>Flat-rolled products of stainless steel, of a width of &gt;= 600 mm, not further worked than hot-rolled, not in coils, of a thickness of &gt;= 4,75 mm but &lt;= 10 mm, containing by weight &lt; 2,5% nickel</t>
  </si>
  <si>
    <t>721923000080</t>
  </si>
  <si>
    <t>7219 23 00</t>
  </si>
  <si>
    <t>Flat-rolled products of stainless steel, of a width of &gt;= 600 mm, not further worked than hot-rolled, not in coils, of a thickness of &gt;= 3 mm and &lt; 4,75 mm</t>
  </si>
  <si>
    <t>721924000080</t>
  </si>
  <si>
    <t>7219 24 00</t>
  </si>
  <si>
    <t>Flat-rolled products of stainless steel, of a width of &gt;= 600 mm, not further worked than hot-rolled, not in coils, of a thickness of &lt; 3 mm</t>
  </si>
  <si>
    <t>721931000080</t>
  </si>
  <si>
    <t>7219 31 00</t>
  </si>
  <si>
    <t>Flat-rolled products of stainless steel, of a width of &gt;= 600 mm, not further worked than cold-rolled "cold-reduced", of a thickness of &gt;= 4,75 mm</t>
  </si>
  <si>
    <t>Flat-rolled products of stainless steel, of a width of &gt;= 600 mm, not further worked than cold-rolled "cold-reduced", of a thickness of &gt;= 3 mm but &lt; 4,75 mm</t>
  </si>
  <si>
    <t>721932100080</t>
  </si>
  <si>
    <t>7219 32 10</t>
  </si>
  <si>
    <t>Flat-rolled products of stainless steel, of a width of &gt;= 600 mm, not further worked than cold-rolled "cold-reduced", of a thickness of &gt;= 3 mm but &lt;= 4,75 mm, containing by weight &gt;= 2,5% nickel</t>
  </si>
  <si>
    <t>721932900080</t>
  </si>
  <si>
    <t>7219 32 90</t>
  </si>
  <si>
    <t>Flat-rolled products of stainless steel, of a width of &gt;= 600 mm, not further worked than cold-rolled "cold-reduced", of a thickness of &gt;= 3 mm but &lt;= 4,75 mm, containing by weight &lt; 2,5% nickel</t>
  </si>
  <si>
    <t>Flat-rolled products of stainless steel, of a width of &gt;= 600 mm, not further worked than cold-rolled "cold-reduced", of a thickness of &gt; 1 mm but &lt; 3 mm</t>
  </si>
  <si>
    <t>721933100080</t>
  </si>
  <si>
    <t>7219 33 10</t>
  </si>
  <si>
    <t>Flat-rolled products of stainless steel, of a width of &gt;= 600 mm, not further worked than cold-rolled "cold-reduced", of a thickness of &gt; 1 mm but &lt; 3 mm, containing by weight &gt;= 2,5% nickel</t>
  </si>
  <si>
    <t>721933900080</t>
  </si>
  <si>
    <t>7219 33 90</t>
  </si>
  <si>
    <t>Flat-rolled products of stainless steel, of a width of &gt;= 600 mm, not further worked than cold-rolled "cold-reduced", of a thickness of &gt; 1 mm but &lt; 3 mm, containing by weight &lt; 2,5% nickel</t>
  </si>
  <si>
    <t>Flat-rolled products of stainless steel, of a width of &gt;= 600 mm, not further worked than cold-rolled "cold-reduced", of a thickness of &gt;= 0,5 mm but &lt;= 1 mm</t>
  </si>
  <si>
    <t>721934100080</t>
  </si>
  <si>
    <t>7219 34 10</t>
  </si>
  <si>
    <t>Flat-rolled products of stainless steel, of a width of &gt;= 600 mm, not further worked than cold-rolled "cold-reduced", of a thickness of &gt;= 0,5 mm but &lt;= 1 mm, containing by weight &gt;= 2,5% nickel</t>
  </si>
  <si>
    <t>721934900080</t>
  </si>
  <si>
    <t>7219 34 90</t>
  </si>
  <si>
    <t>Flat-rolled products of stainless steel, of a width of &gt;= 600 mm, not further worked than cold-rolled "cold-reduced", of a thickness of &gt;= 0,5 mm but &lt;= 1 mm, containing by weight &lt; 2,5% nickel</t>
  </si>
  <si>
    <t>Flat-rolled products of stainless steel, of a width of &gt;= 600 mm, not further worked than cold-rolled "cold-reduced", of a thickness of &lt; 0,5 mm</t>
  </si>
  <si>
    <t>721935100080</t>
  </si>
  <si>
    <t>7219 35 10</t>
  </si>
  <si>
    <t>Flat-rolled products of stainless steel, of a width of &gt;= 600 mm, not further worked than cold-rolled "cold-reduced", of a thickness of &lt; 0,5 mm, containing by weight &gt;= 2,5% nickel</t>
  </si>
  <si>
    <t>721935900080</t>
  </si>
  <si>
    <t>7219 35 90</t>
  </si>
  <si>
    <t>Flat-rolled products of stainless steel, of a width of &gt;= 600 mm, not further worked than cold-rolled "cold-reduced", of a thickness of &lt; 0,5 mm, containing by weight &lt; 2,5% nickel</t>
  </si>
  <si>
    <t>Flat-rolled products of stainless steel, of a width of &gt;= 600 mm, hot-rolled or cold-rolled "cold-reduced" and further worked</t>
  </si>
  <si>
    <t>721990200080</t>
  </si>
  <si>
    <t>7219 90 20</t>
  </si>
  <si>
    <t>Flat-rolled products of stainless steel, of a width of &gt;= 600 mm, hot-rolled or cold-rolled "cold-reduced" and further worked, perforated</t>
  </si>
  <si>
    <t>721990800080</t>
  </si>
  <si>
    <t>7219 90 80</t>
  </si>
  <si>
    <t>Flat-rolled products of stainless steel, of a width of &gt;= 600 mm, hot-rolled or cold-rolled "cold-reduced" and further worked, non-perforated</t>
  </si>
  <si>
    <t>Flat-rolled products of stainless steel, of a width of &lt; 600 mm, hot-rolled or cold-rolled "cold-reduced"</t>
  </si>
  <si>
    <t>722011000080</t>
  </si>
  <si>
    <t>7220 11 00</t>
  </si>
  <si>
    <t>Flat-rolled products of stainless steel, of a width of &lt; 600 mm, not further worked than hot-rolled, of a thickness of &gt;= 4,75 mm</t>
  </si>
  <si>
    <t>722012000080</t>
  </si>
  <si>
    <t>7220 12 00</t>
  </si>
  <si>
    <t>Flat-rolled products of stainless steel, of a width of &lt; 600 mm, not further worked than hot-rolled, of a thickness of &lt; 4,75 mm</t>
  </si>
  <si>
    <t>Flat-rolled products of stainless steel, of a width of &lt; 600 mm, not further worked than cold-rolled "cold-reduced"</t>
  </si>
  <si>
    <t>722020210080</t>
  </si>
  <si>
    <t>7220 20 21</t>
  </si>
  <si>
    <t>Flat-rolled products of stainless steel, of a width of &lt; 600 mm, not further worked than cold-rolled "cold-reduced", of a thickness of &gt;= 3 mm and containing by weight &gt;= 2,5% nickel</t>
  </si>
  <si>
    <t>722020290080</t>
  </si>
  <si>
    <t>7220 20 29</t>
  </si>
  <si>
    <t>Flat-rolled products of stainless steel, of a width of &lt; 600 mm, not further worked than cold-rolled "cold-reduced", of a thickness of &gt;= 3 mm and containing by weight &lt; 2,5% nickel</t>
  </si>
  <si>
    <t>722020410080</t>
  </si>
  <si>
    <t>7220 20 41</t>
  </si>
  <si>
    <t>Flat-rolled products of stainless steel, of a width of &lt; 600 mm, not further worked than cold-rolled "cold-reduced", of a thickness of &gt; 0,35 mm but &lt; 3 mm, and containing by weight &gt;= 2,5% nickel</t>
  </si>
  <si>
    <t>722020490080</t>
  </si>
  <si>
    <t>7220 20 49</t>
  </si>
  <si>
    <t>Flat-rolled products of stainless steel, of a width of &lt; 600 mm, not further worked than cold-rolled "cold-reduced", of a thickness of &gt; 0,35 mm but &lt; 3 mm, and containing by weight &lt; 2,5% nickel</t>
  </si>
  <si>
    <t>722020810080</t>
  </si>
  <si>
    <t>7220 20 81</t>
  </si>
  <si>
    <t>Flat-rolled products of stainless steel, of a width of &lt; 600 mm, not further worked than cold-rolled "cold-reduced", of a thickness of &lt;= 0,35 mm and containing by weight &gt;= 2,5% nickel</t>
  </si>
  <si>
    <t>722020890080</t>
  </si>
  <si>
    <t>7220 20 89</t>
  </si>
  <si>
    <t>Flat-rolled products of stainless steel, of a width of &lt; 600 mm, not further worked than cold-rolled "cold-reduced", of a thickness of &lt;= 0,35 mm and containing by weight &lt; 2,5% nickel</t>
  </si>
  <si>
    <t>Flat-rolled products of stainless steel, of a width of &lt; 600 mm, hot-rolled or cold-rolled "cold-reduced" and further worked</t>
  </si>
  <si>
    <t>722090200080</t>
  </si>
  <si>
    <t>7220 90 20</t>
  </si>
  <si>
    <t>Flat-rolled products of stainless steel, of a width of &lt; 600 mm, hot-rolled or cold-rolled "cold-reduced" and further worked, perforated</t>
  </si>
  <si>
    <t>722090800080</t>
  </si>
  <si>
    <t>7220 90 80</t>
  </si>
  <si>
    <t>Flat-rolled products of stainless steel, of a width of &lt; 600 mm, hot-rolled or cold-rolled "cold-reduced" and further worked, non-perforated</t>
  </si>
  <si>
    <t>Bars and rods of stainless steel, hot-rolled, in irregularly wound coils</t>
  </si>
  <si>
    <t>722100100080</t>
  </si>
  <si>
    <t>7221 00 10</t>
  </si>
  <si>
    <t>Bars and rods of stainless steel, hot-rolled, in irregularly wound coils, containing by weight &gt;= 2,5% nickel</t>
  </si>
  <si>
    <t>722100900080</t>
  </si>
  <si>
    <t>7221 00 90</t>
  </si>
  <si>
    <t>Bars and rods of stainless steel, hot-rolled, in irregularly wound coils, containing by weight &lt; 2,5% nickel</t>
  </si>
  <si>
    <t>Other bars and rods of stainless steel; angles, shapes and sections of stainless steel, n.e.s.</t>
  </si>
  <si>
    <t>Bars and rods of stainless steel, only hot-rolled, only hot-drawn or only hot-extruded, of circular cross-section</t>
  </si>
  <si>
    <t>722211110080</t>
  </si>
  <si>
    <t>7222 11 11</t>
  </si>
  <si>
    <t>Bars and rods of stainless steel, not further worked than hot-rolled, hot-drawn or extruded, of circular cross-section of a diameter of &gt;= 800 mm, containing by weight &gt;= 2,5% nickel</t>
  </si>
  <si>
    <t>722211190080</t>
  </si>
  <si>
    <t>7222 11 19</t>
  </si>
  <si>
    <t>Bars and rods of stainless steel, not further worked than hot-rolled, hot-drawn or extruded, of circular cross-section of a diameter of &gt;= 800 mm, containing by weight &lt; 2,5% nickel</t>
  </si>
  <si>
    <t>722211810080</t>
  </si>
  <si>
    <t>7222 11 81</t>
  </si>
  <si>
    <t>Bars and rods of stainless steel, not further worked than hot-rolled, hot-drawn or extruded, of circular cross-section measuring &lt; 80 mm and containing by weight &gt;= 2,5% nickel</t>
  </si>
  <si>
    <t>722211890080</t>
  </si>
  <si>
    <t>7222 11 89</t>
  </si>
  <si>
    <t>Bars and rods of stainless steel, not further worked than hot-rolled, hot-drawn or extruded, of circular cross-section measuring &lt; 80 mm and containing by weight &lt; 2,5% nickel</t>
  </si>
  <si>
    <t>Bars and rods of stainless steel, only hot-rolled, only hot-drawn or only extruded (excl. of circular cross-section)</t>
  </si>
  <si>
    <t>722219100080</t>
  </si>
  <si>
    <t>7222 19 10</t>
  </si>
  <si>
    <t>Bars and rods of stainless steel, not further worked than hot-rolled, hot-drawn or extruded, containing by weight &gt;= 2,5% nickel (excl. such products of circular cross-section)</t>
  </si>
  <si>
    <t>722219900080</t>
  </si>
  <si>
    <t>7222 19 90</t>
  </si>
  <si>
    <t>Bars and rods of stainless steel, not further worked than hot-rolled, hot-drawn or extruded, containing by weight &lt; 2,5% nickel (excl. such products of circular cross-section)</t>
  </si>
  <si>
    <t>Other bars and rods of stainless steel, not further worked than cold-formed or cold-finished</t>
  </si>
  <si>
    <t>722220110080</t>
  </si>
  <si>
    <t>7222 20 11</t>
  </si>
  <si>
    <t>Bars and rods of stainless steel, of circular cross-section of a diameter &gt;= 80 mm, simply cold-formed or cold-finished, containing by weight &gt;= 2,5% nickel</t>
  </si>
  <si>
    <t>722220190080</t>
  </si>
  <si>
    <t>7222 20 19</t>
  </si>
  <si>
    <t>Bars and rods of stainless steel, of circular cross-section of a diameter &gt;= 80 mm, simply cold-formed or cold-finished, containing by weight &lt; 2,5% nickel</t>
  </si>
  <si>
    <t>722220210080</t>
  </si>
  <si>
    <t>7222 20 21</t>
  </si>
  <si>
    <t>Bars and rods of stainless steel, not further worked than cold-formed or cold-finished, of circular cross-section measuring &gt;= 25 mm but &lt; 80 mm and containing by weight &gt;= 2,5% nickel</t>
  </si>
  <si>
    <t>722220290080</t>
  </si>
  <si>
    <t>7222 20 29</t>
  </si>
  <si>
    <t>Bars and rods of stainless steel, not further worked than cold-formed or cold-finished, of circular cross-section measuring &gt;= 25 mm but &lt; 80 mm and containing by weight &lt; 2,5% nickel</t>
  </si>
  <si>
    <t>722220310080</t>
  </si>
  <si>
    <t>7222 20 31</t>
  </si>
  <si>
    <t>Bars and rods of stainless steel, not further worked than cold-formed or cold-finished, of circular cross-section measuring &lt; 25 mm and containing by weight &gt;= 2,5% nickel</t>
  </si>
  <si>
    <t>722220390080</t>
  </si>
  <si>
    <t>7222 20 39</t>
  </si>
  <si>
    <t>Bars and rods of stainless steel, not further worked than cold-formed or cold-finished, of circular cross-section measuring &lt; 25 mm and containing by weight &lt; 2,5% nickel</t>
  </si>
  <si>
    <t>722220810080</t>
  </si>
  <si>
    <t>7222 20 81</t>
  </si>
  <si>
    <t>Bars and rods of stainless steel, not further worked than cold-formed or cold-finished, containing by weight &gt;= 2,5% nickel (excl. such products of circular cross-section)</t>
  </si>
  <si>
    <t>722220890080</t>
  </si>
  <si>
    <t>7222 20 89</t>
  </si>
  <si>
    <t>Bars and rods of stainless steel, not further worked than cold-formed or cold-finished, containing by weight &lt; 2,5% nickel (excl. such products of circular cross-section)</t>
  </si>
  <si>
    <t>Other bars and rods of stainless steel, cold-formed or cold-finished and further worked, or not further worked than forged, or forged, or hot-formed by other means and further worked, n.e.s.</t>
  </si>
  <si>
    <t>722230510080</t>
  </si>
  <si>
    <t>7222 30 51</t>
  </si>
  <si>
    <t>Other bars and rods of stainless steel, containing by weight &gt;= 2,5% of nickel, forged</t>
  </si>
  <si>
    <t>722230910080</t>
  </si>
  <si>
    <t>7222 30 91</t>
  </si>
  <si>
    <t>Other bars and rods of stainless steel, containing by weight &lt; 2,5% of nickel, forged</t>
  </si>
  <si>
    <t>722230970080</t>
  </si>
  <si>
    <t>7222 30 97</t>
  </si>
  <si>
    <t>Bars and rods of stainless steel, cold-formed or cold-finished and further worked, or hot-formed and further worked, n.e.s. (excl. forged products)</t>
  </si>
  <si>
    <t>Angles, shapes and sections of stainless steel, n.e.s.</t>
  </si>
  <si>
    <t>722240100080</t>
  </si>
  <si>
    <t>7222 40 10</t>
  </si>
  <si>
    <t>Angles, shapes and sections of stainless steel, only hot-rolled, only hot-drawn or only extruded</t>
  </si>
  <si>
    <t>722240500080</t>
  </si>
  <si>
    <t>7222 40 50</t>
  </si>
  <si>
    <t>Angles, shapes and sections of stainless steel, not further worked than cold-formed or cold-finished</t>
  </si>
  <si>
    <t>722240900080</t>
  </si>
  <si>
    <t>7222 40 90</t>
  </si>
  <si>
    <t>Angles, shapes and sections of stainless steel, cold-formed or cold-finished and further worked, or not further worked than forged, or forged, or hot-formed by other means and further worked, n.e.s.</t>
  </si>
  <si>
    <t>Wire of stainless steel, in coils (excl. bars and rods)</t>
  </si>
  <si>
    <t>722300110080</t>
  </si>
  <si>
    <t>7223 00 11</t>
  </si>
  <si>
    <t>Wire of stainless steel, in coils, containing by weight 28% to 31% nickel and 20% to 22% chromium (excl. bars and rods)</t>
  </si>
  <si>
    <t>722300190080</t>
  </si>
  <si>
    <t>7223 00 19</t>
  </si>
  <si>
    <t>Wire of stainless steel, in coils, containing by weight &gt;= 2,5% nickel (excl. such products containing 28% to 31% nickel and 20% to 22% chromium, and bars and rods)</t>
  </si>
  <si>
    <t>722300910080</t>
  </si>
  <si>
    <t>7223 00 91</t>
  </si>
  <si>
    <t>Wire of stainless steel, in coils, containing by weight &lt; 2,5% nickel, 13% to 25% chromium and 3,5% to 6% aluminium (excl. bars and rods)</t>
  </si>
  <si>
    <t>722300990080</t>
  </si>
  <si>
    <t>7223 00 99</t>
  </si>
  <si>
    <t>Wire of stainless steel, in coils, containing by weight &lt; 2,5% nickel (excl. such products containing 13% to 25% chromium and 3,5% to 6% aluminium, and bars and rods)</t>
  </si>
  <si>
    <t>Steel, alloy, other than stainless, in ingots or other primary forms, semi-finished products of alloy steel other than stainless (excl. waste and scrap in ingot form, and products obtained by continuous casting)</t>
  </si>
  <si>
    <t>Steel, alloy, other than stainless, in ingots or other primary forms (excl. waste and scrap in ingot form, and products obtained by continuous casting)</t>
  </si>
  <si>
    <t>722410100080</t>
  </si>
  <si>
    <t>7224 10 10</t>
  </si>
  <si>
    <t>Ingots and other primary forms, of tool steel</t>
  </si>
  <si>
    <t>722410900080</t>
  </si>
  <si>
    <t>7224 10 90</t>
  </si>
  <si>
    <t>Steel, alloy, other than stainless, in ingots or other primary forms (excl. of tool steel, waste and scrap in ingot form and products obtained by continuous casting)</t>
  </si>
  <si>
    <t>Semi-finished products of alloy steel other than stainless</t>
  </si>
  <si>
    <t>722490020080</t>
  </si>
  <si>
    <t>7224 90 02</t>
  </si>
  <si>
    <t>Semi-finished products of tool steel</t>
  </si>
  <si>
    <t>722490030080</t>
  </si>
  <si>
    <t>7224 90 03</t>
  </si>
  <si>
    <t>Semi-finished products of high-speed steel, of square or rectangular cross-section, hot-rolled or obtained by continuous casting the width measuring &lt; twice the thickness</t>
  </si>
  <si>
    <t>722490050080</t>
  </si>
  <si>
    <t>7224 90 05</t>
  </si>
  <si>
    <t>Semi-finished products of steel containing by weight &lt;= 0,7% of carbon, 0,5% to 1,2% of manganese, 0,6% to 2,3% of silicon, or of steel containing by weight &gt;= 0,0008% of boron with any other element &lt; the minimum content referred to in Note 1 f to chapter 72, of square or rectangular cross-section, hot rolled or obtained by continuous casting, the width measuring &lt; twice the thickness</t>
  </si>
  <si>
    <t>722490070080</t>
  </si>
  <si>
    <t>7224 90 07</t>
  </si>
  <si>
    <t>Semi-finished products of alloy steel other than stainless steel, of square or rectangular cross-section, hot-rolled or obtained by continuous casting, the width measuring &lt; twice the thickness (excl. of tool steel, high-speed steel and articles of subheading 7224.90.05)</t>
  </si>
  <si>
    <t>722490140080</t>
  </si>
  <si>
    <t>7224 90 14</t>
  </si>
  <si>
    <t>Semi-finished products of alloy steel other than stainless steel, of square or rectangular cross-section, hot-rolled or obtained by continuous casting, the width measuring &gt;= twice the thickness (excl. of tool steel)</t>
  </si>
  <si>
    <t>722490180080</t>
  </si>
  <si>
    <t>7224 90 18</t>
  </si>
  <si>
    <t>Semi-finished products of alloy steel other than stainless steel, of square or rectangular cross-section, forged (excl. of tool steel)</t>
  </si>
  <si>
    <t>722490310080</t>
  </si>
  <si>
    <t>7224 90 31</t>
  </si>
  <si>
    <t>Semi-finished products of steel containing by weight 0,9% to 1,15% carbon, 0,5% to 2% of chromium and, if present, &lt;= 0,5% of molybdenum, cut into shapes other than square or rectangular, hot-rolled or obtained by continuous casting</t>
  </si>
  <si>
    <t>722490380080</t>
  </si>
  <si>
    <t>7224 90 38</t>
  </si>
  <si>
    <t>Semi-finished products of alloy steel, other than stainless steel, cut into shapes other than square or rectangular, hot-rolled or obtained by continuous casting (excl. of tool steel and products containing by weight 0,9% to 1,15% of carbon, 0,5% to 2% of chromium and, if present, &lt;= 0,5% of molybdenum)</t>
  </si>
  <si>
    <t>722490900080</t>
  </si>
  <si>
    <t>7224 90 90</t>
  </si>
  <si>
    <t>Semi-finished products of alloy steel, other than stainless steel, forged (excl. of tool steel and products of square or rectangular, circular or polygamol cross-section)</t>
  </si>
  <si>
    <t>Flat-rolled products of alloy steel other than stainless, of a width of &gt;= 600 mm, hot-rolled or cold-rolled "cold-reduced"</t>
  </si>
  <si>
    <t>722511000080</t>
  </si>
  <si>
    <t>7225 11 00</t>
  </si>
  <si>
    <t>Flat-rolled products of silicon-electrical steel, of a width of &gt;= 600 mm, grain-oriented</t>
  </si>
  <si>
    <t>Flat-rolled products of silicon-electrical steel, of a width of &gt;= 600 mm, non-grain-oriented</t>
  </si>
  <si>
    <t>722519100080</t>
  </si>
  <si>
    <t>7225 19 10</t>
  </si>
  <si>
    <t>Flat-rolled products of silicon-electrical steel, of a width of &gt;= 600 mm, hot-rolled</t>
  </si>
  <si>
    <t>722519900080</t>
  </si>
  <si>
    <t>7225 19 90</t>
  </si>
  <si>
    <t>Flat-rolled products of silicon-electrical steel, of a width of &gt;= 600 mm, cold-rolled "cold-reduced", non-grain-oriented</t>
  </si>
  <si>
    <t>Flat-rolled products of alloy steel other than stainless, of a width of &gt;= 600 mm, not further worked than hot-rolled, in coils (excl. products of silicon-electrical steel)</t>
  </si>
  <si>
    <t>722530100080</t>
  </si>
  <si>
    <t>7225 30 10</t>
  </si>
  <si>
    <t>Flat-rolled products of tool steel, of a width of &gt;= 600 mm, not further worked than hot-rolled, in coils</t>
  </si>
  <si>
    <t>722530300080</t>
  </si>
  <si>
    <t>7225 30 30</t>
  </si>
  <si>
    <t>Flat-rolled products of high-speed steel, of a width of &gt;= 600 mm, not further worked than hot-rolled, in coils</t>
  </si>
  <si>
    <t>722530900080</t>
  </si>
  <si>
    <t>7225 30 90</t>
  </si>
  <si>
    <t>Flat-rolled products of alloy steel other than stainless, of a width of &gt;= 600 mm, not further worked than hot-rolled, in coils (excl. products of tool steel, high-speed steel or silicon-electrical steel)</t>
  </si>
  <si>
    <t>Flat-rolled products of alloy steel other than stainless, of a width of &gt;= 600 mm, not further worked than hot-rolled, not in coils (excl. products of silicon-electrical steel)</t>
  </si>
  <si>
    <t>722540120080</t>
  </si>
  <si>
    <t>7225 40 12</t>
  </si>
  <si>
    <t>Flat-rolled products of tool steel, of a width of &gt;= 600 mm, not further worked than hot-rolled, not in coils</t>
  </si>
  <si>
    <t>722540150080</t>
  </si>
  <si>
    <t>7225 40 15</t>
  </si>
  <si>
    <t>Flat-rolled products of high-speed steel, of a width of &gt;= 600 mm, not further worked than hot-rolled, not in coils</t>
  </si>
  <si>
    <t>722540400080</t>
  </si>
  <si>
    <t>7225 40 40</t>
  </si>
  <si>
    <t>Flat-rolled products of alloy steel other than stainless, of a width of &gt;= 600 mm, not further worked than hot-rolled, not in coils, of a thickness of &gt; 10 mm (excl. products of tool steel, high-speed steel or silicon-electrical steel)</t>
  </si>
  <si>
    <t>722540600080</t>
  </si>
  <si>
    <t>7225 40 60</t>
  </si>
  <si>
    <t>Flat-rolled products of alloy steel other than stainless, of a width of &gt;= 600 mm, not further worked than hot-rolled, not in coils, of a thickness of &gt;= 4,75 mm but &lt;= 10 mm (excl. products of tool steel, high-speed steel or silicon-electrical steel)</t>
  </si>
  <si>
    <t>722540900080</t>
  </si>
  <si>
    <t>7225 40 90</t>
  </si>
  <si>
    <t>Flat-rolled products of alloy steel other than stainless, of a width of &gt;= 600 mm, not further worked than hot-rolled, not in coils, of a thickness of &lt; 4,75 mm (excl. products of tool steel, high-speed steel or silicon-electrical steel)</t>
  </si>
  <si>
    <t>Flat-rolled products of alloy steel other than stainless, of a width of &gt;= 600 mm, not further worked than cold-rolled "cold-reduced" (excl. products of silicon-electrical steel)</t>
  </si>
  <si>
    <t>722550200080</t>
  </si>
  <si>
    <t>7225 50 20</t>
  </si>
  <si>
    <t>Flat-rolled products of high-speed steel, of a width of &gt;= 600 mm, not further worked than cold-rolled "cold-reduced"</t>
  </si>
  <si>
    <t>722550800080</t>
  </si>
  <si>
    <t>7225 50 80</t>
  </si>
  <si>
    <t>Flat-rolled products of alloy steel other than stainless, of a width of &gt;= 600 mm, not further worked than cold-rolled "cold-reduced" (excl. products of high-speed steel or silicon-electrical steel)</t>
  </si>
  <si>
    <t>722591000080</t>
  </si>
  <si>
    <t>7225 91 00</t>
  </si>
  <si>
    <t>Flat-rolled products of alloy steel other than stainless, of a width of &gt;= 600 mm, hot-rolled or cold-rolled "cold-reduced" and electrolytically plated or coated with zinc (excl. products of silicon-electrical steel)</t>
  </si>
  <si>
    <t>722592000080</t>
  </si>
  <si>
    <t>7225 92 00</t>
  </si>
  <si>
    <t>Flat-rolled products of alloy steel other than stainless, of a width of &gt;= 600 mm, hot-rolled or cold-rolled "cold-reduced" and plated or coated with zinc (excl. electrolytically plated or coated and products of silicon-electrical steel)</t>
  </si>
  <si>
    <t>722599000080</t>
  </si>
  <si>
    <t>7225 99 00</t>
  </si>
  <si>
    <t>Flat-rolled products of alloy steel other than stainless, of a width of &gt;= 600 mm, hot-rolled or cold-rolled "cold-reduced" and further worked (excl. plated or coated with zinc and products of silicon-electrical steel)</t>
  </si>
  <si>
    <t>Flat-rolled products of alloy steel other than stainless, of a width of &lt; 600 mm, hot-rolled or cold-rolled "cold-reduced"</t>
  </si>
  <si>
    <t>722611000080</t>
  </si>
  <si>
    <t>7226 11 00</t>
  </si>
  <si>
    <t>Flat-rolled products of silicon-electrical steel, of a width of &lt; 600 mm, hot-rolled or cold-rolled "cold-reduced", grain-oriented</t>
  </si>
  <si>
    <t>Flat-rolled products of silicon-electrical steel, of a width of &lt; 600 mm, hot-rolled or cold-rolled "cold-reduced", not grain-oriented</t>
  </si>
  <si>
    <t>722619100080</t>
  </si>
  <si>
    <t>7226 19 10</t>
  </si>
  <si>
    <t>Flat-rolled products of silicon-electrical steel, of a width of &lt; 600 mm, not further worked than hot-rolled</t>
  </si>
  <si>
    <t>722619800080</t>
  </si>
  <si>
    <t>7226 19 80</t>
  </si>
  <si>
    <t>Flat-rolled products of silicon-electrical steel, of a width of &lt; 600 mm, cold-rolled "cold-reduced", whether or not further worked, or hot-rolled and further worked, non-grain-oriented</t>
  </si>
  <si>
    <t>722620000080</t>
  </si>
  <si>
    <t>7226 20 00</t>
  </si>
  <si>
    <t>Flat-rolled products of high-speed steel, of a width of &lt;= 600 mm, hot-rolled or cold-rolled "cold-reduced"</t>
  </si>
  <si>
    <t>Flat-rolled products of alloy steel other than stainless, of a width of &lt; 600 mm, not further worked than hot-rolled (excl. products of high-speed steel or silicon-electrical steel)</t>
  </si>
  <si>
    <t>722691200080</t>
  </si>
  <si>
    <t>7226 91 20</t>
  </si>
  <si>
    <t>Flat-rolled products of tool steel, of a width of &lt; 600 mm, simply hot-rolled</t>
  </si>
  <si>
    <t>722691910080</t>
  </si>
  <si>
    <t>7226 91 91</t>
  </si>
  <si>
    <t>Flat-rolled products of alloy steel other than stainless steel, simply hot-rolled, of a thickness of &gt;= 4,75 mm, of a width of &lt; 600 mm (excl. of tool steel, silicon-electrical steel or high speed steel)</t>
  </si>
  <si>
    <t>722691990080</t>
  </si>
  <si>
    <t>7226 91 99</t>
  </si>
  <si>
    <t>Flat-rolled products of alloy steel other than stainless steel, simply hot-rolled, of a thickness of &lt; 4,75 mm, of a width of &lt; 600 mm (excl. of tool steel, silicon-electrical steel or high speed steel)</t>
  </si>
  <si>
    <t>722692000080</t>
  </si>
  <si>
    <t>7226 92 00</t>
  </si>
  <si>
    <t>Flat-rolled products of alloy steel other than stainless, of a width of &lt; 600 mm, not further worked than cold-rolled "cold-reduced" (excl. products of high-speed steel or silicon-electrical steel)</t>
  </si>
  <si>
    <t>Flat-rolled products of alloy steel other than stainless, of a width of &lt; 600 mm, hot-rolled or cold-rolled "cold-reduced" and further worked (excl. products of high-speed steel or silicon-electrical steel)</t>
  </si>
  <si>
    <t>722699100080</t>
  </si>
  <si>
    <t>7226 99 10</t>
  </si>
  <si>
    <t>Flat-rolled products of alloy steel other than stainless, of a width of &lt; 600 mm, hot-rolled or cold-rolled "cold-reduced" and electrolytically plated or coated with zinc (excl. products of high-speed steel or silicon-electrical steel)</t>
  </si>
  <si>
    <t>722699300080</t>
  </si>
  <si>
    <t>7226 99 30</t>
  </si>
  <si>
    <t>Flat-rolled products of alloy steel other than stainless, of a width of &lt; 600 mm, hot-rolled or cold-rolled "cold-reduced" and plated or coated with zinc (excl. electrolytically plated or coated, and products of high-speed steel or silicon-electrical steel)</t>
  </si>
  <si>
    <t>722699700080</t>
  </si>
  <si>
    <t>7226 99 70</t>
  </si>
  <si>
    <t>Flat-rolled products of alloy steel other than stainless, of a width of &lt; 600 mm, hot-rolled or cold-rolled "cold-reduced" and further worked (excl. plated or coated with zinc, and products of high-speed steel or silicon-electrical steel)</t>
  </si>
  <si>
    <t>Bars and rods of alloy steel other than stainless, hot-rolled, in irregularly wound coils</t>
  </si>
  <si>
    <t>722710000080</t>
  </si>
  <si>
    <t>7227 10 00</t>
  </si>
  <si>
    <t>Bars and rods of high-speed steel, hot-rolled, in irregularly wound coils</t>
  </si>
  <si>
    <t>722720000080</t>
  </si>
  <si>
    <t>7227 20 00</t>
  </si>
  <si>
    <t>Bars and rods of silico-manganese steel, hot-rolled, in irregularly wound coils</t>
  </si>
  <si>
    <t>Bars and rods of alloy steel other than stainless, hot-rolled, in irregularly wound coils (excl. products of high-speed steel or silicon-electrical steel)</t>
  </si>
  <si>
    <t>722790100080</t>
  </si>
  <si>
    <t>7227 90 10</t>
  </si>
  <si>
    <t>Bars and rods, hot-rolled, of steel containing by weight &gt;= 0,0008% of boron with any other element &lt; the minimum content referred to in Note 1 f to this chapter, in irregularly wound coils</t>
  </si>
  <si>
    <t>722790500080</t>
  </si>
  <si>
    <t>7227 90 50</t>
  </si>
  <si>
    <t>Bars and rods, hot-rolled, of steel containing by weight 0,9% to 1,15% carbon, 0,5% to 2% of chromium and, if present, &lt;= 0,5 of molybdenum, in irregularly wound coils</t>
  </si>
  <si>
    <t>722790950080</t>
  </si>
  <si>
    <t>7227 90 95</t>
  </si>
  <si>
    <t>Bars and rods, hot-rolled, in irregularly wound coils of alloy steel other than stainless (excl. of high-speed steel or silico-manganese steel and bars and rods of subheadings 7227.90.10 and 7227.90.50)</t>
  </si>
  <si>
    <t>Other bars and rods of alloy steel other than stainless, angles, shapes and sections of alloy steel other than stainless, n.e.s.; hollow drill bars and rods, of alloy or non-alloy steel</t>
  </si>
  <si>
    <t>Bars and rods of high-speed steel (excl. semi-finished products, flat-rolled products and hot-rolled bars and rods in irregularly wound coils)</t>
  </si>
  <si>
    <t>722810200080</t>
  </si>
  <si>
    <t>7228 10 20</t>
  </si>
  <si>
    <t>Bars and rods of high-speed steel, not further worked than hot-rolled, hot-drawn or extruded, and hot-rolled, hot-drawn or extruded, not further worked than clad (excl. semi-finished products, flat-rolled products and hot-rolled bars and rods in irregularly wound coils)</t>
  </si>
  <si>
    <t>722810500080</t>
  </si>
  <si>
    <t>7228 10 50</t>
  </si>
  <si>
    <t>Bars and rods of high-speed steel, forged (excl. semi-finished products, flat-rolled products and hot-rolled bars and rods in irregularly wound coils)</t>
  </si>
  <si>
    <t>722810900080</t>
  </si>
  <si>
    <t>7228 10 90</t>
  </si>
  <si>
    <t>Bars and rods of high-speed steel, not further worked than cold-formed or cold-finished, whether or not further worked, or hot-formed and further worked (excl. forged products, semi-finished products, flat-rolled products and hot-rolled bars and rods in irregularly wound coils)</t>
  </si>
  <si>
    <t>Bars and rods of silico-manganese steel (excl. semi-finished products, flat-rolled products and hot-rolled bars and rods in irregularly wound coils)</t>
  </si>
  <si>
    <t>722820100080</t>
  </si>
  <si>
    <t>7228 20 10</t>
  </si>
  <si>
    <t>Bars and rods of silico-manganese steel, of rectangular "other than square" cross-section, hot-rolled on four faces (excl. semi-finished products, flat-rolled products and hot-rolled bars and rods in irregularly wound coils)</t>
  </si>
  <si>
    <t>722820910080</t>
  </si>
  <si>
    <t>7228 20 91</t>
  </si>
  <si>
    <t>Bars and rods of silico-manganese steel, of square or other than rectangular cross-section, not further worked than hot-rolled, hot-drawn or extruded, and hot-rolled, hot-drawn or extruded, not further worked than clad (excl. semi-finished products, flat-rolled products and hot-rolled bars and rods in irregularly wound coils)</t>
  </si>
  <si>
    <t>722820990080</t>
  </si>
  <si>
    <t>7228 20 99</t>
  </si>
  <si>
    <t>Bars and rods of silico-manganese stee, of square or other than rectangular cross-section, only cold-formed or cold-finished, incl. further worked, or hot-rolled and further worked (excl. hot-rolled, hot drawn or extruded, not further worked than clad, semi-finished products, flat-rolled products and hot-rolled bars and rods in irregularly wound coils)</t>
  </si>
  <si>
    <t>Bars and rods of alloy steel other than stainless, not further worked than hot-rolled, hot-drawn or extruded (excl. products of high-speed steel or silico-manganese steel, semi-finished products, flat-rolled products and hot-rolled bars and rods in irregularly wound coils)</t>
  </si>
  <si>
    <t>722830200080</t>
  </si>
  <si>
    <t>7228 30 20</t>
  </si>
  <si>
    <t>Bars and rods of tool steel, only hot-rolled, only hot-drawn or only extruded (excl. semi-finished products, flat-rolled products and hot-rolled bars and rods in irregularly wound coils)</t>
  </si>
  <si>
    <t>722830410080</t>
  </si>
  <si>
    <t>7228 30 41</t>
  </si>
  <si>
    <t>Bars and rods of steel containing by weight 0,9 to 1,15% of carbon and 0,5 to 2% of chromium, and, if present, &lt;= 0,5% of molybdenum, only hot-rolled, hot-drawn or hot-extruded, of a circular cross-section of a diameter of &gt;= 80 mm (excl. semi-finished products, flat-rolled products and hot-rolled bars and rods in irregularly wound coils)</t>
  </si>
  <si>
    <t>722830490080</t>
  </si>
  <si>
    <t>7228 30 49</t>
  </si>
  <si>
    <t>Bars and rods of steel containing by weight 0,9 to 1,15% of carbon and 0,5 to 2% of chromium, and, if present, &lt;= 0,5% of molybdenum, only hot-rolled, only hot-drawn or hot-extruded (other than of circular cross-section, of a diameter of &gt;= 80 mm and excl. semi-finished products, flat-rolled products and hot-rolled bars and rods in irregularly wound coils)</t>
  </si>
  <si>
    <t>722830610080</t>
  </si>
  <si>
    <t>7228 30 61</t>
  </si>
  <si>
    <t>Bars and rods of alloy steel other than stainless steel, only hot-rolled, hot-drawn or hot-extruded, of circular cross-section, of a diameter of &gt;= 80 mm (other than of high-speed steel, silico-manganese steel, tool steel, articles of subheading 7228.30.41 and excl. semi-finished products, flat-rolled products and hot-rolled bars and rods in irregularly wound coils)</t>
  </si>
  <si>
    <t>722830690080</t>
  </si>
  <si>
    <t>7228 30 69</t>
  </si>
  <si>
    <t>Bars and rods or alloy steel other than stainless steel, only hot-rolled, hot-drawn or hot-extruded, of circular cross-section, of a diameter of &lt; 80 mm (other than of high-speed steel, silico-manganese steel, tool steel and articles of subheading 7228.30.49 and excl. semi-finished products, flat-rolled products and hot-rolled bars and rods in irregularly wound coils)</t>
  </si>
  <si>
    <t>722830700080</t>
  </si>
  <si>
    <t>7228 30 70</t>
  </si>
  <si>
    <t>Bars and rods of alloy steel other than stainless steel, of rectangular "other than square" cross-section, hot-rolled on four faces (other than of high-speed steel, silico-manganese steel, tool steel, articles of subheading 7228.30.41 and 7228.30.49 and excl. semi-finished products, flat-rolled products and hot-rolled bars and rods in irregularly wound coils)</t>
  </si>
  <si>
    <t>722830890080</t>
  </si>
  <si>
    <t>7228 30 89</t>
  </si>
  <si>
    <t>Bars and rods of alloy steel other than stainless steel, only hot-rolled, hot-drawn or hot-extruded, of other than rectangular [other than square] cross-section, rolled on four faces, or of circular cross-section (other than of high-speed steel, silico-manganese steel, tool steel, articles of subheading 7228.30.49 and excl. semi-finished products, flat-rolled products and hot-rolled bars and rods in irregularly wound coils)</t>
  </si>
  <si>
    <t>Bars and rods of alloy steel other than stainless, not further worked than forged (excl. products of high-speed steel or silico-manganese steel, semi-finished products, flat-rolled products and hot-rolled bars and rods in irregularly wound coils)</t>
  </si>
  <si>
    <t>722840100080</t>
  </si>
  <si>
    <t>7228 40 10</t>
  </si>
  <si>
    <t>Bars and rods of tool steel, only forged (excl. semi-finished products, flat-rolled products and hot-rolled bars and rods in irregularly wound coils)</t>
  </si>
  <si>
    <t>722840900080</t>
  </si>
  <si>
    <t>7228 40 90</t>
  </si>
  <si>
    <t>Bars and rods of alloy steel, other than stainless steel, only forged (excl. of high-speed steel, silico-manganese steel, tool steel, semi-finished products, flat-rolled products and hot-rolled bars and rods in irregularly wound coils)</t>
  </si>
  <si>
    <t>Bars and rods of alloy steel other than stainless, not further worked than cold-formed or cold-finished (excl. products of high-speed steel or silico-manganese steel, semi-finished products, flat-rolled products and hot-rolled bars and rods in irregularly wound coils)</t>
  </si>
  <si>
    <t>722850200080</t>
  </si>
  <si>
    <t>7228 50 20</t>
  </si>
  <si>
    <t>Bars and rods of tool steel, only cold-formed or cold-finished (excl. semi-finished products, flat-rolled products and hot-rolled bars and rods in irregularly wound coils)</t>
  </si>
  <si>
    <t>722850400080</t>
  </si>
  <si>
    <t>7228 50 40</t>
  </si>
  <si>
    <t>Bars and rods of steel containing 0,9% to 1,15% of carbon, 0,5% to 2% of chromium and, if present &lt;= 0,5% of molybdenum, only cold-formed or cold-finished (excl. semi-finished products, flat-rolled products and hot-rolled bars and rods in irregularly wound coils)</t>
  </si>
  <si>
    <t>722850610080</t>
  </si>
  <si>
    <t>7228 50 61</t>
  </si>
  <si>
    <t>Bars and rods of alloy steel, other than stainless steel, not further worked than cold-formed or cold-finished, of circular cross-section, of a diameter of &gt;= 80 mm (excl. of high-speed steel, silico-manganese steel, tool steel, articles of subheading 7228.50.40, semi-finished products, flat-rolled products and hot-rolled bars and rods in irregularly wound coils)</t>
  </si>
  <si>
    <t>722850690080</t>
  </si>
  <si>
    <t>7228 50 69</t>
  </si>
  <si>
    <t>Bars and rods of alloy steel, other than stainless steel, not further worked than cold-formed or cold-finished, of circular cross-section, of a diameter of &lt; 80 mm (excl. of high-speed steel, silico-manganese steel, tool steel, articles of subheading 7228.50.40, semi-finished products, flat-rolled products and hot-rolled bars and rods in irregularly wound coils)</t>
  </si>
  <si>
    <t>722850800080</t>
  </si>
  <si>
    <t>7228 50 80</t>
  </si>
  <si>
    <t>Bars and rods of alloy steel, other than stainless steel, not further worked than cold-formed or cold-finished (excl. of circular cross-section and products of high-speed steel, silico-manganese steel, tool steel, articles of subheading 7228.50.40, semi-finished products, flat-rolled products and hot-rolled bars and rods in irregularly wound coils)</t>
  </si>
  <si>
    <t>Bars and rods of alloy steel other than stainless, cold-formed or cold-finished and further worked or hot-formed and further worked, n.e.s. (excl. products of high-speed steel or silico-manganese steel, semi-finished products, flat-rolled products and hot-rolled bars and rods in irregularly wound coils)</t>
  </si>
  <si>
    <t>722860200080</t>
  </si>
  <si>
    <t>7228 60 20</t>
  </si>
  <si>
    <t>Bars and rods of tool steel, cold-formed or cold-finished and further worked or hot-formed and further worked (excl. semi-finished products, flat-rolled products and hot-rolled bars and rods in irregularly wound coils)</t>
  </si>
  <si>
    <t>722860800080</t>
  </si>
  <si>
    <t>7228 60 80</t>
  </si>
  <si>
    <t>Bars and rods of alloy steel, other than stainless steel, cold-formed or cold-finished and further worked or hot-formed and further worked (excl. bars and rods of high-speed steel, silico-manganese steel or tool steel, semi-finished products, flat-rolled products and hot-rolled bars and rods in irregularly wound coils)</t>
  </si>
  <si>
    <t>Angles, shapes and sections of alloy steel other than stainless, n.e.s.</t>
  </si>
  <si>
    <t>722870100080</t>
  </si>
  <si>
    <t>7228 70 10</t>
  </si>
  <si>
    <t>Angles, shapes and sections of alloy steel other than stainless, not further worked than hot-rolled, hot-drawn or extruded</t>
  </si>
  <si>
    <t>722870900080</t>
  </si>
  <si>
    <t>7228 70 90</t>
  </si>
  <si>
    <t>Angles, shapes and sections of alloy steel other than stainless, n.e.s. (excl. products not further worked than hot-rolled, hot-drawn or extruded)</t>
  </si>
  <si>
    <t>722880000080</t>
  </si>
  <si>
    <t>7228 80 00</t>
  </si>
  <si>
    <t>Hollow drill bars and rods, of alloy or non-alloy steel</t>
  </si>
  <si>
    <t>Wire of alloy steel other than stainless, in coils (excl. bars and rods)</t>
  </si>
  <si>
    <t>722920000080</t>
  </si>
  <si>
    <t>7229 20 00</t>
  </si>
  <si>
    <t>Wire of silico-manganese steel, in coils (excl. bars and rods)</t>
  </si>
  <si>
    <t>Wire of alloy steel other than stainless, in coils (excl. bars and rods and wire of silico-manganese steel)</t>
  </si>
  <si>
    <t>722990200080</t>
  </si>
  <si>
    <t>7229 90 20</t>
  </si>
  <si>
    <t>Wire of high-speed steel, in coils (excl. bars and rods)</t>
  </si>
  <si>
    <t>722990500080</t>
  </si>
  <si>
    <t>7229 90 50</t>
  </si>
  <si>
    <t>Wire of steel containing by weight 0,9% to 1,1% of carbon, 0,5% to 2% of chromium and, if present, &lt;= 0,5% of molybdenum, in coils (excl. rolled bars and rods)</t>
  </si>
  <si>
    <t>722990900080</t>
  </si>
  <si>
    <t>7229 90 90</t>
  </si>
  <si>
    <t>Wire of alloy steel other than stainless, in coils (excl. rolled bars and rods, wire of high-speed steel or silico-manganese steel and articles of subheading 7229.90.50)</t>
  </si>
  <si>
    <t>Sheet piling of iron or steel, whether or not drilled, punched or made from assembled elements; welded angles, shapes and sections, of iron or steel</t>
  </si>
  <si>
    <t>730110000080</t>
  </si>
  <si>
    <t>7301 10 00</t>
  </si>
  <si>
    <t>Sheet piling of iron or steel, whether or not drilled, punched or made from assembled elements</t>
  </si>
  <si>
    <t>730120000080</t>
  </si>
  <si>
    <t>7301 20 00</t>
  </si>
  <si>
    <t>Angles, shapes and sections, of iron or steel, welded</t>
  </si>
  <si>
    <t>Railway or tramway track construction material of iron or steel, the following : rails, check-rails and rack rails, switch blades, crossing frogs, point rods and other crossing pieces, sleepers "cross-ties", fish-plates, chairs, chair wedges, sole plates "base plates", rail clips, bedplates, ties and other material specialised for jointing or fixing rails</t>
  </si>
  <si>
    <t>Rails of iron or steel, for railway or tramway track (excl. check-rails)</t>
  </si>
  <si>
    <t>730210100080</t>
  </si>
  <si>
    <t>7302 10 10</t>
  </si>
  <si>
    <t>Current-conducting rails of iron or steel, with parts of non-ferrous metal, for railway or tramway track (excl. check-rails)</t>
  </si>
  <si>
    <t>730210220080</t>
  </si>
  <si>
    <t>7302 10 22</t>
  </si>
  <si>
    <t>Vignole rails of iron or steel, for railway or tramway track, new, of a weight of &gt;= 36 kg/m</t>
  </si>
  <si>
    <t>730210280080</t>
  </si>
  <si>
    <t>7302 10 28</t>
  </si>
  <si>
    <t>Vignole rails of iron or steel, for railway or tramway track, new, of a weight of &lt; 36 kg/m</t>
  </si>
  <si>
    <t>730210400080</t>
  </si>
  <si>
    <t>7302 10 40</t>
  </si>
  <si>
    <t>Grooved rails of iron or steel, for railway or tramway track, new</t>
  </si>
  <si>
    <t>730210500080</t>
  </si>
  <si>
    <t>7302 10 50</t>
  </si>
  <si>
    <t>Rails of iron or steel, for railway or tramway track, new (excl. vignole rails, grooved rails, and current-conducting rails with parts of non-ferrous metal)</t>
  </si>
  <si>
    <t>730210900080</t>
  </si>
  <si>
    <t>7302 10 90</t>
  </si>
  <si>
    <t>Rails of iron or steel, for railway or tramway track, used (excl. current-conducting rails with parts of non-ferrous metal)</t>
  </si>
  <si>
    <t>730230000080</t>
  </si>
  <si>
    <t>7302 30 00</t>
  </si>
  <si>
    <t>Switch blades, crossing frogs, point rods and other crossing pieces, for railway or tramway track, of iron or steel</t>
  </si>
  <si>
    <t>730240000080</t>
  </si>
  <si>
    <t>7302 40 00</t>
  </si>
  <si>
    <t>Fish-plates and sole plates of iron or steel, for railways or tramways</t>
  </si>
  <si>
    <t>730290000080</t>
  </si>
  <si>
    <t>7302 90 00</t>
  </si>
  <si>
    <t>Sleepers "cross-ties", check-rails, rack rails, chairs, chair wedges, rail clips, bedplates and ties and other specialised material for the jointing or fixing of railway or tramway track, of iron or steel (excl. rails, switch blades, crossing frogs, point rods and other crossing pieces, and fish-plates and sole plates)</t>
  </si>
  <si>
    <t>Tubes, pipes and hollow profiles, of cast iron</t>
  </si>
  <si>
    <t>730300100080</t>
  </si>
  <si>
    <t>7303 00 10</t>
  </si>
  <si>
    <t>Tubes and pipes of a kind used in pressure systems, of cast iron</t>
  </si>
  <si>
    <t>730300900080</t>
  </si>
  <si>
    <t>7303 00 90</t>
  </si>
  <si>
    <t>Tubes, pipes and hollow profiles, of cast iron (excl. products of a kind used in pressure systems)</t>
  </si>
  <si>
    <t>Tubes, pipes and hollow profiles, seamless, of iron or steel (excl. products of cast iron)</t>
  </si>
  <si>
    <t>730411000080</t>
  </si>
  <si>
    <t>7304 11 00</t>
  </si>
  <si>
    <t>Line pipe of a kind used for oil or gas pipelines, seamless, of stainless steel</t>
  </si>
  <si>
    <t>Line pipe of a kind used for oil or gas pipelines, seamless, of iron or steel (excl. products of stainless steel or of cast iron)</t>
  </si>
  <si>
    <t>730419100080</t>
  </si>
  <si>
    <t>7304 19 10</t>
  </si>
  <si>
    <t>Line pipe of a kind used for oil or gas pipelines, seamless, of iron or steel, of an external diameter of &lt;= 168,3 mm (excl. products of stainless steel or of cast iron)</t>
  </si>
  <si>
    <t>730419300080</t>
  </si>
  <si>
    <t>7304 19 30</t>
  </si>
  <si>
    <t>Line pipe of a kind used for oil or gas pipelines, seamless, of iron or steel, of an external diameter of &gt; 168,3 mm but &lt;= 406,4 mm (excl. products of stainless steel or of cast iron)</t>
  </si>
  <si>
    <t>730419900080</t>
  </si>
  <si>
    <t>7304 19 90</t>
  </si>
  <si>
    <t>Line pipe of a kind used for oil or gas pipelines, seamless, of iron or steel, of an external diameter of &gt; 406,4 mm (excl. products of stainless steel or of cast iron)</t>
  </si>
  <si>
    <t>730422000080</t>
  </si>
  <si>
    <t>7304 22 00</t>
  </si>
  <si>
    <t>Drill pipe, seamless, of stainless steel, of a kind used in drilling for oil or gas</t>
  </si>
  <si>
    <t>730423000080</t>
  </si>
  <si>
    <t>7304 23 00</t>
  </si>
  <si>
    <t>Drill pipe, seamless, of a kind used in drilling for oil or gas, of iron or steel (excl. products of stainless steel or of cast iron)</t>
  </si>
  <si>
    <t>730424000080</t>
  </si>
  <si>
    <t>7304 24 00</t>
  </si>
  <si>
    <t>Casing and tubing, seamless, of a kind used for drilling for oil or gas, of stainless steel</t>
  </si>
  <si>
    <t>Casing and tubing, seamless, of iron or steel, of a kind used in drilling for oil or gas (excl. products of cast iron)</t>
  </si>
  <si>
    <t>730429100080</t>
  </si>
  <si>
    <t>7304 29 10</t>
  </si>
  <si>
    <t>Casing and tubing of a kind used for drilling for oil or gas, seamless, of iron or steel, of an external diameter &lt;= 168,3 mm (excl. products of cast iron)</t>
  </si>
  <si>
    <t>730429300080</t>
  </si>
  <si>
    <t>7304 29 30</t>
  </si>
  <si>
    <t>Casing and tubing of a kind used for drilling for oil or gas, seamless, of iron or steel, of an external diameter &gt; 168,3 mm, but &lt;= 406,4 mm (excl. products of cast iron)</t>
  </si>
  <si>
    <t>730429900080</t>
  </si>
  <si>
    <t>7304 29 90</t>
  </si>
  <si>
    <t>Casing and tubing of a kind used for drilling for oil or gas, seamless, of iron or steel, of an external diameter &gt; 406,4 mm (excl. products of cast iron)</t>
  </si>
  <si>
    <t>Tubes, pipes and hollow profiles, seamless, of circular cross-section, of iron or non-alloy steel, cold-drawn or cold-rolled "cold-reduced" (excl. cast iron products and line pipe of a kind used for oil or gas pipelines or casing and tubing of a kind used for drilling for oil or gas)</t>
  </si>
  <si>
    <t>730431200080</t>
  </si>
  <si>
    <t>7304 31 20</t>
  </si>
  <si>
    <t>Precision tubes, seamless, of circular cross-section, of iron or non-alloy steel, cold-drawn or cold-rolled "cold-reduced" (excl. line pipe of a kind used for oil or gas pipelines or casing and tubing of a kind used for drilling for oil or gas)</t>
  </si>
  <si>
    <t>730431800080</t>
  </si>
  <si>
    <t>7304 31 80</t>
  </si>
  <si>
    <t>Tubes, pipes and hollow profiles, seamless, of circular cross-section, of iron or non-alloy steel, cold-drawn or cold-rolled "cold-reduced" (excl. cast iron products, line pipe of a kind used for oil or gas pipelines, casing and tubing of a kind used for drilling for oil or gas and precision tubes)</t>
  </si>
  <si>
    <t>Tubes, pipes and hollow profiles, seamless, of circular cross-section, of iron or non-alloy steel, not cold-drawn or cold-rolled "cold-reduced" (excl. cast iron products, line pipe of a kind used for oil or gas pipelines, casing and tubing of a kind used for drilling for oil or gas)</t>
  </si>
  <si>
    <t>730439500080</t>
  </si>
  <si>
    <t>7304 39 50</t>
  </si>
  <si>
    <t>Threaded or threadable tubes "gas pipe", seamless, of iron or non-alloy steel (excl. of cast iron)</t>
  </si>
  <si>
    <t>730439820080</t>
  </si>
  <si>
    <t>7304 39 82</t>
  </si>
  <si>
    <t>Tubes, pipes and hollow profiles, seamless, of circular cross-section, of iron or non-alloy steel, of an external diameter of &lt;= 168,3 mm (excl. cold-drawn or cold-rolled, of cast iron, line pipe of a kind used for oil or gas pipelines, casing, tubing and drill pipe of a kind used in drilling for oil or gas and tubes, and gas pipes of subheading 7304 39 50)</t>
  </si>
  <si>
    <t>730439830080</t>
  </si>
  <si>
    <t>7304 39 83</t>
  </si>
  <si>
    <t>Tubes, pipes and hollow profiles, seamless, of circular cross-section, of iron or non-alloy steel, of an external diameter of &gt; 168,3 mm but &lt;= 406,4 mm (excl. cold-drawn or cold-rolled, of cast iron, line pipe of a kind used for oil or gas pipelines, casing, tubing and drill pipe of a kind used in drilling for oil or gas and tubes, and gas pipes of subheading 7304 39 50)</t>
  </si>
  <si>
    <t>730439880080</t>
  </si>
  <si>
    <t>7304 39 88</t>
  </si>
  <si>
    <t>Tubes, pipes and hollow profiles, seamless, of circular cross-section, of iron or non-alloy steel, of an external diameter of &gt; 406,4 mm (excl. cold-drawn or cold-rolled, of cast iron, line pipe of a kind used for oil or gas pipelines, casing, tubing and drill pipe of a kind used in drilling for oil or gas and tubes, and gas pipes of subheading 7304 39 50)</t>
  </si>
  <si>
    <t>730441000080</t>
  </si>
  <si>
    <t>7304 41 00</t>
  </si>
  <si>
    <t>Tubes, pipes and hollow profiles, seamless, of circular cross-section, of stainless steel, cold-drawn or cold-rolled "cold-reduced" (excl. line pipe of a kind used for oil or gas pipelines, casing and tubing of a kind used for drilling for oil or gas)</t>
  </si>
  <si>
    <t>Tubes, pipes and hollow profiles, seamless, of circular cross-section, of stainless steel, not cold-drawn or cold-rolled "cold-reduced" (excl. line pipe of a kind used for oil or gas pipelines or of a kind used for drilling for oil or gas)</t>
  </si>
  <si>
    <t>730449830080</t>
  </si>
  <si>
    <t>7304 49 83</t>
  </si>
  <si>
    <t>Tubes, pipes and hollow profiles, seamless, of circular cross-section, of stainless steel, of an external diameter of &lt;= 168,3 mm (excl. cold-drawn or cold-rolled, line pipe of a kind used for oil or gas pipelines, and casing and tubing of a kind used for drilling for oil or gas and tubes)</t>
  </si>
  <si>
    <t>730449850080</t>
  </si>
  <si>
    <t>7304 49 85</t>
  </si>
  <si>
    <t>Tubes, pipes and hollow profiles, seamless, of circular cross-section, of stainless steel, of an external diameter of &gt; 168,3 mm but &lt;= 406,4 mm (excl. cold-drawn or cold-rolled, line pipe of a kind used for oil or gas pipelines, and casing and tubing of a kind used for drilling for oil or gas and tubes)</t>
  </si>
  <si>
    <t>730449890080</t>
  </si>
  <si>
    <t>7304 49 89</t>
  </si>
  <si>
    <t>Tubes, pipes and hollow profiles, seamless, of circular cross-section, of stainless steel, of an external diameter of &gt; 406,4 mm (excl. cold-drawn or cold-rolled, line pipe of a kind used for oil or gas pipelines, and casing and tubing of a kind used for drilling for oil or gas and tubes)</t>
  </si>
  <si>
    <t>Tubes, pipes and hollow profiles, seamless, of circular cross-section, of alloy steel other than stainless, cold-drawn or cold-rolled "cold-reduced" (excl. line pipe of a kind used for oil or gas pipelines, casing and tubing of a kind used for drilling for oil)</t>
  </si>
  <si>
    <t>730451100080</t>
  </si>
  <si>
    <t>7304 51 10</t>
  </si>
  <si>
    <t>Tubes, pipes and hollow profiles, seamless, of circular cross-section, of alloy steel other than stainless, cold-drawn or cold-rolled "cold-reduced", straight and of uniform wall-thickness, containing by weight &gt;= 0,9% but &lt;= 1,15% carbon and &gt;= 0,5% but &lt;= 2% chromium, whether or not containing by weight &lt;= 0,5% molybdenum (excl. tubes, pipes and hollow profiles of subheadings 7304 19 to 7304 29)</t>
  </si>
  <si>
    <t>730451810080</t>
  </si>
  <si>
    <t>7304 51 81</t>
  </si>
  <si>
    <t>Precision tubes, seamless, of circular cross-section, of alloy steel other than stainless, cold-drawn or cold-rolled "cold-reduced" (excl. line pipe of a kind used for oil or gas pipelines, casing and tubing of a kind used for drilling for oil and tubes, and pipes and hollow profiles, straight and of uniform wall-thickness, containing by weight &gt;= 0,9% but &lt;= 1,15% carbon and &gt;= 0,5% but &lt;= 2% chrome, whether or not containing by weight &lt;= 0,5% molybdenum)</t>
  </si>
  <si>
    <t>730451890080</t>
  </si>
  <si>
    <t>7304 51 89</t>
  </si>
  <si>
    <t>Tubes, pipes and hollow profiles, seamless, of circular cross-section, of alloy steel other than stainless, not cold-drawn or cold-rolled "cold-reduced" (excl. line pipe of a kind used for oil or gas pipelines, casing and tubing of a kind used for drilling for oil, precision tubes, and , pipes and hollow profiles, straight and of uniform wall-thickness, containing by weight &gt;= 0,9% but &lt;= 1,15% carbon and &gt;= 0,5% but &lt;= 2% chrome, whether or not containing by weight &lt;= 0,5% molybdenum)</t>
  </si>
  <si>
    <t>Tubes, pipes and hollow profiles, seamless, of circular cross-section, of alloy steel other than stainless, not cold-drawn or cold-rolled "cold-reduced" (excl. line pipe of a kind used for oil or gas pipelines, casing and tubing of a kind used for drilling for oil)</t>
  </si>
  <si>
    <t>730459300080</t>
  </si>
  <si>
    <t>7304 59 30</t>
  </si>
  <si>
    <t>Tubes, pipes and hollow profiles of alloy steel (excl. stainless), seamless, of circular cross-section (not cold-drawn or cold-rolled), straight and of uniform wall-thickness, containing by weight &gt;= 0,9% but &lt;= 1,15% carbon and &gt;= 0,5% but &lt;= 2% chromium, whether or not containing by weight &lt;= 0,5% molybdenum (excl. tubes, pipes and hollow profiles of subheadings 7304 19 to 7304 29)</t>
  </si>
  <si>
    <t>730459820080</t>
  </si>
  <si>
    <t>7304 59 82</t>
  </si>
  <si>
    <t>Tubes, pipes and hollow profiles, seamless, of circular cross-section, of alloy steel other than stainless, of an external diameter of &lt;= 168,3 mm (excl. cold-drawn or cold-rolled, line pipe of a kind used for oil or gas pipelines, casing and tubing of a kind used for drilling for oil or gas, and products of subheading 7304 59 30)</t>
  </si>
  <si>
    <t>730459830080</t>
  </si>
  <si>
    <t>7304 59 83</t>
  </si>
  <si>
    <t>Tubes, pipes and hollow profiles, seamless, of circular cross-section, of alloy steel other than stainless, of an external diameter of &gt; 168,3 mm but &lt;= 406,4 mm (excl. cold-drawn or cold-rolled, line pipe of a kind used for oil or gas pipelines, casing and tubing of a kind used for drilling for oil or gas, and products of subheading 7304 59 30)</t>
  </si>
  <si>
    <t>730459890080</t>
  </si>
  <si>
    <t>7304 59 89</t>
  </si>
  <si>
    <t>Tubes, pipes and hollow profiles, seamless, of circular cross-section, of alloy steel other than stainless, of an external diameter of &gt; 406,4 mm (excl. cold-drawn or cold-rolled, line pipe of a kind used for oil or gas pipelines, casing and tubing of a kind used for drilling for oil or gas, and products of subheading 7304 59 30)</t>
  </si>
  <si>
    <t>730490000080</t>
  </si>
  <si>
    <t>7304 90 00</t>
  </si>
  <si>
    <t>Tubes, pipes and hollow profiles, seamless, of non-circular cross-section, of iron or steel (excl. products of cast iron)</t>
  </si>
  <si>
    <t>Tubes and pipes, having circular cross-sections and an external diameter of &gt; 406,4 mm, of flat-rolled products of iron or steel "e.g., welded, riveted or similarly closed"</t>
  </si>
  <si>
    <t>730511000080</t>
  </si>
  <si>
    <t>7305 11 00</t>
  </si>
  <si>
    <t>Line pipe of a kind used for oil or gas pipelines, having circular cross-sections and an external diameter of &gt; 406,4 mm, of iron or steel, longitudinally submerged arc welded</t>
  </si>
  <si>
    <t>730512000080</t>
  </si>
  <si>
    <t>7305 12 00</t>
  </si>
  <si>
    <t>Line pipe of a kind used for oil or gas pipelines, having circular cross-sections and an external diameter of &gt; 406,4 mm, of iron or steel, longitudinally arc welded (excl. products longitudinally submerged arc welded)</t>
  </si>
  <si>
    <t>730519000080</t>
  </si>
  <si>
    <t>7305 19 00</t>
  </si>
  <si>
    <t>Line pipe of a kind used for oil or gas pipelines, having circular cross-sections and an external diameter of &gt; 406,4 mm, of flat-rolled products of iron or steel (excl. products longitudinally arc welded)</t>
  </si>
  <si>
    <t>730520000080</t>
  </si>
  <si>
    <t>7305 20 00</t>
  </si>
  <si>
    <t>Casing of a kind used in drilling for oil or gas, having circular cross-sections and an external diameter of &gt; 406,4 mm, of flat-rolled products of iron or steel</t>
  </si>
  <si>
    <t>730531000080</t>
  </si>
  <si>
    <t>7305 31 00</t>
  </si>
  <si>
    <t>Tubes and pipes having circular cross-sections and an external diameter of &gt; 406,4 mm, of iron or steel, longitudinally welded (excl. products of a kind used for oil or gas pipelines or of a kind used in drilling for oil or gas)</t>
  </si>
  <si>
    <t>730539000080</t>
  </si>
  <si>
    <t>7305 39 00</t>
  </si>
  <si>
    <t>Tubes and pipes having circular cross-sections and an external diameter of &gt; 406,4 mm, of iron or steel, welded (excl. products longitudinally welded or of a kind used for oil or gas pipelines or of a kind used in drilling for oil or gas)</t>
  </si>
  <si>
    <t>730590000080</t>
  </si>
  <si>
    <t>7305 90 00</t>
  </si>
  <si>
    <t>Tubes and pipes having circular cross-sections and an external diameter of &gt; 406,4 mm, of flat-rolled products of iron or steel, welded (excl. welded products or products of a kind used for oil or gas pipelines or of a kind used in drilling for oil or gas)</t>
  </si>
  <si>
    <t>Tubes, pipes and hollow profiles "e.g., open seam or welded, riveted or similarly closed", of iron or steel (excl. of cast iron, seamless tubes and pipes and tubes having internal and external circular cross-sections and an external diameter of &gt; 406,4 mm)</t>
  </si>
  <si>
    <t>730611000080</t>
  </si>
  <si>
    <t>7306 11 00</t>
  </si>
  <si>
    <t>Line pipe of a kind used for oil or gas pipelines, welded, of flat-rolled products of stainless steel, of an external diameter of &lt;= 406,4 mm</t>
  </si>
  <si>
    <t>730619000080</t>
  </si>
  <si>
    <t>7306 19 00</t>
  </si>
  <si>
    <t>Line pipe of a kind used for oil or gas pipelines, welded, of flat-rolled products of iron or steel, of an external diameter of &lt;= 406,4 mm (excl. products of stainless steel or of cast iron)</t>
  </si>
  <si>
    <t>730621000080</t>
  </si>
  <si>
    <t>7306 21 00</t>
  </si>
  <si>
    <t>Casing and tubing of a kind used in drilling for oil or gas, welded, of flat-rolled products of stainless steel, of an external diameter of &lt;= 406,4 mm</t>
  </si>
  <si>
    <t>730629000080</t>
  </si>
  <si>
    <t>7306 29 00</t>
  </si>
  <si>
    <t>Casing and tubing of a kind used in drilling for oil or gas, welded, of flat-rolled products of iron or steel, of an external diameter of &lt;= 406,4 mm (excl. products of stainless steel or of cast iron)</t>
  </si>
  <si>
    <t>Tubes, pipes and hollow profiles, welded, of circular cross-section, of iron or non-alloy steel (excl. products having internal and external circular cross-sections and an external diameter of &gt; 406,4 mm, or line pipe of a kind used for oil or gas pipelines or casing and tubing of a kind used in drilling for oil or gas)</t>
  </si>
  <si>
    <t>730630120080</t>
  </si>
  <si>
    <t>7306 30 12</t>
  </si>
  <si>
    <t>Precision tubes, welded, of circular cross-section, of iron or non-alloy steel, cold-drawn or cold-rolled "cold-reduced"</t>
  </si>
  <si>
    <t>730630180080</t>
  </si>
  <si>
    <t>7306 30 18</t>
  </si>
  <si>
    <t>Precision tubes, welded, of circular cross-section, of iron or non-alloy steel (excl. cold-drawn or cold-rolled)</t>
  </si>
  <si>
    <t>730630410080</t>
  </si>
  <si>
    <t>7306 30 41</t>
  </si>
  <si>
    <t>Threaded or threadable tubes "gas pipe", welded, of circular cross-section, of iron or non-alloy steel, plated or coated with zinc</t>
  </si>
  <si>
    <t>730630490080</t>
  </si>
  <si>
    <t>7306 30 49</t>
  </si>
  <si>
    <t>Threaded or threadable tubes "gas pipe", welded, of circular cross-section, of iron or non-alloy steel (excl. products plated or coated with zinc)</t>
  </si>
  <si>
    <t>730630720080</t>
  </si>
  <si>
    <t>7306 30 72</t>
  </si>
  <si>
    <t>Other tubes, pipes and hollow profiles, welded, of circular cross-section, of iron or non-alloy steel, of an external diameter of &lt;= 168,3 mm, plated or coated with zinc (excl. line pipe of a kind used for oil or gas pipelines or casing and tubingof a kind used in drilling for oil or gas)</t>
  </si>
  <si>
    <t>730630770080</t>
  </si>
  <si>
    <t>7306 30 77</t>
  </si>
  <si>
    <t>Other tubes, pipes and hollow profiles, welded, of circular cross-section, of iron or non-alloy steel of an external diameter of &lt;= 168,3 mm (excl. plated or coated with zinc and line pipe of a kind used for oil or gas pipelines, casing and tubing of a kind used in drilling for oil or gas, precision tubes and threaded or threadable tubes "gas pipe")</t>
  </si>
  <si>
    <t>730630800080</t>
  </si>
  <si>
    <t>7306 30 80</t>
  </si>
  <si>
    <t>Tubes, pipes and hollow profiles, welded, having a circular cross-section, of iron or steel, of an external diameter of &gt; 168,3 mm but &lt;= 406,4 mm (excl. line pipe of a kind used for oil or gas pipelines or casing and tubing of a kind used in drilling for oil or gas, or precision steel tubes, electrical conduit tubes or threaded or threadable tubes "gas pipe")</t>
  </si>
  <si>
    <t>Tubes, pipes and hollow profiles, welded, of circular cross-section, of stainless steel (excl. products having internal and external circular cross-sections and an external diameter of &gt; 406,4 mm, and products of a kind used for oil or gas pipelines or of a kind used in drilling for oil or gas)</t>
  </si>
  <si>
    <t>730640200080</t>
  </si>
  <si>
    <t>7306 40 20</t>
  </si>
  <si>
    <t>Tubes, pipes and hollow profiles, welded, of circular cross-section, of stainless steel, cold-drawn or cold-rolled "cold-reduced" (excl. products having internal and external circular cross-sections and an external diameter of &gt; 406,4 mm, and line pipe of a kind used for oil or gas pipelines or casing and tubing of a kind used in drilling for oil or gas)</t>
  </si>
  <si>
    <t>730640800080</t>
  </si>
  <si>
    <t>7306 40 80</t>
  </si>
  <si>
    <t>Tubes, pipes and hollow profiles, welded, of circular cross-section, of stainless steel (excl. products cold-drawn or cold-rolled "cold-reduced", tubes and pipes having internal and external circular cross-sections and an external diameter of &gt; 406,4 mm, and line pipe of a kind used for oil or gas pipelines or casing and tubing of a kind used in drilling for oil or gas)</t>
  </si>
  <si>
    <t>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t>
  </si>
  <si>
    <t>730650210080</t>
  </si>
  <si>
    <t>7306 50 21</t>
  </si>
  <si>
    <t>Precision steel tubes, welded, of circular cross-section, of alloy steel other than stainless, cold-drawn or cold-rolled "cold-reduced"</t>
  </si>
  <si>
    <t>730650290080</t>
  </si>
  <si>
    <t>7306 50 29</t>
  </si>
  <si>
    <t>Precision steel tubes, welded, of circular cross-section, of alloy steel other than stainless (excl. cold-drawn or cold-rolled)</t>
  </si>
  <si>
    <t>730650800080</t>
  </si>
  <si>
    <t>7306 50 80</t>
  </si>
  <si>
    <t>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 and precision steel tubes)</t>
  </si>
  <si>
    <t>Tubes and pipes and hollow profiles, welded, of square or rectangular cross-section, of iron or steel</t>
  </si>
  <si>
    <t>730661100080</t>
  </si>
  <si>
    <t>7306 61 10</t>
  </si>
  <si>
    <t>Tubes and pipes and hollow profiles, welded, of square or rectangular cross-section, of stainless steel</t>
  </si>
  <si>
    <t>730661920080</t>
  </si>
  <si>
    <t>7306 61 92</t>
  </si>
  <si>
    <t>Tubes and pipes and hollow profiles, welded, of square or rectangular cross-section, of iron or steel other than stainless steel, with a wall thickness of &lt;= 2 mm</t>
  </si>
  <si>
    <t>730661990080</t>
  </si>
  <si>
    <t>7306 61 99</t>
  </si>
  <si>
    <t>Tubes and pipes and hollow profiles, welded, of square or rectangular cross-section, of iron or steel other than stainless steel, with a wall thickness of &gt; 2 mm</t>
  </si>
  <si>
    <t>Tubes, pipes and hollow profiles, welded, of non-circular cross-section, of iron or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t>
  </si>
  <si>
    <t>730669100080</t>
  </si>
  <si>
    <t>7306 69 10</t>
  </si>
  <si>
    <t>Tubes, pipes and hollow profiles, welded, of non-circular cross-section, of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t>
  </si>
  <si>
    <t>730669900080</t>
  </si>
  <si>
    <t>7306 69 90</t>
  </si>
  <si>
    <t>Tubes, pipes and hollow profiles, welded, of non-circular cross-section, of iron or steel other than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t>
  </si>
  <si>
    <t>730690000080</t>
  </si>
  <si>
    <t>7306 90 00</t>
  </si>
  <si>
    <t>Tubes, pipes and hollow profiles "e.g., open seam, riveted or similarly closed", of iron or steel (excl. of cast iron, seamless or welded tubes and pipes and tubes and pipes having internal and external circular cross-sections and an external diameter of &gt; 406,4 mm)</t>
  </si>
  <si>
    <t>Tube or pipe fittings "e.g. couplings, elbows, sleeves", of iron or steel</t>
  </si>
  <si>
    <t>Tube or pipe fittings of non-malleable cast iron</t>
  </si>
  <si>
    <t>730711100080</t>
  </si>
  <si>
    <t>7307 11 10</t>
  </si>
  <si>
    <t>Tube or pipe fittings of non-malleable cast iron, of a kind used in pressure systems</t>
  </si>
  <si>
    <t>730711900080</t>
  </si>
  <si>
    <t>7307 11 90</t>
  </si>
  <si>
    <t>Tube or pipe fittings of non-malleable cast iron (excl. products of a kind used in pressure systems)</t>
  </si>
  <si>
    <t>Cast tube or pipe fittings of iron or steel (excl. products of non-malleable cast iron)</t>
  </si>
  <si>
    <t>730719100080</t>
  </si>
  <si>
    <t>7307 19 10</t>
  </si>
  <si>
    <t>Tube or pipe fittings of cast iron (excl. of non-malleable)</t>
  </si>
  <si>
    <t>730719900080</t>
  </si>
  <si>
    <t>7307 19 90</t>
  </si>
  <si>
    <t>Cast tube or pipe fittings of steel</t>
  </si>
  <si>
    <t>730721000080</t>
  </si>
  <si>
    <t>7307 21 00</t>
  </si>
  <si>
    <t>Flanges of stainless steel (excl. cast products)</t>
  </si>
  <si>
    <t>Threaded elbows, bends and sleeves of stainless steel (excl. cast products)</t>
  </si>
  <si>
    <t>730722100080</t>
  </si>
  <si>
    <t>7307 22 10</t>
  </si>
  <si>
    <t>Sleeves, of stainless steel, threaded (excl. cast products)</t>
  </si>
  <si>
    <t>730722900080</t>
  </si>
  <si>
    <t>7307 22 90</t>
  </si>
  <si>
    <t>Elbows and bends, of stainless steel, threaded (excl. cast products)</t>
  </si>
  <si>
    <t>Butt welding tube or pipe fittings of stainless steel (excl. cast products)</t>
  </si>
  <si>
    <t>730723100080</t>
  </si>
  <si>
    <t>7307 23 10</t>
  </si>
  <si>
    <t>Butt welding elbows and bends of stainless steel (excl. cast products)</t>
  </si>
  <si>
    <t>730723900080</t>
  </si>
  <si>
    <t>7307 23 90</t>
  </si>
  <si>
    <t>Butt welding tube or pipe fittings of stainless steel (excl. cast products and elbows and bends)</t>
  </si>
  <si>
    <t>Tube or pipe fittings of stainless steel (excl. cast products, flanges, threaded elbows, bends and sleeves and butt weldings fittings)</t>
  </si>
  <si>
    <t>730729100080</t>
  </si>
  <si>
    <t>7307 29 10</t>
  </si>
  <si>
    <t>Threaded tube or pipe fittings of stainless steel (excl. cast products, flanges, elbows, bends and sleeves)</t>
  </si>
  <si>
    <t>730729800080</t>
  </si>
  <si>
    <t>7307 29 80</t>
  </si>
  <si>
    <t>Tube or pipe fittings of stainless steel (excl. cast, threaded, butt welding fittings and flanges)</t>
  </si>
  <si>
    <t>730791000080</t>
  </si>
  <si>
    <t>7307 91 00</t>
  </si>
  <si>
    <t>Flanges of iron or steel (excl. cast or stainless products)</t>
  </si>
  <si>
    <t>Threaded elbows, bends and sleeves, of stainless steel (excl. cast or stainless products)</t>
  </si>
  <si>
    <t>730792100080</t>
  </si>
  <si>
    <t>7307 92 10</t>
  </si>
  <si>
    <t>Sleeves of iron or steel, threaded (excl. cast or of stainless steel)</t>
  </si>
  <si>
    <t>730792900080</t>
  </si>
  <si>
    <t>7307 92 90</t>
  </si>
  <si>
    <t>Elbows and bends, of iron or steel, threaded (excl. cast or of stainless steel)</t>
  </si>
  <si>
    <t>Butt welding fittings of iron or steel (excl. cast iron or stainless steel products, and flanges)</t>
  </si>
  <si>
    <t>730793110080</t>
  </si>
  <si>
    <t>7307 93 11</t>
  </si>
  <si>
    <t>Butt welding elbows and bends, of iron or steel, with greatest external diameter &lt;= 609,6 mm (excl. cast iron or stainless steel products)</t>
  </si>
  <si>
    <t>730793190080</t>
  </si>
  <si>
    <t>7307 93 19</t>
  </si>
  <si>
    <t>Butt welding fittings of iron or steel, with greatest external diameter &lt;= 609,6 mm (excl. cast iron or stainless steel products, elbows, bends and flanges)</t>
  </si>
  <si>
    <t>730793910080</t>
  </si>
  <si>
    <t>7307 93 91</t>
  </si>
  <si>
    <t>Butt welding elbows and bends, of iron or steel, with greatest external diameter &gt; 609,6 mm (excl. cast iron or stainless steel products)</t>
  </si>
  <si>
    <t>730793990080</t>
  </si>
  <si>
    <t>7307 93 99</t>
  </si>
  <si>
    <t>Butt welding fittings of iron or steel, with greatest external diameter &gt; 609,6 mm (excl. cast iron or stainless steel products, elbows, bends and flanges)</t>
  </si>
  <si>
    <t>Tube or pipe fittings, of iron or steel (excl. cast iron or stainless steel products; flanges; threaded elbows, bends and sleeves; butt welding fittings)</t>
  </si>
  <si>
    <t>730799100080</t>
  </si>
  <si>
    <t>7307 99 10</t>
  </si>
  <si>
    <t>Threaded tube or pipe fittings, of iron or steel (excl. cast iron or stainless steel products, flanges, elbows, bends and sleeves)</t>
  </si>
  <si>
    <t>730799800080</t>
  </si>
  <si>
    <t>7307 99 80</t>
  </si>
  <si>
    <t>Tube or pipe fittings, of iron or steel (excl. of cast iron or stainless steel, threaded, butt welding fittings, and flanges)</t>
  </si>
  <si>
    <t>Structures and parts of structures "e.g., bridges and bridge-sections, lock-gates, towers, lattice masts, roofs, roofing frameworks, doors and windows and their frames and thresholds for doors, shutters, balustrades, pillars and columns", of iron or steel; plates, rods, angles, shapes, sections, tubes and the like, prepared for use in structures, of iron or steel (excl. prefabricated buildings of heading 9406)</t>
  </si>
  <si>
    <t>730810000080</t>
  </si>
  <si>
    <t>7308 10 00</t>
  </si>
  <si>
    <t>Bridges and bridge-sections, of iron or steel</t>
  </si>
  <si>
    <t>730820000080</t>
  </si>
  <si>
    <t>7308 20 00</t>
  </si>
  <si>
    <t>Towers and lattice masts, of iron or steel</t>
  </si>
  <si>
    <t>730830000080</t>
  </si>
  <si>
    <t>7308 30 00</t>
  </si>
  <si>
    <t>Doors, windows and their frames and thresholds for doors, of iron or steel</t>
  </si>
  <si>
    <t>730840000080</t>
  </si>
  <si>
    <t>7308 40 00</t>
  </si>
  <si>
    <t>Equipment for scaffolding, shuttering, propping or pit-propping (excl. composite sheetpiling products and formwork panels for poured-in-place concrete, which have the characteristics of moulds)</t>
  </si>
  <si>
    <t>Structures and parts of structures, of iron or steel, n.e.s. (excl. bridges and bridge-sections, towers and lattice masts, doors and windows and their frames, thresholds for doors, props and similar equipment for scaffolding, shuttering, propping or pit-propping)</t>
  </si>
  <si>
    <t>730890510080</t>
  </si>
  <si>
    <t>7308 90 51</t>
  </si>
  <si>
    <t>Panels comprising two walls of profiled "ribbed" sheet, of iron or steel, with an insulating core</t>
  </si>
  <si>
    <t>730890590080</t>
  </si>
  <si>
    <t>7308 90 59</t>
  </si>
  <si>
    <t>Structures and parts of structures, of iron or steel, solely or principally of sheet, n.e.s. (excl. doors and windows and their frames, and panels comprising two walls of profiled "ribbed" sheet, of iron or steel, with an insulating core)</t>
  </si>
  <si>
    <t>730890980080</t>
  </si>
  <si>
    <t>7308 90 98</t>
  </si>
  <si>
    <t>Structures and parts of structures of iron or steel, n.e.s. (excl. bridges and bridge-sections; towers; lattice masts; doors, windows and their frames and thresholds; equipment for scaffolding, shuttering, propping or pit-propping, and products made principally of sheet)</t>
  </si>
  <si>
    <t>Reservoirs, tanks, vats and similar containers, of iron or steel, for any material "other than compressed or liquefied gas", of a capacity of &gt; 300 l, not fitted with mechanical or thermal equipment, whether or not lined or heat-insulated (excl. containers specifically constructed or equipped for one or more types of transport)</t>
  </si>
  <si>
    <t>730900100080</t>
  </si>
  <si>
    <t>7309 00 10</t>
  </si>
  <si>
    <t>Reservoirs, tanks, vats and similar containers, of iron or steel, for gases other than compressed or liquefied gas, of a capacity of &gt; 300 l (excl. containers fitted with mechanical or thermal equipment and containers specifically constructed or equipped for one or more types of transport)</t>
  </si>
  <si>
    <t>730900300080</t>
  </si>
  <si>
    <t>7309 00 30</t>
  </si>
  <si>
    <t>Reservoirs, tanks, vats and similar containers, of iron or steel, for liquids, lined or heat-insulated and of a capacity of &gt; 300 l (excl. containers fitted with mechanical or thermal equipment and containers specifically constructed or equipped for one or more types of transport)</t>
  </si>
  <si>
    <t>730900510080</t>
  </si>
  <si>
    <t>7309 00 51</t>
  </si>
  <si>
    <t>Reservoirs, tanks, vats and similar containers, of iron or steel, for liquids, of a capacity of &gt; 100.000 l (excl. containers lined or heat-insulated or fitted with mechanical or thermal equipment and containers specifically constructed or equipped for one or more types of transport)</t>
  </si>
  <si>
    <t>730900590080</t>
  </si>
  <si>
    <t>7309 00 59</t>
  </si>
  <si>
    <t>Reservoirs, tanks, vats and similar containers, of iron or steel, for liquids, of a capacity of &lt;= 100.000 l but &gt; 300 l (excl. containers lined or heat-insulated or fitted with mechanical or thermal equipment and containers specifically constructed or equipped for one or more types of transport)</t>
  </si>
  <si>
    <t>730900900080</t>
  </si>
  <si>
    <t>7309 00 90</t>
  </si>
  <si>
    <t>Reservoirs, tanks, vats and similar containers, of iron or steel, for solids, of a capacity of &gt; 300 l (excl. containers lined or heat-insulated or fitted with mechanical or thermal equipment and containers specifically constructed or equipped for one or more types of transport)</t>
  </si>
  <si>
    <t>Tanks, casks, drums, cans, boxes and similar containers, of iron or steel, for any material "other than compressed or liquefied gas", of a capacity of &lt;= 300 l, not fitted with mechanical or thermal equipment, whether or not lined or heat-insulated, n.e.s.</t>
  </si>
  <si>
    <t>731010000080</t>
  </si>
  <si>
    <t>7310 10 00</t>
  </si>
  <si>
    <t>Tanks, casks, drums, cans, boxes and similar containers, of iron or steel, for any material, of a capacity of &gt;= 50 l but &lt;= 300 l, n.e.s. (excl. containers for compressed or liquefied gas, or containers fitted with mechanical or thermal equipment)</t>
  </si>
  <si>
    <t>Cans of iron or steel, of a capacity of &lt; 50 l, which are to be closed by soldering or crimping (excl. containers for compressed or liquefied gas)</t>
  </si>
  <si>
    <t>731021110080</t>
  </si>
  <si>
    <t>7310 21 11</t>
  </si>
  <si>
    <t>Cans of iron or steel, of a capacity of &lt; 50 l, which are to be closed by soldering or crimping, of a kind used for preserving food</t>
  </si>
  <si>
    <t>731021190080</t>
  </si>
  <si>
    <t>7310 21 19</t>
  </si>
  <si>
    <t>Cans of iron or steel, of a capacity of &lt; 50 l, which are to be closed by soldering or crimping, of a kind used for preserving drink</t>
  </si>
  <si>
    <t>731021910080</t>
  </si>
  <si>
    <t>7310 21 91</t>
  </si>
  <si>
    <t>Cans of iron or steel, of a capacity of &lt; 50 l, which are to be closed by soldering or crimping, of a wall thickness of &lt; 0,5 mm (excl. cans for compressed or liquefied gas, and cans of a kind used for preserving food and drink)</t>
  </si>
  <si>
    <t>731021990080</t>
  </si>
  <si>
    <t>7310 21 99</t>
  </si>
  <si>
    <t>Cans of iron or steel, of a capacity of &lt; 50 l, which are to be closed by soldering or crimping, of a wall thickness of &gt;= 0,5 mm (excl. cans for compressed or liquefied gas, and cans of a kind used for preserving food and drink)</t>
  </si>
  <si>
    <t>Tanks, casks, drums, cans, boxes and similar containers, of iron or steel, for any material, of a capacity of &lt; 50 l, n.e.s. (excl. containers for compressed or liquefied gas, or containers fitted with mechanical or thermal equipment, and cans which are to be closed by soldering or crimping)</t>
  </si>
  <si>
    <t>731029100080</t>
  </si>
  <si>
    <t>7310 29 10</t>
  </si>
  <si>
    <t>Tanks, casks, drums, cans, boxes and similar containers, of iron or steel, for any material, of a capacity of &lt; 50 l and of a wall thickness of &lt; 0,5 mm, n.e.s. (excl. containers for compressed or liquefied gas, or containers fitted with mechanical or thermal equipment, and cans which are to be closed by soldering or crimping)</t>
  </si>
  <si>
    <t>731029900080</t>
  </si>
  <si>
    <t>7310 29 90</t>
  </si>
  <si>
    <t>Tanks, casks, drums, cans, boxes and similar containers, of iron or steel, for any material, of a capacity of &lt; 50 l and of a wall thickness of &gt;= 0,5 mm, n.e.s. (excl. containers for compressed or liquefied gas, or containers fitted with mechanical or thermal equipment, and cans which are to be closed by soldering or crimping)</t>
  </si>
  <si>
    <t>Containers of iron or steel, for compressed or liquefied gas (excl. containers specifically constructed or equipped for one or more types of transport)</t>
  </si>
  <si>
    <t>731100110080</t>
  </si>
  <si>
    <t>7311 00 11</t>
  </si>
  <si>
    <t>Containers of iron or steel, seamless, for compressed or liquefied gas, for a pressure &gt;= 165 bar, of a capacity &lt; 20 l (excl. containers specifically constructed or equipped for one or more types of transport)</t>
  </si>
  <si>
    <t>731100130080</t>
  </si>
  <si>
    <t>7311 00 13</t>
  </si>
  <si>
    <t>Containers of iron or steel, seamless, for compressed or liquefied gas, for a pressure &gt;= 165 bar, of a capacity &gt;= 20 l to &lt;= 50 l (excl. containers specifically constructed or equipped for one or more types of transport)</t>
  </si>
  <si>
    <t>731100190080</t>
  </si>
  <si>
    <t>7311 00 19</t>
  </si>
  <si>
    <t>Containers of iron or steel, seamless, for compressed or liquefied gas, for a pressure &gt;= 165 bar, of a capacity &gt; 50 l (excl. containers specifically constructed or equipped for one or more types of transport)</t>
  </si>
  <si>
    <t>731100300080</t>
  </si>
  <si>
    <t>7311 00 30</t>
  </si>
  <si>
    <t>Containers of iron or steel, seamless, for compressed or liquefied gas, for a pressure &lt; 165 bar (excl. containers specifically constructed or equipped for one or more types of transport)</t>
  </si>
  <si>
    <t>731100910080</t>
  </si>
  <si>
    <t>7311 00 91</t>
  </si>
  <si>
    <t>Containers of iron or steel, seamless, for compressed or liquefied gas, of a capacity of &lt; 1.000 l (excl. seamless containers and containers specifically constructed or equipped for one or more types of transport)</t>
  </si>
  <si>
    <t>731100990080</t>
  </si>
  <si>
    <t>7311 00 99</t>
  </si>
  <si>
    <t>Containers of iron or steel, seamless, for compressed or liquefied gas, of a capacity of &gt;= 1.000 l (excl. seamless containers and containers specifically constructed or equipped for one or more types of transport)</t>
  </si>
  <si>
    <t>Screws, bolts, nuts, coach screws, screw hooks, rivets, cotters, cotter pins, washers, incl. spring washers, and similar articles, of iron or steel (excl. lag screws, stoppers, plugs and the like, threaded)</t>
  </si>
  <si>
    <t>731811000080</t>
  </si>
  <si>
    <t>7318 11 00</t>
  </si>
  <si>
    <t>Coach screws of iron or steel</t>
  </si>
  <si>
    <t>Wood screws of iron or steel (excl. coach screws)</t>
  </si>
  <si>
    <t>731812100080</t>
  </si>
  <si>
    <t>7318 12 10</t>
  </si>
  <si>
    <t>Wood screws of stainless steel (excl. coach screws)</t>
  </si>
  <si>
    <t>731812900080</t>
  </si>
  <si>
    <t>7318 12 90</t>
  </si>
  <si>
    <t>Wood screws of iron or steel other than stainless (excl. coach screws)</t>
  </si>
  <si>
    <t>731813000080</t>
  </si>
  <si>
    <t>7318 13 00</t>
  </si>
  <si>
    <t>Screw hooks and screw rings, of iron or steel</t>
  </si>
  <si>
    <t>Self-tapping screws, of iron or steel (excl. wood screws)</t>
  </si>
  <si>
    <t>731814100080</t>
  </si>
  <si>
    <t>7318 14 10</t>
  </si>
  <si>
    <t>Self-tapping screws, of stainless steel (excl. wood screws)</t>
  </si>
  <si>
    <t>731814910080</t>
  </si>
  <si>
    <t>7318 14 91</t>
  </si>
  <si>
    <t>Spaced-thread screws of iron or steel other than stainless</t>
  </si>
  <si>
    <t>731814990080</t>
  </si>
  <si>
    <t>7318 14 99</t>
  </si>
  <si>
    <t>Self-tapping screws of iron or steel other than stainless (excl. spaced-thread screws and wood screws)</t>
  </si>
  <si>
    <t>Threaded screws and bolts, of iron or steel, whether or not with their nuts and washers (excl. coach screws and other wood screws, screw hooks and screw rings, self-tapping screws, lag screws, stoppers, plugs and the like, threaded)</t>
  </si>
  <si>
    <t>731815200080</t>
  </si>
  <si>
    <t>7318 15 20</t>
  </si>
  <si>
    <t>Screws and bolts, of iron or steel "whether or not with their nuts and washers", for fixing railway track construction material (excl. coach screws)</t>
  </si>
  <si>
    <t>731815350080</t>
  </si>
  <si>
    <t>7318 15 35</t>
  </si>
  <si>
    <t>Screws and bolts, of stainless steel "whether or not with their nuts and washers", without heads (excl. screws and bolts for fixing railway track construction material)</t>
  </si>
  <si>
    <t>731815420080</t>
  </si>
  <si>
    <t>7318 15 42</t>
  </si>
  <si>
    <t>Screws and bolts, of iron or steel other than stainless "whether or not with their nuts and washers", without heads, with a tensile strength of &lt; 800 MPa (excl. screws and bolts for fixing railway track construction material)</t>
  </si>
  <si>
    <t>731815480080</t>
  </si>
  <si>
    <t>7318 15 48</t>
  </si>
  <si>
    <t>Screws and bolts, of iron or steel other than stainless "whether or not with their nuts and washers", without heads, with a tensile strength of &gt;= 800 MPa (excl. screws and bolts for fixing railway track construction material)</t>
  </si>
  <si>
    <t>731815520080</t>
  </si>
  <si>
    <t>7318 15 52</t>
  </si>
  <si>
    <t>Screws and bolts, of stainless steel "whether or not with their nuts and washers", with slotted or cross-recessed heads (excl. wood screws and self-tapping screws)</t>
  </si>
  <si>
    <t>731815580080</t>
  </si>
  <si>
    <t>7318 15 58</t>
  </si>
  <si>
    <t>Screws and bolts, of iron or steel other than stainless "whether or not with their nuts and washers", with slotted or cross-recessed heads (excl. wood screws and self-tapping screws)</t>
  </si>
  <si>
    <t>731815620080</t>
  </si>
  <si>
    <t>7318 15 62</t>
  </si>
  <si>
    <t>Hexagonal-socket head screws and bolts, of stainless steel "whether or not with their nuts and washers" (excl. wood screws, self-tapping screws and screws and bolts for fixing railway track construction material)</t>
  </si>
  <si>
    <t>731815680080</t>
  </si>
  <si>
    <t>7318 15 68</t>
  </si>
  <si>
    <t>Hexagonal-socket head screws and bolts, of iron or steel other than stainless "whether or not with their nuts and washers" (excl. wood screws, self-tapping screws and screws and bolts for fixing railway track construction material)</t>
  </si>
  <si>
    <t>731815750080</t>
  </si>
  <si>
    <t>7318 15 75</t>
  </si>
  <si>
    <t>Hexagon screws and bolts, of stainless steel "whether or not with their nuts and washers" (excl. with socket head, wood screws, self-tapping screws and screws and bolts for fixing railway track construction material)</t>
  </si>
  <si>
    <t>731815820080</t>
  </si>
  <si>
    <t>7318 15 82</t>
  </si>
  <si>
    <t>Hexagon screws and bolts, of iron or steel other than stainless "whether or not with their nuts and washers", with a tensile strength of &lt; 800 MPa (excl. with socket head, wood screws, self-tapping screws and screws and bolts for fixing railway track construction material)</t>
  </si>
  <si>
    <t>731815880080</t>
  </si>
  <si>
    <t>7318 15 88</t>
  </si>
  <si>
    <t>Hexagon screws and bolts, of iron or steel other than stainless "whether or not with their nuts and washers", with a tensile strength of =&gt; 800 MPa (excl. with socket head, wood screws, self-tapping screws and screws and bolts for fixing railway track construction material)</t>
  </si>
  <si>
    <t>731815950080</t>
  </si>
  <si>
    <t>7318 15 95</t>
  </si>
  <si>
    <t>Screws and bolts, of iron or steel "whether or not with their nuts and washers", with heads (excl. with slotted, cross-recessed or hexagonal head; wood screws, self-tapping screws and screws and bolts for fixing railway track construction material, screw hooks and screw rings)</t>
  </si>
  <si>
    <t>Nuts of iron or steel</t>
  </si>
  <si>
    <t>731816310080</t>
  </si>
  <si>
    <t>7318 16 31</t>
  </si>
  <si>
    <t>Blind rivet nuts of stainless steel</t>
  </si>
  <si>
    <t>731816390080</t>
  </si>
  <si>
    <t>7318 16 39</t>
  </si>
  <si>
    <t>Nuts of stainless steel (excl. blind rivet nuts)</t>
  </si>
  <si>
    <t>731816400080</t>
  </si>
  <si>
    <t>7318 16 40</t>
  </si>
  <si>
    <t>Blind rivet nuts of iron or steel other than stainless</t>
  </si>
  <si>
    <t>731816600080</t>
  </si>
  <si>
    <t>7318 16 60</t>
  </si>
  <si>
    <t>Self-locking nuts of iron or steel other than stainless</t>
  </si>
  <si>
    <t>731816920080</t>
  </si>
  <si>
    <t>7318 16 92</t>
  </si>
  <si>
    <t>Nuts of iron or steel other than stainless, with an inside diameter &lt;= 12 mm (excl. blind rivet nuts and self-locking nuts)</t>
  </si>
  <si>
    <t>731816990080</t>
  </si>
  <si>
    <t>7318 16 99</t>
  </si>
  <si>
    <t>Nuts of iron or steel other than stainless, with an inside diameter &gt; 12 mm (excl. blind rivet nuts and self-locking nuts)</t>
  </si>
  <si>
    <t>731819000080</t>
  </si>
  <si>
    <t>7318 19 00</t>
  </si>
  <si>
    <t>Threaded articles, of iron or steel, n.e.s.</t>
  </si>
  <si>
    <t>731821000080</t>
  </si>
  <si>
    <t>7318 21 00</t>
  </si>
  <si>
    <t>Spring washers and other lock washers, of iron or steel</t>
  </si>
  <si>
    <t>731822000080</t>
  </si>
  <si>
    <t>7318 22 00</t>
  </si>
  <si>
    <t>Washers of iron or steel (excl. spring washers and other lock washers)</t>
  </si>
  <si>
    <t>731823000080</t>
  </si>
  <si>
    <t>7318 23 00</t>
  </si>
  <si>
    <t>Rivets of iron or steel (excl. tubular and bifurcated rivets for particular uses)</t>
  </si>
  <si>
    <t>731824000080</t>
  </si>
  <si>
    <t>7318 24 00</t>
  </si>
  <si>
    <t>Cotters and cotter pins, of iron or steel</t>
  </si>
  <si>
    <t>731829000080</t>
  </si>
  <si>
    <t>7318 29 00</t>
  </si>
  <si>
    <t>Non-threaded articles, of iron or steel</t>
  </si>
  <si>
    <t>Articles of iron or steel, n.e.s. (excl. cast articles)</t>
  </si>
  <si>
    <t>732611000080</t>
  </si>
  <si>
    <t>7326 11 00</t>
  </si>
  <si>
    <t>Grinding balls and similar articles for mills, of iron or steel, forged or stamped, but not further worked</t>
  </si>
  <si>
    <t>Articles of iron or steel, forged or stamped, but not further worked, n.e.s. (excl. grinding balls and similar articles for mills)</t>
  </si>
  <si>
    <t>732619100080</t>
  </si>
  <si>
    <t>7326 19 10</t>
  </si>
  <si>
    <t>Articles of iron or steel, open-die forged, but not further worked, n.e.s. (excl. grinding balls and similar articles for mills)</t>
  </si>
  <si>
    <t>732619900080</t>
  </si>
  <si>
    <t>7326 19 90</t>
  </si>
  <si>
    <t>Articles of iron or steel, closed-die forged or stamped, but not further worked, n.e.s. (excl. grinding balls and similar articles for mills)</t>
  </si>
  <si>
    <t>732620000080</t>
  </si>
  <si>
    <t>7326 20 00</t>
  </si>
  <si>
    <t>Articles of iron or steel wire, n.e.s.</t>
  </si>
  <si>
    <t>Articles of iron or steel, n.e.s. (excl. cast articles or articles of iron or steel wire)</t>
  </si>
  <si>
    <t>732690300080</t>
  </si>
  <si>
    <t>7326 90 30</t>
  </si>
  <si>
    <t>Ladders and steps, of iron or steel</t>
  </si>
  <si>
    <t>732690400080</t>
  </si>
  <si>
    <t>7326 90 40</t>
  </si>
  <si>
    <t>Pallets and similar platforms for handling goods, of iron or steel</t>
  </si>
  <si>
    <t>732690500080</t>
  </si>
  <si>
    <t>7326 90 50</t>
  </si>
  <si>
    <t>Reels for cables, piping and the like, of iron or steel</t>
  </si>
  <si>
    <t>732690600080</t>
  </si>
  <si>
    <t>7326 90 60</t>
  </si>
  <si>
    <t>Ventilators, non-mechanical, guttering, hooks and like articles used in the building industry, n.e.s., of iron or steel</t>
  </si>
  <si>
    <t>732690920080</t>
  </si>
  <si>
    <t>7326 90 92</t>
  </si>
  <si>
    <t>Articles of iron or steel, open-die forged, n.e.s.</t>
  </si>
  <si>
    <t>732690940080</t>
  </si>
  <si>
    <t>7326 90 94</t>
  </si>
  <si>
    <t>Articles of iron or steel, closed-die forged, n.e.s.</t>
  </si>
  <si>
    <t>732690960080</t>
  </si>
  <si>
    <t>7326 90 96</t>
  </si>
  <si>
    <t>Sintered articles of iron or steel, n.e.s.</t>
  </si>
  <si>
    <t>732690980080</t>
  </si>
  <si>
    <t>7326 90 98</t>
  </si>
  <si>
    <t>Articles of iron or steel, n.e.s.</t>
  </si>
  <si>
    <t>Aluminium, not alloyed, unwrought</t>
  </si>
  <si>
    <t>Unwrought aluminium alloys</t>
  </si>
  <si>
    <t>Unwrought aluminium alloys in the form of slabs or billets</t>
  </si>
  <si>
    <t>760120800080</t>
  </si>
  <si>
    <t>7601 20 80</t>
  </si>
  <si>
    <t>Unwrought aluminium alloys (excl. slabs and billets)</t>
  </si>
  <si>
    <t>Powder and flakes, of aluminium (excl. pellets of aluminium, and spangles)</t>
  </si>
  <si>
    <t>760310000080</t>
  </si>
  <si>
    <t>7603 10 00</t>
  </si>
  <si>
    <t>Powders of aluminium, of non-lamellar structure (excl. pellets of aluminium)</t>
  </si>
  <si>
    <t>760320000080</t>
  </si>
  <si>
    <t>7603 20 00</t>
  </si>
  <si>
    <t>Powders of aluminium, of lamellar structure, and flakes of aluminium (excl. pellets of aluminium, and spangles)</t>
  </si>
  <si>
    <t>Bars, rods and profiles, of aluminium, n.e.s.</t>
  </si>
  <si>
    <t>Bars, rods and profiles, of non-alloy aluminium, n.e.s.</t>
  </si>
  <si>
    <t>760410100080</t>
  </si>
  <si>
    <t>7604 10 10</t>
  </si>
  <si>
    <t>Bars, rods and profiles, of non-alloy aluminium</t>
  </si>
  <si>
    <t>760410900080</t>
  </si>
  <si>
    <t>7604 10 90</t>
  </si>
  <si>
    <t>Profiles of non-alloy aluminium, n.e.s.</t>
  </si>
  <si>
    <t>760421000080</t>
  </si>
  <si>
    <t>7604 21 00</t>
  </si>
  <si>
    <t>Hollow profiles of aluminium alloys, n.e.s.</t>
  </si>
  <si>
    <t>Bars, rods and solid profiles, of aluminium alloys, n.e.s.</t>
  </si>
  <si>
    <t>760429100080</t>
  </si>
  <si>
    <t>7604 29 10</t>
  </si>
  <si>
    <t>Bars and rods of aluminium alloys</t>
  </si>
  <si>
    <t>760429900080</t>
  </si>
  <si>
    <t>7604 29 90</t>
  </si>
  <si>
    <t>Solid profiles, of aluminium alloys, n.e.s.</t>
  </si>
  <si>
    <t>Aluminium wire (excl. stranded wire, cables, plaited bands and the like and other articles of heading 7614, electrically insulated wires, and strings for musical instruments)</t>
  </si>
  <si>
    <t>760511000080</t>
  </si>
  <si>
    <t>7605 11 00</t>
  </si>
  <si>
    <t>Wire of non-alloy aluminium, with a maximum cross-sectional dimension of &gt; 7 mm (excl. stranded wire, cables, plaited bands and the like and other articles of heading 7614, and electrically insulated wires)</t>
  </si>
  <si>
    <t>760519000080</t>
  </si>
  <si>
    <t>7605 19 00</t>
  </si>
  <si>
    <t>Wire of non-alloy aluminium, with a maximum cross-sectional dimension of &lt;= 7 mm (other than stranded wires, cables, ropes and other articles of heading 7614, electrically insulated wires, strings for musical instruments)</t>
  </si>
  <si>
    <t>760521000080</t>
  </si>
  <si>
    <t>7605 21 00</t>
  </si>
  <si>
    <t>Wire of aluminium alloys, with a maximum cross-sectional dimension of &gt; 7 mm (excl. stranded wire, cables, plaited bands and the like and other articles of heading 7614, and electrically insulated wires)</t>
  </si>
  <si>
    <t>760529000080</t>
  </si>
  <si>
    <t>7605 29 00</t>
  </si>
  <si>
    <t>Wire, of aluminium alloys, having a maximum cross-sectional dimension of &lt;= 7 mm (other than stranded wires, cables, ropes and other articles of heading 7614, electrically insulated wires, strings for musical instruments)</t>
  </si>
  <si>
    <t>Plates, sheets and strip, of aluminium, of a thickness of &gt; 0,2 mm (excl. expanded plates, sheets and strip)</t>
  </si>
  <si>
    <t>Plates, sheets and strip, of non-alloy aluminium, of a thickness of &gt; 0,2 mm, square or rectangular (excl. expanded plates, sheets and strip)</t>
  </si>
  <si>
    <t>760611300080</t>
  </si>
  <si>
    <t>7606 11 30</t>
  </si>
  <si>
    <t>Aluminium Composite Panel, of non-alloy aluminium, of a thickness of &gt; 0,2 mm</t>
  </si>
  <si>
    <t>760611500080</t>
  </si>
  <si>
    <t>7606 11 50</t>
  </si>
  <si>
    <t>Plates, sheets and strip, of non-alloy aluminium, of a thickness of &gt; 0,2 mm, square or rectangular, painted, varnished or coated with plastics (excl. Aluminium Composite Panel)</t>
  </si>
  <si>
    <t>760611910080</t>
  </si>
  <si>
    <t>7606 11 91</t>
  </si>
  <si>
    <t>Plates, sheets and strip, of non-alloy aluminium, of a thickness of &gt; 0,2 mm but &lt; 3 mm, square or rectangular (excl. such products painted, varnished or coated with plastics, and expanded plates, sheets and strip)</t>
  </si>
  <si>
    <t>760611930080</t>
  </si>
  <si>
    <t>7606 11 93</t>
  </si>
  <si>
    <t>Plates, sheets and strip, of non-alloy aluminium, of a thickness of &gt;= 3 mm but &lt; 6 mm, square or rectangular (excl. such products painted, varnished or coated with plastics)</t>
  </si>
  <si>
    <t>760611990080</t>
  </si>
  <si>
    <t>7606 11 99</t>
  </si>
  <si>
    <t>Plates, sheets and strip, of non-alloy aluminium, of a thickness of &gt;= 6 mm, square or rectangular (excl. such products painted, varnished or coated with plastics)</t>
  </si>
  <si>
    <t>Plates, sheets and strip, of aluminium alloys, of a thickness of &gt; 0,2 mm, square or rectangular (excl. expanded plates, sheets and strip)</t>
  </si>
  <si>
    <t>760612110080</t>
  </si>
  <si>
    <t>7606 12 11</t>
  </si>
  <si>
    <t>Beverage can body stock, of aluminium alloys, of a thickness of &gt; 0,2 mm</t>
  </si>
  <si>
    <t>760612190080</t>
  </si>
  <si>
    <t>7606 12 19</t>
  </si>
  <si>
    <t>Beverage can end stock and tab stock, of aluminium alloys, of a thickness of &gt; 0,2 mm</t>
  </si>
  <si>
    <t>760612300080</t>
  </si>
  <si>
    <t>7606 12 30</t>
  </si>
  <si>
    <t>Aluminium Composite Panel, of aluminium alloys, of a thickness of &gt; 0,2 mm</t>
  </si>
  <si>
    <t>760612500080</t>
  </si>
  <si>
    <t>7606 12 50</t>
  </si>
  <si>
    <t>Plates, sheets and strip, of aluminium alloys, of a thickness of &gt; 0,2 mm, square or rectangular, painted, varnished or coated with plastics (excl. beverage can body stock, end stock and tab stock, and Aluminium Composite Panel)</t>
  </si>
  <si>
    <t>760612920080</t>
  </si>
  <si>
    <t>7606 12 92</t>
  </si>
  <si>
    <t>Plates, sheets and strip, of aluminium alloys, of a thickness of &gt; 0,2 mm but &lt; 3 mm, square or rectangular (excl. painted, varnished or coated with plastics, expanded plates, sheets and strip, beverage can body stock, end stock and tab stock)</t>
  </si>
  <si>
    <t>760612930080</t>
  </si>
  <si>
    <t>7606 12 93</t>
  </si>
  <si>
    <t>Plates, sheets and strip, of aluminium alloys, of a thickness of &gt;= 3 mm but &lt; 6 mm, square or rectangular (excl. such products painted, varnished or coated with plastics)</t>
  </si>
  <si>
    <t>760612990080</t>
  </si>
  <si>
    <t>7606 12 99</t>
  </si>
  <si>
    <t>Plates, sheets and strip, of aluminium alloys, of a thickness of &gt;= 6 mm, square or rectangular (excl. such products painted, varnished or coated with plastics)</t>
  </si>
  <si>
    <t>760691000080</t>
  </si>
  <si>
    <t>7606 91 00</t>
  </si>
  <si>
    <t>Plates, sheets and strip, of non-alloy aluminium, of a thickness of &gt; 0,2 mm (other than square or rectangular)</t>
  </si>
  <si>
    <t>760692000080</t>
  </si>
  <si>
    <t>7606 92 00</t>
  </si>
  <si>
    <t>Plates, sheets and strip, of aluminium alloys, of a thickness of &gt; 0,2 mm (other than square or rectangular)</t>
  </si>
  <si>
    <t>Aluminium foil, "whether or not printed or backed with paper, paperboard, plastics or similar backing materials", of a thickness "excl. any backing" of &lt;= 0,2 mm (excl. stamping foils of heading 3212, christmas tree decorating material)</t>
  </si>
  <si>
    <t>Aluminium foil, not backed, rolled but not further worked, of a thickness of &lt;= 0,2 mm (excl. stamping foils of heading 3212, and foil made up as christmas tree decorating material)</t>
  </si>
  <si>
    <t>760711110080</t>
  </si>
  <si>
    <t>7607 11 11</t>
  </si>
  <si>
    <t>Aluminium foil, not backed, rolled but not further worked, of a thickness of &lt; 0,021 mm, in rolls of a weight of &lt;= 10 kg (excl. stamping foils of heading 3212, and foil made up as christmas tree decorating material)</t>
  </si>
  <si>
    <t>760711190080</t>
  </si>
  <si>
    <t>7607 11 19</t>
  </si>
  <si>
    <t>Aluminium foil, not backed, rolled but not further worked, of a thickness of &lt; 0,021 mm (excl. stamping foils of heading 3212, and foil made up as christmas tree decorating material and in rolls of a weight &lt;= 10 kg)</t>
  </si>
  <si>
    <t>760711900080</t>
  </si>
  <si>
    <t>7607 11 90</t>
  </si>
  <si>
    <t>Aluminium foil, not backed, rolled but not further worked, of a thickness of &gt;= 0,021 mm but &lt;= 2 mm (excl. stamping foils of heading 3212, and foil made up as christmas tree decorating material)</t>
  </si>
  <si>
    <t>Aluminium foil, not backed, rolled and further worked, of a thickness of &lt;= 2 mm (excl. stamping foils of heading 3212, and foil made up as christmas tree decorating material)</t>
  </si>
  <si>
    <t>760719100080</t>
  </si>
  <si>
    <t>7607 19 10</t>
  </si>
  <si>
    <t>Aluminium foil, not backed, rolled and further worked, of a thickness of &lt; 0,021 mm (excl. stamping foils of heading 3212, and foil made up as christmas tree decorating material)</t>
  </si>
  <si>
    <t>760719900080</t>
  </si>
  <si>
    <t>7607 19 90</t>
  </si>
  <si>
    <t>Aluminium foil, not backed, rolled and further worked, of a thickness (excl. any backing) from 0,021 mm to 0,2 mm (excl. stamping foils of heading 3212, and foil made up as christmas tree decorating material)</t>
  </si>
  <si>
    <t>Aluminium foil, backed, of a thickness (excl. any backing) of &lt;= 0,2 mm (excl. stamping foils of heading 3212, and foil made up as christmas tree decorating material)</t>
  </si>
  <si>
    <t>760720100080</t>
  </si>
  <si>
    <t>7607 20 10</t>
  </si>
  <si>
    <t>Aluminium foil, backed, of a thickness (excl. any backing) of &lt; 0,021 mm (excl. stamping foils of heading 3212, and foil made up as christmas tree decorating material)</t>
  </si>
  <si>
    <t>760720910080</t>
  </si>
  <si>
    <t>7607 20 91</t>
  </si>
  <si>
    <t>Aluminium Composite Panel, of a thickness &lt;= 0,2 mm</t>
  </si>
  <si>
    <t>760720990080</t>
  </si>
  <si>
    <t>7607 20 99</t>
  </si>
  <si>
    <t>Aluminium foil, backed, of a thickness (excl. any backing) of &gt;= 0,021 mm but &lt;= 0,2 mm (excl. stamping foils of heading 3212, foil made up as christmas tree decorating material, and Aluminium Composite Panel)</t>
  </si>
  <si>
    <t>Aluminium tubes and pipes (excl. hollow profiles)</t>
  </si>
  <si>
    <t>760810000080</t>
  </si>
  <si>
    <t>7608 10 00</t>
  </si>
  <si>
    <t>Tubes and pipes of non-alloy aluminium (excl. hollow profiles)</t>
  </si>
  <si>
    <t>Tubes and pipes of aluminium alloys (excl. hollow profiles)</t>
  </si>
  <si>
    <t>760820200080</t>
  </si>
  <si>
    <t>7608 20 20</t>
  </si>
  <si>
    <t>Tubes and pipes of aluminium alloys, welded (excl. hollow profiles)</t>
  </si>
  <si>
    <t>760820810080</t>
  </si>
  <si>
    <t>7608 20 81</t>
  </si>
  <si>
    <t>Tubes and pipes of aluminium alloys, not further worked than extruded (excl. hollow profiles)</t>
  </si>
  <si>
    <t>760820890080</t>
  </si>
  <si>
    <t>7608 20 89</t>
  </si>
  <si>
    <t>Tubes and pipes of aluminium alloys (excl. such products welded or not further worked than extruded, and hollow profiles)</t>
  </si>
  <si>
    <t>760900000080</t>
  </si>
  <si>
    <t>7609 00 00</t>
  </si>
  <si>
    <t>Aluminium tube or pipe fittings "e.g., couplings, elbows, sleeves"</t>
  </si>
  <si>
    <t>Structures and parts of structures "e.g., bridges and bridge-sections, towers, lattice masts, pillars and columns, roofs, roofing frameworks, doors and windows and their frames and thresholds for doors, shutters, balustrades", of aluminium (excl. prefabricated buildings of heading 9406); plates, rods, profiles, tubes and the like, prepared for use in structures, of aluminium</t>
  </si>
  <si>
    <t>761010000080</t>
  </si>
  <si>
    <t>7610 10 00</t>
  </si>
  <si>
    <t>Doors, windows and their frames and thresholds for door, of aluminium (excl. door furniture)</t>
  </si>
  <si>
    <t>Structures and parts of structures, of aluminium, n.e.s., and plates, rods, profiles, tubes and the like, prepared for use in structures, of aluminium, n.e.s. (excl. prefabricated buildings of heading 9406, doors and windows and their frames and thresholds for doors)</t>
  </si>
  <si>
    <t>761090100080</t>
  </si>
  <si>
    <t>7610 90 10</t>
  </si>
  <si>
    <t>Bridges and bridge-sections, towers and lattice masts, of aluminium</t>
  </si>
  <si>
    <t>761090900080</t>
  </si>
  <si>
    <t>7610 90 90</t>
  </si>
  <si>
    <t>Structures and parts of structures, of aluminium, n.e.s., and plates, rods, profiles, tubes and the like, prepared for use in structures, of aluminium, n.e.s. (excl. prefabricated buildings of heading 9406, doors and windows and their frames and thresholds for doors, bridges and bridge-sections, towers and lattice masts)</t>
  </si>
  <si>
    <t>761100000080</t>
  </si>
  <si>
    <t>7611 00 00</t>
  </si>
  <si>
    <t>Reservoirs, tanks, vats and similar containers, of aluminium, for any material (other than compressed or liquefied gas), of a capacity of &gt; 300 l, not fitted with mechanical or thermal equipment, whether or not lined or heat-insulated (excl. containers specifically constructed or equipped for one or more types of transport)</t>
  </si>
  <si>
    <t>Casks, drums, cans, boxes and similar containers, incl. rigid or collapsible tubular containers, of aluminium, for any material (other than compressed or liquefied gas), of a capacity of &lt;= 300 l, not fitted with mechanical or thermal equipment, whether or not lined or heat-insulated, n.e.s.</t>
  </si>
  <si>
    <t>761210000080</t>
  </si>
  <si>
    <t>7612 10 00</t>
  </si>
  <si>
    <t>Collapsible tubular containers, of aluminium</t>
  </si>
  <si>
    <t>Casks, drums, cans, boxes and similar containers, incl. rigid tubular containers, of aluminium, for any material (other than compressed or liquefied gas), of a capacity of &lt;= 300 l, n.e.s.</t>
  </si>
  <si>
    <t>761290200080</t>
  </si>
  <si>
    <t>7612 90 20</t>
  </si>
  <si>
    <t>Containers of a kind used for aerosols, of aluminium</t>
  </si>
  <si>
    <t>761290300080</t>
  </si>
  <si>
    <t>7612 90 30</t>
  </si>
  <si>
    <t>Casks, drums, cans, boxes and similar containers, of aluminium, manufactured from foil of a thickness &lt;= 0,2 mm</t>
  </si>
  <si>
    <t>761290800080</t>
  </si>
  <si>
    <t>7612 90 80</t>
  </si>
  <si>
    <t>Casks, drums, cans, boxes and similar containers &lt;= 300 l, of aluminium, for any material (other than compressed or liquefied gas), n.e.s. (other than collapsible tubular containers, containers for aerosols and containers manufactured from foil of a thickness &lt;= 0,2 mm</t>
  </si>
  <si>
    <t>761300000080</t>
  </si>
  <si>
    <t>7613 00 00</t>
  </si>
  <si>
    <t>Aluminium containers for compressed or liquefied gas</t>
  </si>
  <si>
    <t>Stranded wire, cables, plaited bands and the like, of aluminium (excl. such products electrically insulated)</t>
  </si>
  <si>
    <t>761410000080</t>
  </si>
  <si>
    <t>7614 10 00</t>
  </si>
  <si>
    <t>Stranded wire, cables, plaited bands and the like, of aluminium, with steel core (excl. such products electrically insulated)</t>
  </si>
  <si>
    <t>761490000080</t>
  </si>
  <si>
    <t>7614 90 00</t>
  </si>
  <si>
    <t>Stranded wires, cables, ropes and similar articles, of aluminium (other than with steel core and electrically insulated products)</t>
  </si>
  <si>
    <t>Articles of aluminium, n.e.s.</t>
  </si>
  <si>
    <t>761610000080</t>
  </si>
  <si>
    <t>7616 10 00</t>
  </si>
  <si>
    <t>Nails, tacks, staples, screws, bolts, nuts, screw hooks, rivets, cotters, cotter pins, washers and similar articles, of aluminium (excl. staples in strips, plugs, bungs and the like, threaded)</t>
  </si>
  <si>
    <t>761691000080</t>
  </si>
  <si>
    <t>7616 91 00</t>
  </si>
  <si>
    <t>Cloth, grill, netting and fencing, of aluminium wire (excl. cloth of metal fibres for clothing, lining and similar uses, and cloth, grill and netting made into hand sieves or machine parts)</t>
  </si>
  <si>
    <t>761699100080</t>
  </si>
  <si>
    <t>7616 99 10</t>
  </si>
  <si>
    <t>Articles of aluminium, cast, n.e.s.</t>
  </si>
  <si>
    <t>761699900080</t>
  </si>
  <si>
    <t>7616 99 90</t>
  </si>
  <si>
    <t>Articles of aluminium, uncast, n.e.s.</t>
  </si>
  <si>
    <t>CNCodes_ListKey</t>
  </si>
  <si>
    <t>CNCodes_ListNumbering</t>
  </si>
  <si>
    <t>Formula:</t>
  </si>
  <si>
    <t>CNCodes_ListNames</t>
  </si>
  <si>
    <t>CNTR_IOSupplyChain</t>
  </si>
  <si>
    <t>CNTR_IOProcAndPrec</t>
  </si>
  <si>
    <t>CNTR_Matrix_Inv</t>
  </si>
  <si>
    <t>Missing entries?</t>
  </si>
  <si>
    <t>Product name 
(used for communication with reporting declarant)</t>
  </si>
  <si>
    <t>Incomplete!</t>
  </si>
  <si>
    <t>% carbon</t>
  </si>
  <si>
    <t>Cement</t>
  </si>
  <si>
    <t>Electrolysis of water</t>
  </si>
  <si>
    <t>Chlor-Alkali electrolysis and production of chlorates</t>
  </si>
  <si>
    <t>Steam reforming and partial oxidation</t>
  </si>
  <si>
    <t>Haber-Bosch process with steam reforming of natural gas or biogas</t>
  </si>
  <si>
    <t>Haber-Bosch process with gasification of coal or other fuels</t>
  </si>
  <si>
    <t>Pig iron</t>
  </si>
  <si>
    <t>Basic oxygen steelmaking</t>
  </si>
  <si>
    <t>Electric arc furnace</t>
  </si>
  <si>
    <t>Primary (electrolytic) smelting</t>
  </si>
  <si>
    <t>Please list here all precursors that are produced OUTSIDE the installation (e.g. purchased) and consumed within the installation.</t>
  </si>
  <si>
    <t>G7</t>
  </si>
  <si>
    <t>G8</t>
  </si>
  <si>
    <t>G9</t>
  </si>
  <si>
    <t>G10</t>
  </si>
  <si>
    <t>Routes</t>
  </si>
  <si>
    <t>P.O. Box:</t>
  </si>
  <si>
    <t>UNLOCODE:</t>
  </si>
  <si>
    <t>Coordinates of the main emission source (latitude):</t>
  </si>
  <si>
    <t>Coordinates of the main emission source (longitude):</t>
  </si>
  <si>
    <t>Economic activity:</t>
  </si>
  <si>
    <t>Summary of the installation, processes and production routes</t>
  </si>
  <si>
    <t>Summary of the installation</t>
  </si>
  <si>
    <t>CONST_RebateType</t>
  </si>
  <si>
    <t>Free allocation</t>
  </si>
  <si>
    <t>Financial compensation</t>
  </si>
  <si>
    <t>Tax deduction</t>
  </si>
  <si>
    <t>Reporting period start:</t>
  </si>
  <si>
    <t>Reporting period end:</t>
  </si>
  <si>
    <t>Aggregated good produced</t>
  </si>
  <si>
    <t>Embedded emissions covered by rebate</t>
  </si>
  <si>
    <t>t CO2/year</t>
  </si>
  <si>
    <t>None</t>
  </si>
  <si>
    <t>Combination</t>
  </si>
  <si>
    <t>Other</t>
  </si>
  <si>
    <t>CONST_MeasuredOrDefault</t>
  </si>
  <si>
    <t>Measured</t>
  </si>
  <si>
    <t>Default</t>
  </si>
  <si>
    <t>Attribution of emissions to production processes</t>
  </si>
  <si>
    <t>CONST_LinkToGuidanceSheet</t>
  </si>
  <si>
    <t>CONST_LinkFromGuidance</t>
  </si>
  <si>
    <t>Please click on this link if you want to go back to the relevant section for data entry.</t>
  </si>
  <si>
    <t>Source</t>
  </si>
  <si>
    <t>In order to obtain these data and information, you may want to ask your supplier to fill in an empty copy of this communication template.</t>
  </si>
  <si>
    <t>Based on your selection, related sections below might become irrelevant and greyed out below.</t>
  </si>
  <si>
    <t>Embedded emissions</t>
  </si>
  <si>
    <t>Share of total embedded emissions covered by the carbon price</t>
  </si>
  <si>
    <t>Type of aggregated good or precursor</t>
  </si>
  <si>
    <t>This contains a drop-down list with all production processes listed in sheet A, section 4.b. The type of aggregated good will be displayed automatically and the drop-down list for the relevant CN codes (see below) will only contain the codes relevant for this type of aggregated good.</t>
  </si>
  <si>
    <t>Please select here the relevant CN code, as disaggregated as possible (i.e. 8-digit code, if possible)</t>
  </si>
  <si>
    <t>Please enter here a unique name for the product which you typically use in communication with your customers, in this case the reporting declarants, such as on product specification sheets or invoices. This will help the reporting declarant with matching the products with the information in this list.</t>
  </si>
  <si>
    <t>General parameters</t>
  </si>
  <si>
    <t>Special parameters for certain aggregated good types</t>
  </si>
  <si>
    <t>Clinker factor</t>
  </si>
  <si>
    <t>Calcined or not</t>
  </si>
  <si>
    <t>This parameter is relevant for the production of pig iron, direct reduced iron, crude steel and iron and steel products. Please select from the drop-down list the main reducing agent (coke or coal, natural gas, etc.) used to reduce the iron ores.</t>
  </si>
  <si>
    <t>This parameter is relevant for the production of pig iron, direct reduced iron, crude steel, iron and steel products and ferro-manganese. Please provide here the mass % of Mn in the product.</t>
  </si>
  <si>
    <t>This parameter is relevant for the production of pig iron, direct reduced iron, crude steel, iron and steel products and ferro-chromium. Please provide here the mass % of Cr in the product.</t>
  </si>
  <si>
    <t>This parameter is relevant for the production of pig iron, direct reduced iron, crude steel, iron and steel products and ferro-nickel. Please provide here the mass % of Ni in the product.</t>
  </si>
  <si>
    <t>This parameter is relevant for the production of pig iron, direct reduced iron, crude steel and iron and steel products. Please provide here the mass % of other alloy elements in the product.</t>
  </si>
  <si>
    <t>This parameter is relevant for the production of ferro-manganese, ferro-chromium and ferro-nickel. Please provide here the mass % of carbon in the product.</t>
  </si>
  <si>
    <t>This parameter is relevant for the production of crude steel and iron and steel products. Please provide here the mass % of tonne scrap used per tonne of steel produced.</t>
  </si>
  <si>
    <t>This parameter is relevant for the production of calcined clay. Please select here from the drop-down list whether the clay is calcined or not.</t>
  </si>
  <si>
    <t>This parameter is relevant for the production of nitric acid. Please provide here the mass % of nitric acid in the product (i.e. the purity).</t>
  </si>
  <si>
    <t>This parameter is relevant for the production of urea. Please provide here the mass % of urea in the product (i.e. the purity).</t>
  </si>
  <si>
    <t>This parameter is relevant for the production of urea. Please provide here the mass % nitrogen in the product.</t>
  </si>
  <si>
    <t>This parameter is relevant for the production of mixed fertilisers. Please provide here the mass % content of nitrogen as ammonium ion.</t>
  </si>
  <si>
    <t>This parameter is relevant for the production of mixed fertilisers. Please provide here the mass % content of nitrogen as nitrate ion.</t>
  </si>
  <si>
    <t>This parameter is relevant for the production of mixed fertilisers. Please provide here the mass % content of urea.</t>
  </si>
  <si>
    <t>This parameter is relevant for the production of mixed fertilisers. Please provide here the mass % content of nitrogen in other forms.</t>
  </si>
  <si>
    <t>https://eur-lex.europa.eu/eli/reg/2023/956/oj</t>
  </si>
  <si>
    <t>This data collection template has been developed on behalf of the Commission by its consultants (Umweltbundesamt GmbH Austria) and serves the purpose of facilitating the communication between operators of installations located in third countries and the reporting declarants.</t>
  </si>
  <si>
    <t>CONST_ERR_Incomplete</t>
  </si>
  <si>
    <t>CONST_ERR_Duplicate</t>
  </si>
  <si>
    <t>Duplicate!</t>
  </si>
  <si>
    <t>Installation &amp; processes</t>
  </si>
  <si>
    <t>GHG &amp; SEE</t>
  </si>
  <si>
    <t>Detailed overview</t>
  </si>
  <si>
    <t>General guidance</t>
  </si>
  <si>
    <t>Please enter here the share of the TOTAL (direct + indirect) embedded emissions that are subject to carbon pricing. For instance, if only direct emissions are covered by a carbon pricing system, the share to be provided here would be exactly the share of the direct emissions of the total emissions.</t>
  </si>
  <si>
    <t>Please enter here the share of the TOTAL (direct + indirect) embedded emissions that are subject to rebate. For instance, if only indirect emissions are covered by the rebate, the share to be provided here would be exactly the share of the indirect emissions of the total emissions.</t>
  </si>
  <si>
    <t>Please find below the detailed guidance on how to complete the sheet "Summary_Products".</t>
  </si>
  <si>
    <t>Sheet "Summary_Products" will be crucial for the communication with the 'reporting declarant' as it contains the main information required in order to correctly fill in the 'CBAM report' for importing the goods into the European Union.</t>
  </si>
  <si>
    <t>Emission sources</t>
  </si>
  <si>
    <t>Share of total under (a) produced for the market</t>
  </si>
  <si>
    <t>Sheet "B_EmInst" - Installation's emission at source stream and emission source level</t>
  </si>
  <si>
    <t>General information</t>
  </si>
  <si>
    <t>Sheet "Guidelines &amp; conditions"</t>
  </si>
  <si>
    <t>Sheet "F_Tools" - Tools for facilitating reporting</t>
  </si>
  <si>
    <t>It is recommended that you go through the file from start to end. There are a few functions which will guide you through the form which depend on previous input, such as cells changing colour if an input is not needed (see colour codes below).</t>
  </si>
  <si>
    <t>Yellow fields indicate mandatory inputs for the calculation of embedded emissions and for other information required.</t>
  </si>
  <si>
    <t>http://eur-lex.europa.eu/en/index.htm</t>
  </si>
  <si>
    <t>EU CBAM websites:</t>
  </si>
  <si>
    <t>White indicates that data entry is not required here, based on entries in another field making inputs here irrelevant (see 'shaded fields' above).</t>
  </si>
  <si>
    <t>Green colour indicates data inputs are required and cells have been filled correctly.</t>
  </si>
  <si>
    <t>Red colour indicates data inputs are required but the relevant cells are empty or filled incorrectly.</t>
  </si>
  <si>
    <t>Each section of this template contains guidance on how to complete the required inputs in that section. However, for some sections the amount of guidance needed could distract the user from relevant inputs and make the format of the template less user-friendly. Where this is the case, the sections below provide the said further detailed guidance.</t>
  </si>
  <si>
    <t>You do however not have to read the sections below from top to bottom. It is better if you go through the template from start to end (as also recommended in sheet "b_Guidelines&amp;Conditions") and relevant sections will contain a hyperlink that will direct you to the relevant guidance in this sheet anyway.</t>
  </si>
  <si>
    <t>You can also find further guidance, including examples, in the guidance document published on the European Commission's website, which can be found here:</t>
  </si>
  <si>
    <t>Further Guidance</t>
  </si>
  <si>
    <t>Sheet "G_FurtherGuidance" - Further guidance on specific sections in this template</t>
  </si>
  <si>
    <t>Please select from the drop-down list the monitoring method applied for the relevant source stream: "combustion", "process emissions" or "mass balance".</t>
  </si>
  <si>
    <t>Activity data (AD)</t>
  </si>
  <si>
    <t>AD unit</t>
  </si>
  <si>
    <t>(prelim) EF</t>
  </si>
  <si>
    <t>CarbC</t>
  </si>
  <si>
    <t>BioC</t>
  </si>
  <si>
    <t>Further columns greyed out</t>
  </si>
  <si>
    <t>Energy and emissions</t>
  </si>
  <si>
    <t>Further columns are relevant for PFC emissions or emission sources (measurement-based approaches), but not for source streams. For source streams they are therefore greyed out.</t>
  </si>
  <si>
    <t>Source streams (excluding PFC emissions)</t>
  </si>
  <si>
    <t>Centre Worked Pre-Bake (CWPB)</t>
  </si>
  <si>
    <t>Activity data = annual production of primary Aluminium</t>
  </si>
  <si>
    <t>GWP (CF4)</t>
  </si>
  <si>
    <t>The global warming potential of CF4</t>
  </si>
  <si>
    <t>GWP (C2F6)</t>
  </si>
  <si>
    <t>The global warming potential of C2F6</t>
  </si>
  <si>
    <t>Emission sources | Measurement-based approaches (continuous emission monitoring)</t>
  </si>
  <si>
    <t>Collection efficiency</t>
  </si>
  <si>
    <t>Please provide here the type of greenhouse gas (GHG) measured in the flue gas: CO2 or N2O.</t>
  </si>
  <si>
    <t>Please enter here a name for the emission source or the point of emission, e.g. Stack xyz.</t>
  </si>
  <si>
    <t>Biomass fraction</t>
  </si>
  <si>
    <t>Flue gas</t>
  </si>
  <si>
    <t xml:space="preserve">hourly average GHG conc. </t>
  </si>
  <si>
    <t>Energy content</t>
  </si>
  <si>
    <t>The total volume of the flue gas</t>
  </si>
  <si>
    <t>The energy content of the fuels or materials entering the production process</t>
  </si>
  <si>
    <t>At the top of each block in that sheet you can find examples on how to complete data inputs in order to calculate the corresponding emissions for each source stream and emission source.</t>
  </si>
  <si>
    <t>In sheet "B_EmInst" the energy content and the greenhouse gas (GHG) emissions are calculated for each source stream and emission source.</t>
  </si>
  <si>
    <t>Guidance on each parameter below aims to help you with filling all input fields in sheet "B_EmInst".</t>
  </si>
  <si>
    <t>Result</t>
  </si>
  <si>
    <t>Please enter here the annual fuel input into the CHP unit, the net amount of heat produced and the net amount of electricity (or mechanical energy, where applicable) produced by the CHP.</t>
  </si>
  <si>
    <t>This is the final result of this tool. The values displayed here should be entered in sheets D or E for the attributable emissions for the appropriate production process or precursor.</t>
  </si>
  <si>
    <t>This is the final result of this tool. The values displayed here should be used in section C.1.</t>
  </si>
  <si>
    <t>a)</t>
  </si>
  <si>
    <t>b)</t>
  </si>
  <si>
    <t>c)</t>
  </si>
  <si>
    <t>d)</t>
  </si>
  <si>
    <t>e)</t>
  </si>
  <si>
    <t>f)</t>
  </si>
  <si>
    <t>g)</t>
  </si>
  <si>
    <t>h)</t>
  </si>
  <si>
    <t>i)</t>
  </si>
  <si>
    <t>j)</t>
  </si>
  <si>
    <t>k)</t>
  </si>
  <si>
    <t>Applicable elements</t>
  </si>
  <si>
    <t>Please select here whether measurable heat (e.g. steam) or waste gases are imported to or exported from the relevant production process. The relevance of indirect emissions from electricity are shown automatically here.</t>
  </si>
  <si>
    <t>Please click on this link for further guidance on how to complete this section.</t>
  </si>
  <si>
    <t>Note</t>
  </si>
  <si>
    <t>CONST_LinkToCPTool</t>
  </si>
  <si>
    <t>tCO2e/t</t>
  </si>
  <si>
    <t>Example process A</t>
  </si>
  <si>
    <t>Example name A</t>
  </si>
  <si>
    <t>Product name 
(used for communication with reporting declarant, e.g. on invoices)</t>
  </si>
  <si>
    <t>An example for how to complete a row is provided at the top of the table in sheet "Summary_Products".</t>
  </si>
  <si>
    <t>Total production</t>
  </si>
  <si>
    <t>Production for the market</t>
  </si>
  <si>
    <t>Please provide here the total amount of goods that are placed on the market (any market, not only the European Union) and not further processed into goods within another production process of the installation.</t>
  </si>
  <si>
    <t>Consumed in other 'production processes'</t>
  </si>
  <si>
    <t>Consumed in other 'production processes' within the installation:</t>
  </si>
  <si>
    <t>Consumed for non-CBAM goods</t>
  </si>
  <si>
    <t>Control</t>
  </si>
  <si>
    <t>This is an automatic calculation "a-(b+c+d)". Please ensure that this value is zero.</t>
  </si>
  <si>
    <t>Avoidance of double counting</t>
  </si>
  <si>
    <t>CONST_LinkToCHPTool</t>
  </si>
  <si>
    <t>Waste gases: special rules apply here. Emissions from waste gases produced in another production process and consumed in this process should NOT be reported under DirEm*, but under 'Waste gas imported' below.</t>
  </si>
  <si>
    <t>Emissions from waste gases produced in the production process, but exported for combustion outside the production process MUST be included here. The corresponding deduction of emissions will be done by entering the relevant data under 'waste gas exported' below. An example would be the export of blast furnace gas from the crude steel production to the adjacent power plants. The emissions associated with the combustion of the blast furnace gas should be attributed to the crude steel production here under DirEm*.</t>
  </si>
  <si>
    <t>Amount of net measurable heat</t>
  </si>
  <si>
    <t>Heat recovered and NOT exported but used within the production process shall not be reported under exported heat.</t>
  </si>
  <si>
    <t>For the EF of heat produced in a CHP, please see the reference to the "CHP Tool" above.</t>
  </si>
  <si>
    <t>Import and export of waste gases</t>
  </si>
  <si>
    <t>Please enter the total amount of electricity consumed within the system boundaries of the production process.</t>
  </si>
  <si>
    <t>Mix</t>
  </si>
  <si>
    <t>Where the electricity is not predominantly obtained from one source or the EF by one of the above sources, the EF is determined as a mix of the methods above.</t>
  </si>
  <si>
    <t>Electricity exported</t>
  </si>
  <si>
    <t>This concerns special forms of electricity production being produced within the production process but exported outside the process. It concerns electricity produced via other forms than in gas turbines or via steam in turbines, but - for instance - via expansion of compressed gases in expansion turbines.</t>
  </si>
  <si>
    <t>This is a tool for attributing fuels and emissions of CHPs to heat and electricity output.</t>
  </si>
  <si>
    <t>Periods during which the CHP is operated in heat-only or electricity-only generation mode (i.e. periods during which only one of the two products was produced) should be excluded and assignment of fuels and emissions should be calculated separately.</t>
  </si>
  <si>
    <t>Total (direct + indirect) specific embedded emissions of the production process, i.e. including any embedded emissions from any precursors consumed in the process.</t>
  </si>
  <si>
    <t>Specific direct emissions of the production process, i.e. excluding any embedded emissions from any precursors consumed in the process.</t>
  </si>
  <si>
    <t>Specific embedded direct emissions of the production process, i.e. including any embedded emissions from any precursors consumed in the process.</t>
  </si>
  <si>
    <t>Specific indirect emissions of the production process, i.e. excluding any embedded indirect emissions from any precursors consumed in the process.</t>
  </si>
  <si>
    <t>Specific embedded indirect emissions of the production process, i.e. including any embedded indirect emissions from any precursors consumed in the process.</t>
  </si>
  <si>
    <t>- the system boundaries of carbon pricing have to be consistent with the boundaries of the production process and precursors.</t>
  </si>
  <si>
    <t>The following conditions apply:</t>
  </si>
  <si>
    <t>If the conditions above are not satisfied, this tool can only be used to support you with the calculation of the carbon price, but results cannot be used directly.</t>
  </si>
  <si>
    <t>- the carbon price used for each production process has to be converted into one common currency.</t>
  </si>
  <si>
    <t>Please provide here the total amount of goods produced in the relevant production process, distinguishing amounts by the relevant production route. This is the denominator for the calculation of the specific embedded emissions.</t>
  </si>
  <si>
    <t>Entries in sheet "E_PurchPrec" require similar entries. Further guidance is provided there.</t>
  </si>
  <si>
    <t>This is the country in which the relevant precursor is produced, where imported from outside the own installation.</t>
  </si>
  <si>
    <t>Embedded direct emissions of the production process, i.e. including any embedded emissions from any precursors consumed in the process.</t>
  </si>
  <si>
    <t>Embedded indirect emissions of the production process, i.e. including any embedded indirect emissions from any precursors consumed in the process.</t>
  </si>
  <si>
    <t>Please click on this link to go to the "CHP Tool for attributing emissions between heat and electricity".</t>
  </si>
  <si>
    <t>Sintered Ore</t>
  </si>
  <si>
    <t>Sheet "Table of contents"</t>
  </si>
  <si>
    <t>Error messages will occur sometimes when data entries are incomplete. However, the non-appearance of error messages is not a guarantee for correct calculations, as a data completeness test is not always possible. If no result appears in a green field, it can be assumed that some data is still missing.</t>
  </si>
  <si>
    <t>Navigation panels on top of each sheet provide hyperlinks for quick jumps to individual input sections. The first line ("Table of contents", "Further guidance", "Summary_Processes" and "Summary_Products") is the same for all sheets. Depending on the sheet, further menu items are added. If the background colour of one of the hyperlink areas turns red, this indicates that data is missing in the related section (not in all sheets).</t>
  </si>
  <si>
    <t>In order to protect formulae against unintended modifications, which usually lead to wrong and misleading results, it is of utmost importance NOT TO USE the CUT &amp; PASTE feature. If you want to move data, first COPY and PASTE them, and thereafter delete the unwanted data in the old (wrong) place.</t>
  </si>
  <si>
    <t>Please list here ALL aggregated goods categories, including any relevant precursor types produced WITHIN the installation.</t>
  </si>
  <si>
    <t>Conversion factor: the ratio of carbon emitted as CO2 to the total carbon contained in the source stream before the emitting process takes place, expressed as a fraction, considering CO emitted to the atmosphere as the molar equivalent amount of CO2.</t>
  </si>
  <si>
    <t>Oxidation factor: the ratio of carbon oxidised to CO2 as a consequence of combustion to the total carbon contained in the fuel, expressed as a fraction, considering carbon monoxide (CO) emitted to the atmosphere as the molar equivalent amount of CO2.</t>
  </si>
  <si>
    <t>The biomass fraction is the ratio of carbon stemming from biomass to the total carbon content of a fuel or material, expressed as percentage.</t>
  </si>
  <si>
    <t>Fuel input to all CBAM production processes (including precursors produced within the installation), either directly or via the production of measurable heat (e.g. steam) with the exception of fuel for electricity.</t>
  </si>
  <si>
    <t>If no values are displayed here but total emissions under (b) above, default efficiencies from (c) will be used here. Please note that this should only be done if the determination of the efficiencies is technically not feasible or would incur unreasonable costs, and values based on technical documentation (design values) of the installation are not available as well.</t>
  </si>
  <si>
    <t>Emission factor, electricity</t>
  </si>
  <si>
    <t>Emissions attributable to electricity</t>
  </si>
  <si>
    <t>Where the electricity is not predominantly obtained from one source or the EF determined by more than one of the above sources, the EF is determined as a mix of the methods above.</t>
  </si>
  <si>
    <t xml:space="preserve">The term 'specific' of all elements below is to be understood as being expressed per unit of good (usually tonnes) of the production process in consideration. </t>
  </si>
  <si>
    <t>Total (direct + indirect) specific embedded emissions of the production process, i.e. including any embedded indirect emissions from any precursors consumed in the process.</t>
  </si>
  <si>
    <t>% other materials</t>
  </si>
  <si>
    <t>% non-aluminium elements</t>
  </si>
  <si>
    <t>% urea</t>
  </si>
  <si>
    <t>% nitric acid</t>
  </si>
  <si>
    <t>% N as ammonium (NH4+)</t>
  </si>
  <si>
    <t>% N as nitrate (NO3–)</t>
  </si>
  <si>
    <t>% N as Urea</t>
  </si>
  <si>
    <t>% N in other (organic) forms</t>
  </si>
  <si>
    <t>Summary of the production processes, included precursors and production routes, where relevant</t>
  </si>
  <si>
    <t>SEE Denominator</t>
  </si>
  <si>
    <t>Electricity (export to EU)</t>
  </si>
  <si>
    <t>from sheet A</t>
  </si>
  <si>
    <t>Relevant precursor?</t>
  </si>
  <si>
    <t>Numbering precursor</t>
  </si>
  <si>
    <t>Relevant precursors:</t>
  </si>
  <si>
    <t>CONST_CNTR_PrecNumbering</t>
  </si>
  <si>
    <t>This parameter is relevant for the production of the aggregated good iron and steel products. Please provide here the mass % of materials contained which are not iron or steel, if their mass is more than 1-5% of the total good’s mass.</t>
  </si>
  <si>
    <t>% pre-consumer scrap</t>
  </si>
  <si>
    <t>Name of the installation (optional):</t>
  </si>
  <si>
    <t>Name of the installation (English name):</t>
  </si>
  <si>
    <t>Embedded electricity (MWh/t)</t>
  </si>
  <si>
    <t>Summary of the installation and production processes</t>
  </si>
  <si>
    <t>Summary of the production processes and production routes, where relevant</t>
  </si>
  <si>
    <t>Language 2</t>
  </si>
  <si>
    <t>Language 3</t>
  </si>
  <si>
    <t>Language 4</t>
  </si>
  <si>
    <t>Language 5</t>
  </si>
  <si>
    <t>Language 6</t>
  </si>
  <si>
    <t>Language 7</t>
  </si>
  <si>
    <t>Language 8</t>
  </si>
  <si>
    <t>Installation details</t>
  </si>
  <si>
    <t>CONST_CNTR_ListGoodsForCN</t>
  </si>
  <si>
    <t>The following two sheets summarise the results at process and product level, respectively:</t>
  </si>
  <si>
    <t>The following sheet summarises the main information to be communicated to the reporting declarant:</t>
  </si>
  <si>
    <t>Total indirect emissions</t>
  </si>
  <si>
    <t>Total direct emissions during reporting period:</t>
  </si>
  <si>
    <t>Total indirect emissions during reporting period:</t>
  </si>
  <si>
    <t>Total emissions during reporting period:</t>
  </si>
  <si>
    <t>Used language version</t>
  </si>
  <si>
    <t>Steel mill identification number</t>
  </si>
  <si>
    <t>tCO2e</t>
  </si>
  <si>
    <t>CONST_ProductionProcess</t>
  </si>
  <si>
    <t>CONST_PurchPrecursor</t>
  </si>
  <si>
    <t>This parameter is relevant for the production of unwrought aluminium and aluminium products. Please provide here the mass % of tonne scrap used per tonne of aluminium produced.</t>
  </si>
  <si>
    <t>This parameter is relevant for the production of crude steel, unwrought aluminium and aluminium products. Please provide here the mass % of tonne pre-consumer scrap used per tonne of steel/aluminium produced.</t>
  </si>
  <si>
    <t>This parameter is relevant for the production of unwrought aluminium and aluminium products. Please provide here the mass % of elements contained which are not aluminium, if their mass is more than 1% of the total good’s mass.</t>
  </si>
  <si>
    <t>Share of embedded emissions covered by the rebate</t>
  </si>
  <si>
    <t>The source or method based on which the electricity emission factor (EF) was determined for the relevant production process or precursor.</t>
  </si>
  <si>
    <t>Name of this sheet:</t>
  </si>
  <si>
    <t>Language 9</t>
  </si>
  <si>
    <t>Language 10</t>
  </si>
  <si>
    <t>SELFTEXT</t>
  </si>
  <si>
    <t>(Share of) Default value</t>
  </si>
  <si>
    <t>This is relevant for purchased precursors and indicates whether the embedded direct emissions are determined based on default values ("TRUE") or actual measurements ("FALSE"). For the whole process, this indicator will calculate the share of embedded emissions determined by default values.</t>
  </si>
  <si>
    <t>Verifier of the report – only if available and not required during transitional period</t>
  </si>
  <si>
    <t>Regulation (EU) 2023/956 establishes a carbon border adjustment mechanism (the ‘CBAM Regulation’) to address greenhouse gas emissions embedded in certain goods ('CBAM goods': iron and steel, cement, aluminium, fertilisers, hydrogen and electricity) on their importation into the customs territory of the European Union (the EU). The Regulation can be downloaded from:</t>
  </si>
  <si>
    <t>Article 8 of the implementing act requires reporting declarants to submit a CBAM report for each good listed under 1. imported into the EU. CBAM reports must contain certain data and information on the embedded emissions of the goods, to be obtained from the producer of these goods ('operators of installations located in third countries').</t>
  </si>
  <si>
    <t>In several fields you can choose from predefined inputs using a "drop-down list", by either clicking on the small arrow appearing at the right border of the cell, or pressing "Alt-CursorDown" when you have selected the cell. Also, there are some fields which enable you to draft your reply even if a drop-down list exists. This is the case when drop-down lists contain empty list entries.</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</si>
  <si>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installation) to ensure that reporting declarants report accurate data.</t>
  </si>
  <si>
    <t>Reporting period:</t>
  </si>
  <si>
    <t>About the installation</t>
  </si>
  <si>
    <t>Goods &amp; precursors</t>
  </si>
  <si>
    <t>Net calorific value (NCV)</t>
  </si>
  <si>
    <t>Emission factor (EF)</t>
  </si>
  <si>
    <t>Carbon content</t>
  </si>
  <si>
    <t>Oxidation factor (OxF)</t>
  </si>
  <si>
    <t>Conversion factor (ConvF)</t>
  </si>
  <si>
    <t>Biomass content (BioC)</t>
  </si>
  <si>
    <t>Method A: The frequency of anode effects (number of anode effects/cell-day)</t>
  </si>
  <si>
    <t>Method A: The average duration of anode effects (anode effect minutes/occurrence)</t>
  </si>
  <si>
    <t>Please select from the drop-down list the monitoring method applied: "slope" (Method A) or "overvoltage" (Method B).</t>
  </si>
  <si>
    <t>Please enter here the name of the source stream, e.g. coal, natural gas, clinker raw meal, limestone, iron ore, steel, scrap iron, scrap aluminium.</t>
  </si>
  <si>
    <t>It is important that all data entered in this template (embedded emissions, carbon price due, product properties, etc.) all relate to that same reporting period entered above.</t>
  </si>
  <si>
    <t>Tool for carbon price due</t>
  </si>
  <si>
    <t>All information provided (specific embedded emissions, carbon price due, etc.) shall relate to the same reference period as entered in sheet A, section 1.</t>
  </si>
  <si>
    <t>Information on carbon price due</t>
  </si>
  <si>
    <t>Where precursors are subject to carbon pricing and the system boundaries of the carbon price correspond to the system boundaries of the relevant production process of the precursor, you can use the "tool for calculation of the carbon price due" and use the results of that tool and enter them here.</t>
  </si>
  <si>
    <t>Please click on this link to go to the "tool for calculation of the carbon price due".</t>
  </si>
  <si>
    <t>Tool to calculate the emissions attributable to heat production in combined heat and power units (CHP)</t>
  </si>
  <si>
    <t>Tool to calculate the carbon price due</t>
  </si>
  <si>
    <t>This tool aims to help you with the calculation of the carbon price due. Similar to the calculation of the specific embedded emissions in sheets D + E, please only enter the carbon price due and any rebate received in respect of the system boundaries of the production process.</t>
  </si>
  <si>
    <t>Share of emissions covered by the carbon price</t>
  </si>
  <si>
    <t>Amount of rebate (local currency)</t>
  </si>
  <si>
    <t>SE (total)</t>
  </si>
  <si>
    <t>Specific direct + indirect emissions of the production process, i.e. excluding any embedded emissions from any precursors consumed in the process.</t>
  </si>
  <si>
    <t>Carbon price (CP) due (local currency)</t>
  </si>
  <si>
    <t>Covered SE</t>
  </si>
  <si>
    <t>Measurement - based</t>
  </si>
  <si>
    <t>Calculation - based (excl. PFC emissions)</t>
  </si>
  <si>
    <t>Values below are taken automatically from entries in sheet "B_EmInst" and point (a) above.</t>
  </si>
  <si>
    <t>CONST_DataQuality</t>
  </si>
  <si>
    <t>CONST_DataQualityJustification</t>
  </si>
  <si>
    <t>Mostly measurements &amp; analyses</t>
  </si>
  <si>
    <t>Mostly measurements &amp; international standard factors for e.g. the emission factor</t>
  </si>
  <si>
    <t>Mostly measurements &amp; national standard factors for e.g. the emission factor</t>
  </si>
  <si>
    <t>Mostly measurements &amp; sector-specific standard factors for e.g. the emission factor</t>
  </si>
  <si>
    <t>Mostly default values provided by the European Commission</t>
  </si>
  <si>
    <t>CONST_DataVerification</t>
  </si>
  <si>
    <t>Third-party verification</t>
  </si>
  <si>
    <t>Internal audits</t>
  </si>
  <si>
    <t>Four eyes principle</t>
  </si>
  <si>
    <t>Greenhouse gas emissions balance &amp; information on data quality</t>
  </si>
  <si>
    <t>GHG balance &amp; data quality</t>
  </si>
  <si>
    <t>Unreasonable costs for more accurate monitoring</t>
  </si>
  <si>
    <t>Data gaps</t>
  </si>
  <si>
    <t>General information on data quality:</t>
  </si>
  <si>
    <t>Information on quality assurance:</t>
  </si>
  <si>
    <t>Information on the data quality and quality assurance</t>
  </si>
  <si>
    <t>If the predominant method was to use default values published by the European Commission, please select from the drop-down list the most appropriate justification for not achieving higher data quality.</t>
  </si>
  <si>
    <t>Please select from the hierarchical order (descending order) in the drop-down list the predominant approach for determining the installation's direct emissions.</t>
  </si>
  <si>
    <t>GHG balance by type of GHG</t>
  </si>
  <si>
    <t>GHG balance by type of monitoring methodology</t>
  </si>
  <si>
    <t>This information is taken from the "tool to calculate the carbon price due" in sheet "F_Tools", where relevant.</t>
  </si>
  <si>
    <t>Justification for use of default values (if relevant):</t>
  </si>
  <si>
    <t>USD/t</t>
  </si>
  <si>
    <t>For the SEE (direct), the 'Type of value' relates to whether the direct emissions are measured, or whether a default value provided by the European Commission was applied.</t>
  </si>
  <si>
    <t>Andorra</t>
  </si>
  <si>
    <t>United Arab Emirates</t>
  </si>
  <si>
    <t>Afghanistan</t>
  </si>
  <si>
    <t>Antigua and Barbuda</t>
  </si>
  <si>
    <t>Anguilla</t>
  </si>
  <si>
    <t>Albania</t>
  </si>
  <si>
    <t>Armenia</t>
  </si>
  <si>
    <t>Netherlands Antilles</t>
  </si>
  <si>
    <t>Angola</t>
  </si>
  <si>
    <t>Antarctica</t>
  </si>
  <si>
    <t>Argentina</t>
  </si>
  <si>
    <t>American Samoa</t>
  </si>
  <si>
    <t>Australia</t>
  </si>
  <si>
    <t>Aruba</t>
  </si>
  <si>
    <t>ÅLAND ISLANDS</t>
  </si>
  <si>
    <t>Azerbaijan</t>
  </si>
  <si>
    <t>Bosnia and Herzegovina</t>
  </si>
  <si>
    <t>Barbados</t>
  </si>
  <si>
    <t>Bangladesh</t>
  </si>
  <si>
    <t>Burkina Faso</t>
  </si>
  <si>
    <t>Bahrain</t>
  </si>
  <si>
    <t>Burundi</t>
  </si>
  <si>
    <t>Benin</t>
  </si>
  <si>
    <t>Saint Barthélemy</t>
  </si>
  <si>
    <t>Bermuda</t>
  </si>
  <si>
    <t>Brunei Darussalam</t>
  </si>
  <si>
    <t>Bolivia, Plurinational State of</t>
  </si>
  <si>
    <t>Bonaire, Sint Eustatius and Saba</t>
  </si>
  <si>
    <t>Brazil</t>
  </si>
  <si>
    <t>Bahamas</t>
  </si>
  <si>
    <t>Bhutan</t>
  </si>
  <si>
    <t>Bouvet Island</t>
  </si>
  <si>
    <t>Botswana</t>
  </si>
  <si>
    <t>Belarus</t>
  </si>
  <si>
    <t>Belize</t>
  </si>
  <si>
    <t>Canada</t>
  </si>
  <si>
    <t>Cocos Islands (or Keeling Islands)</t>
  </si>
  <si>
    <t>Congo, Democratic Republic of</t>
  </si>
  <si>
    <t>Central African Republic</t>
  </si>
  <si>
    <t>Congo</t>
  </si>
  <si>
    <t>Switzerland</t>
  </si>
  <si>
    <t>Côte d'Ivoire</t>
  </si>
  <si>
    <t>Cook Islands</t>
  </si>
  <si>
    <t>Chile</t>
  </si>
  <si>
    <t>Cameroon</t>
  </si>
  <si>
    <t>Kina</t>
  </si>
  <si>
    <t>China</t>
  </si>
  <si>
    <t>Colombia</t>
  </si>
  <si>
    <t>Costa Rica</t>
  </si>
  <si>
    <t>Serbia and Montenegro</t>
  </si>
  <si>
    <t>Cuba</t>
  </si>
  <si>
    <t>Cape Verde</t>
  </si>
  <si>
    <t>Curaçao</t>
  </si>
  <si>
    <t>Christmas Island</t>
  </si>
  <si>
    <t>Czechia</t>
  </si>
  <si>
    <t>Djibouti</t>
  </si>
  <si>
    <t>Dominica</t>
  </si>
  <si>
    <t>Dominican Republic</t>
  </si>
  <si>
    <t>Algeria</t>
  </si>
  <si>
    <t>Ecuador</t>
  </si>
  <si>
    <t>Egypt</t>
  </si>
  <si>
    <t>Western Sahara</t>
  </si>
  <si>
    <t>Eritrea</t>
  </si>
  <si>
    <t>Ethiopia</t>
  </si>
  <si>
    <t>European Community</t>
  </si>
  <si>
    <t>Fiji</t>
  </si>
  <si>
    <t>Falkland Islands</t>
  </si>
  <si>
    <t>Micronesia, Federated States of</t>
  </si>
  <si>
    <t>Faroe Islands</t>
  </si>
  <si>
    <t>Gabon</t>
  </si>
  <si>
    <t>Grenada</t>
  </si>
  <si>
    <t>Georgia</t>
  </si>
  <si>
    <t>French Guyana</t>
  </si>
  <si>
    <t>Guernsey</t>
  </si>
  <si>
    <t>Ghana</t>
  </si>
  <si>
    <t>Gibraltar</t>
  </si>
  <si>
    <t>Greenland</t>
  </si>
  <si>
    <t>Gambia</t>
  </si>
  <si>
    <t>Guinea</t>
  </si>
  <si>
    <t>Guadeloupe</t>
  </si>
  <si>
    <t>Equatorial Guinea</t>
  </si>
  <si>
    <t>South Georgia and South Sandwich</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</si>
  <si>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</si>
  <si>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</si>
  <si>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</si>
  <si>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</si>
  <si>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</si>
  <si>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</si>
  <si>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</si>
  <si>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</si>
  <si>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</si>
  <si>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</si>
  <si>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</si>
  <si>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</si>
  <si>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</si>
  <si>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</si>
  <si>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</si>
  <si>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</si>
  <si>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</si>
  <si>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</si>
  <si>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</si>
  <si>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</si>
  <si>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 Republic</t>
  </si>
  <si>
    <t>Cambodia</t>
  </si>
  <si>
    <t>Kiribati</t>
  </si>
  <si>
    <t>Comoros</t>
  </si>
  <si>
    <t>St Kitts and Nevis</t>
  </si>
  <si>
    <t>Korea, Democratic People’s Republ</t>
  </si>
  <si>
    <t>Korea, Republic of</t>
  </si>
  <si>
    <t>Kuwait</t>
  </si>
  <si>
    <t>Cayman Islands</t>
  </si>
  <si>
    <t>Kazakhstan</t>
  </si>
  <si>
    <t>Lao People’s Democratic Republic</t>
  </si>
  <si>
    <t>Lebanon</t>
  </si>
  <si>
    <t>St Lucia</t>
  </si>
  <si>
    <t>Sri Lanka</t>
  </si>
  <si>
    <t>Liberia</t>
  </si>
  <si>
    <t>Lesotho</t>
  </si>
  <si>
    <t>Libya</t>
  </si>
  <si>
    <t>Morocco</t>
  </si>
  <si>
    <t>Monaco</t>
  </si>
  <si>
    <t>Moldova, Republic of</t>
  </si>
  <si>
    <t>Montenegro</t>
  </si>
  <si>
    <t>Saint Martin (French part)</t>
  </si>
  <si>
    <t>Madagascar</t>
  </si>
  <si>
    <t>Marshall Islands</t>
  </si>
  <si>
    <t>North Macedonia</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</si>
  <si>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</si>
  <si>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</si>
  <si>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</si>
  <si>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</si>
  <si>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</si>
  <si>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</si>
  <si>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</si>
  <si>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</si>
  <si>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</si>
  <si>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</si>
  <si>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</si>
  <si>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</si>
  <si>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</si>
  <si>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</si>
  <si>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</si>
  <si>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</si>
  <si>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</si>
  <si>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</si>
  <si>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</si>
  <si>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</si>
  <si>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</si>
  <si>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</si>
  <si>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</si>
  <si>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</si>
  <si>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</si>
  <si>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</si>
  <si>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</si>
  <si>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</si>
  <si>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</si>
  <si>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</si>
  <si>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</si>
  <si>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St Pierre and Miquelon</t>
  </si>
  <si>
    <t>Pitcairn</t>
  </si>
  <si>
    <t>Puerto Rico</t>
  </si>
  <si>
    <t>Occupied Palestinian Territory</t>
  </si>
  <si>
    <t>Palau</t>
  </si>
  <si>
    <t>Paraguay</t>
  </si>
  <si>
    <t>Qatar</t>
  </si>
  <si>
    <t>High seas</t>
  </si>
  <si>
    <t>Réunion</t>
  </si>
  <si>
    <t>Serbia</t>
  </si>
  <si>
    <t>Russian Federation</t>
  </si>
  <si>
    <t>Rwanda</t>
  </si>
  <si>
    <t>Saudi Arabia</t>
  </si>
  <si>
    <t>Solomon Islands</t>
  </si>
  <si>
    <t>Seychelles</t>
  </si>
  <si>
    <t>Sudan</t>
  </si>
  <si>
    <t>Singapore</t>
  </si>
  <si>
    <t>Saint Helena, Ascension and Tristan</t>
  </si>
  <si>
    <t>Svalbard and Jan Mayen Islands</t>
  </si>
  <si>
    <t>Sierra Leone</t>
  </si>
  <si>
    <t>San Marino</t>
  </si>
  <si>
    <t>Senegal</t>
  </si>
  <si>
    <t>Somalia</t>
  </si>
  <si>
    <t>Suriname</t>
  </si>
  <si>
    <t>South Sudan</t>
  </si>
  <si>
    <t>Sao Tome and Principe</t>
  </si>
  <si>
    <t>El Salvador</t>
  </si>
  <si>
    <t>Sint Maarten (Dutch part)</t>
  </si>
  <si>
    <t>Syrian Arab Republic</t>
  </si>
  <si>
    <t>Swaziland</t>
  </si>
  <si>
    <t>Turks and Caicos Islands</t>
  </si>
  <si>
    <t>Chad</t>
  </si>
  <si>
    <t>French Southern Territories</t>
  </si>
  <si>
    <t>Togo</t>
  </si>
  <si>
    <t>Thailand</t>
  </si>
  <si>
    <t>Tajikistan</t>
  </si>
  <si>
    <t>Tokelau</t>
  </si>
  <si>
    <t>Timor-Leste</t>
  </si>
  <si>
    <t>Turkmenistan</t>
  </si>
  <si>
    <t>Tunisia</t>
  </si>
  <si>
    <t>Tonga</t>
  </si>
  <si>
    <t>East Timor</t>
  </si>
  <si>
    <t>Türkiye</t>
  </si>
  <si>
    <t>Trinidad and Tobago</t>
  </si>
  <si>
    <t>Tuvalu</t>
  </si>
  <si>
    <t>Taiwan</t>
  </si>
  <si>
    <t>Tanzania, United Republic of</t>
  </si>
  <si>
    <t>Ukraine</t>
  </si>
  <si>
    <t>Uganda</t>
  </si>
  <si>
    <t>United States Minor Outlying Island</t>
  </si>
  <si>
    <t>United States</t>
  </si>
  <si>
    <t>Uruguay</t>
  </si>
  <si>
    <t>Uzbekistan</t>
  </si>
  <si>
    <t>Vatican City</t>
  </si>
  <si>
    <t>St Vincent</t>
  </si>
  <si>
    <t>Venezuela</t>
  </si>
  <si>
    <t>British Virgin Islands</t>
  </si>
  <si>
    <t>US Virgin Islands</t>
  </si>
  <si>
    <t>Vietnam</t>
  </si>
  <si>
    <t>Vanuatu</t>
  </si>
  <si>
    <t>Wallis and Futuna Islands</t>
  </si>
  <si>
    <t>Samoa</t>
  </si>
  <si>
    <t>American Oceania</t>
  </si>
  <si>
    <t>Ceuta</t>
  </si>
  <si>
    <t>United Kingdom (Northern Ireland)</t>
  </si>
  <si>
    <t>Kosovo</t>
  </si>
  <si>
    <t>Melilla</t>
  </si>
  <si>
    <t>Australian Oceania</t>
  </si>
  <si>
    <t>West Bank and Gaza Strip</t>
  </si>
  <si>
    <t>Polar regions</t>
  </si>
  <si>
    <t>New Zealand Oceania</t>
  </si>
  <si>
    <t>Yemen</t>
  </si>
  <si>
    <t>Mayotte</t>
  </si>
  <si>
    <t>Federal Republic of Yugoslavia</t>
  </si>
  <si>
    <t>South Africa</t>
  </si>
  <si>
    <t>Zambia</t>
  </si>
  <si>
    <t>Zaire</t>
  </si>
  <si>
    <t>Zimbabwe</t>
  </si>
  <si>
    <t>MK</t>
  </si>
  <si>
    <t>UAE Dirham</t>
  </si>
  <si>
    <t>Afghani</t>
  </si>
  <si>
    <t>Lek</t>
  </si>
  <si>
    <t>Armenian Dram</t>
  </si>
  <si>
    <t>Netherlands Antillean Guilder</t>
  </si>
  <si>
    <t>Kwanza</t>
  </si>
  <si>
    <t>Argentine Peso</t>
  </si>
  <si>
    <t>Australian Dollar</t>
  </si>
  <si>
    <t>Aruban Florin</t>
  </si>
  <si>
    <t>Azerbaijan Manat</t>
  </si>
  <si>
    <t>Convertible Mark</t>
  </si>
  <si>
    <t>Barbados Dollar</t>
  </si>
  <si>
    <t>Taka</t>
  </si>
  <si>
    <t>Bulgarian Lev</t>
  </si>
  <si>
    <t>Bahraini Dinar</t>
  </si>
  <si>
    <t>Burundi Franc</t>
  </si>
  <si>
    <t>Bermudian Dollar</t>
  </si>
  <si>
    <t>Brunei Dollar</t>
  </si>
  <si>
    <t>Boliviano</t>
  </si>
  <si>
    <t>Mvdol</t>
  </si>
  <si>
    <t>Brazilian Real</t>
  </si>
  <si>
    <t>Bahamian Dollar</t>
  </si>
  <si>
    <t>Ngultrum</t>
  </si>
  <si>
    <t>Pula</t>
  </si>
  <si>
    <t>Belarusian Ruble</t>
  </si>
  <si>
    <t>Belize Dollar</t>
  </si>
  <si>
    <t>Canadian Dollar</t>
  </si>
  <si>
    <t>Congolese Franc</t>
  </si>
  <si>
    <t>WIR Euro</t>
  </si>
  <si>
    <t>Swiss Franc</t>
  </si>
  <si>
    <t>WIR Franc</t>
  </si>
  <si>
    <t>Unidad de Fomento</t>
  </si>
  <si>
    <t>Chilean Peso</t>
  </si>
  <si>
    <t>Yuan Renminbi</t>
  </si>
  <si>
    <t>Colombian Peso</t>
  </si>
  <si>
    <t>Unidad de Valor Real</t>
  </si>
  <si>
    <t>Costa Rican Colon</t>
  </si>
  <si>
    <t>Peso Convertible</t>
  </si>
  <si>
    <t>Cuban Peso</t>
  </si>
  <si>
    <t>Cabo Verde Escudo</t>
  </si>
  <si>
    <t>Czech Koruna</t>
  </si>
  <si>
    <t>Djibouti Franc</t>
  </si>
  <si>
    <t>Danish Krone</t>
  </si>
  <si>
    <t>Dominican Peso</t>
  </si>
  <si>
    <t>Algerian Dinar</t>
  </si>
  <si>
    <t>Egyptian Pound</t>
  </si>
  <si>
    <t>Nakfa</t>
  </si>
  <si>
    <t>Ethiopian Birr</t>
  </si>
  <si>
    <t>Euro</t>
  </si>
  <si>
    <t>Fiji Dollar</t>
  </si>
  <si>
    <t>Falkland Islands Pound</t>
  </si>
  <si>
    <t>Pound Sterling</t>
  </si>
  <si>
    <t>Lari</t>
  </si>
  <si>
    <t>Ghana Cedi</t>
  </si>
  <si>
    <t>Gibraltar Pound</t>
  </si>
  <si>
    <t>Dalasi</t>
  </si>
  <si>
    <t>Guinean Franc</t>
  </si>
  <si>
    <t>Quetzal</t>
  </si>
  <si>
    <t>Guyana Dollar</t>
  </si>
  <si>
    <t>Hong Kong Dollar</t>
  </si>
  <si>
    <t>Lempira</t>
  </si>
  <si>
    <t>Gourde</t>
  </si>
  <si>
    <t>Forint</t>
  </si>
  <si>
    <t>Rupiah</t>
  </si>
  <si>
    <t>New Israeli Sheqel</t>
  </si>
  <si>
    <t>Indian Rupee</t>
  </si>
  <si>
    <t>Iraqi Dinar</t>
  </si>
  <si>
    <t>Iranian Rial</t>
  </si>
  <si>
    <t>Iceland Krona</t>
  </si>
  <si>
    <t>Jamaican Dollar</t>
  </si>
  <si>
    <t>Jordanian Dinar</t>
  </si>
  <si>
    <t>Yen</t>
  </si>
  <si>
    <t>Kenyan Shilling</t>
  </si>
  <si>
    <t>Som</t>
  </si>
  <si>
    <t>Riel</t>
  </si>
  <si>
    <t>Comorian Franc</t>
  </si>
  <si>
    <t>North Korean Won</t>
  </si>
  <si>
    <t>Won</t>
  </si>
  <si>
    <t>Kuwaiti Dinar</t>
  </si>
  <si>
    <t>Cayman Islands Dollar</t>
  </si>
  <si>
    <t>Tenge</t>
  </si>
  <si>
    <t>Lao Kip</t>
  </si>
  <si>
    <t>Lebanese Pound</t>
  </si>
  <si>
    <t>Sri Lanka Rupee</t>
  </si>
  <si>
    <t>Liberian Dollar</t>
  </si>
  <si>
    <t>Loti</t>
  </si>
  <si>
    <t>Libyan Dinar</t>
  </si>
  <si>
    <t>Moroccan Dirham</t>
  </si>
  <si>
    <t>Moldovan Leu</t>
  </si>
  <si>
    <t>Malagasy Ariary</t>
  </si>
  <si>
    <t>Denar</t>
  </si>
  <si>
    <t>Kyat</t>
  </si>
  <si>
    <t>Tugrik</t>
  </si>
  <si>
    <t>Pataca</t>
  </si>
  <si>
    <t>Ouguiya</t>
  </si>
  <si>
    <t>Mauritius Rupee</t>
  </si>
  <si>
    <t>Rufiyaa</t>
  </si>
  <si>
    <t>Malawi Kwacha</t>
  </si>
  <si>
    <t>Mexican Peso</t>
  </si>
  <si>
    <t>Mexican Unidad de Inversion (UDI)</t>
  </si>
  <si>
    <t>Malaysian Ringgit</t>
  </si>
  <si>
    <t>Mozambique Metical</t>
  </si>
  <si>
    <t>Namibia Dollar</t>
  </si>
  <si>
    <t>Naira</t>
  </si>
  <si>
    <t>Cordoba Oro</t>
  </si>
  <si>
    <t>Norwegian Krone</t>
  </si>
  <si>
    <t>Nepalese Rupee</t>
  </si>
  <si>
    <t>New Zealand Dollar</t>
  </si>
  <si>
    <t>Rial Omani</t>
  </si>
  <si>
    <t>Balboa</t>
  </si>
  <si>
    <t>Sol</t>
  </si>
  <si>
    <t>Philippine Peso</t>
  </si>
  <si>
    <t>Pakistan Rupee</t>
  </si>
  <si>
    <t>Zloty</t>
  </si>
  <si>
    <t>Guarani</t>
  </si>
  <si>
    <t>Qatari Rial</t>
  </si>
  <si>
    <t>Romanian Leu</t>
  </si>
  <si>
    <t>Serbian Dinar</t>
  </si>
  <si>
    <t>Russian Ruble</t>
  </si>
  <si>
    <t>Rwanda Franc</t>
  </si>
  <si>
    <t>Saudi Riyal</t>
  </si>
  <si>
    <t>Solomon Islands Dollar</t>
  </si>
  <si>
    <t>Seychelles Rupee</t>
  </si>
  <si>
    <t>Sudanese Pound</t>
  </si>
  <si>
    <t>Swedish Krona</t>
  </si>
  <si>
    <t>Singapore Dollar</t>
  </si>
  <si>
    <t>Saint Helena Pound</t>
  </si>
  <si>
    <t>Leone</t>
  </si>
  <si>
    <t>Somali Shilling</t>
  </si>
  <si>
    <t>Surinam Dollar</t>
  </si>
  <si>
    <t>South Sudanese Pound</t>
  </si>
  <si>
    <t>Dobra</t>
  </si>
  <si>
    <t>El Salvador Colon</t>
  </si>
  <si>
    <t>Syrian Pound</t>
  </si>
  <si>
    <t>Lilangeni</t>
  </si>
  <si>
    <t>Baht</t>
  </si>
  <si>
    <t>Somoni</t>
  </si>
  <si>
    <t>Turkmenistan New Manat</t>
  </si>
  <si>
    <t>Tunisian Dinar</t>
  </si>
  <si>
    <t>Pa’anga</t>
  </si>
  <si>
    <t>Turkish Lira</t>
  </si>
  <si>
    <t>Trinidad and Tobago Dollar</t>
  </si>
  <si>
    <t>New Taiwan Dollar</t>
  </si>
  <si>
    <t>Tanzanian Shilling</t>
  </si>
  <si>
    <t>Hryvnia</t>
  </si>
  <si>
    <t>Uganda Shilling</t>
  </si>
  <si>
    <t>US Dollar</t>
  </si>
  <si>
    <t>Uruguay Peso en Unidades Indexadas (UI)</t>
  </si>
  <si>
    <t>Peso Uruguayo</t>
  </si>
  <si>
    <t>Unidad Previsional</t>
  </si>
  <si>
    <t>Uzbekistan Sum</t>
  </si>
  <si>
    <t>Bolívar Soberano</t>
  </si>
  <si>
    <t>Bolivar Soberano</t>
  </si>
  <si>
    <t>Dong</t>
  </si>
  <si>
    <t>Vatu</t>
  </si>
  <si>
    <t>Tala</t>
  </si>
  <si>
    <t>CFA Franc BEAC</t>
  </si>
  <si>
    <t>East Caribbean Dollar</t>
  </si>
  <si>
    <t>SDR (Special Drawing Right)</t>
  </si>
  <si>
    <t>CFA Franc BCEAO</t>
  </si>
  <si>
    <t>CFP Franc</t>
  </si>
  <si>
    <t>Yemeni Rial</t>
  </si>
  <si>
    <t>Rand</t>
  </si>
  <si>
    <t>Zambian Kwacha</t>
  </si>
  <si>
    <t>Zimbabwe Dollar</t>
  </si>
  <si>
    <t>Code</t>
  </si>
  <si>
    <t>Country Name</t>
  </si>
  <si>
    <t>Currency Name</t>
  </si>
  <si>
    <t>Countries &amp; Currencies</t>
  </si>
  <si>
    <t>Common Nomenclature Codes for CBAM goods</t>
  </si>
  <si>
    <t>Currency:</t>
  </si>
  <si>
    <t>Carbon price (CP)</t>
  </si>
  <si>
    <t>Share of emissions by default value</t>
  </si>
  <si>
    <t>Share of direct embedded emissions embedded in purchased precursors and determined by default values.</t>
  </si>
  <si>
    <t>CN Code</t>
  </si>
  <si>
    <t>The list below shows the CN codes and corresponding names of all CBAM goods and the aggregated goods category to which the CN code pertains.</t>
  </si>
  <si>
    <t xml:space="preserve">CN codes for products that are not listed here do currently not fall under the CBAM. </t>
  </si>
  <si>
    <t>Sheet "Code Lists"</t>
  </si>
  <si>
    <t>Code Lists</t>
  </si>
  <si>
    <t>Communication with reporting declarants</t>
  </si>
  <si>
    <t>Summary of emissions by monitoring methodology and data quality</t>
  </si>
  <si>
    <t>Please select from the hierarchical order (descending order) in the drop-down list the approach for quality assurance of emissions data.</t>
  </si>
  <si>
    <t>Please also list the country in which the relevant precursor was produced (see sheet "c_CodeLists" to find the correct country codes) and the relevant production routes, if known.</t>
  </si>
  <si>
    <t>This sheet summarises the main information from sheets "Summary_Processes" and "Summary_Products" to be communicated to the reporting declarants importing the goods into the European Union. In contrast to previous sheets, the headers and content of the tables will always be in English language in order to avoid translation problems with reporting declarants.</t>
  </si>
  <si>
    <t>However, do NOT make any changes to columns B (which will display the correct text based on the selection in A3) and column C which shall always contain the English translation</t>
  </si>
  <si>
    <t>If you want to translate the guidance text in this template into another language, please select the next available column (first one available is column D) and copy the text in the new language into the corresponding rows and select the column number (e.g. "4" for column D) in cell A3.</t>
  </si>
  <si>
    <t>First published version</t>
  </si>
  <si>
    <t>https://taxation-customs.ec.europa.eu/carbon-border-adjustment-mechanism_en</t>
  </si>
  <si>
    <t>First set of bugs fixed (mass balance, electricity exported,…)</t>
  </si>
  <si>
    <t>Version</t>
  </si>
  <si>
    <t>Date</t>
  </si>
  <si>
    <t>first preliminary published version</t>
  </si>
  <si>
    <t>Version history</t>
  </si>
  <si>
    <t>Description</t>
  </si>
  <si>
    <t>Sheet "Version history"</t>
  </si>
  <si>
    <t>Fixed bug 'CN code ranges' in sheet Summary_Products</t>
  </si>
  <si>
    <t>PFC emissions for cond. form. in sheet B</t>
  </si>
  <si>
    <t>Technology type</t>
  </si>
  <si>
    <t>Please enter here the carbon price due per tonne or MWh (as applicable) of product in the relevant currency. This value shall not include any rebate such as free allocation or financial compensation. Where the tool in sheet F was used, values should equal results displayed in column L there.</t>
  </si>
  <si>
    <t>Please enter here the rebate per tonne or MWh (as applicable) of product covered by the rebate in the relevant currency. Where the tool in sheet F was used, values should equal results displayed in column M there.</t>
  </si>
  <si>
    <t>The result is the effective carbon price due per tonne of CO2 equivalent, i.e. the carbon price due less any rebates. Where the tool in sheet F was used, values should equal results displayed in column N there.</t>
  </si>
  <si>
    <t>Method A: The slope emission factor (kgCF4/tAl)/(min/cell-day)</t>
  </si>
  <si>
    <t>Method B: The anode effect overvoltage per cell (mV)</t>
  </si>
  <si>
    <t>Method B: The average current efficiency (as % or values between 0 and 1)</t>
  </si>
  <si>
    <t>Method B: The overvoltage coefficient (‘emission factor’) (kg CF4)/(t Al mV)</t>
  </si>
  <si>
    <t>Efficiency of the collection of the fugitive PFC emissions (%)</t>
  </si>
  <si>
    <t>For steel goods, the identification number of the specific steel mill (also known as the "heat number") where a particular batch of raw materials was produced, where known. Information provided here may just refer to the parts of this number identifying the steel mill, not the individual batches as well.</t>
  </si>
  <si>
    <t>http://data.europa.eu/eli/reg_impl/2023/1773/oj</t>
  </si>
  <si>
    <t>Specific electricity consumption (for SEE (indirect))</t>
  </si>
  <si>
    <t>Electricity emission factor (for SEE (indirect))</t>
  </si>
  <si>
    <t>Specific embedded electricity consumption the production process, including any electricity embedded in any precursors consumed in the process.</t>
  </si>
  <si>
    <t>D.4(a)</t>
  </si>
  <si>
    <t>D.4(b)</t>
  </si>
  <si>
    <t>D.4.1</t>
  </si>
  <si>
    <t>D.4.2</t>
  </si>
  <si>
    <t>D.4.3.1</t>
  </si>
  <si>
    <t>D.4.3.2</t>
  </si>
  <si>
    <t>The EF of the electricity can be determined by the following methods:</t>
  </si>
  <si>
    <t>EF based on IEA data, provided by the European Commission</t>
  </si>
  <si>
    <t>EF of electricity produced in the installation other than by cogeneration</t>
  </si>
  <si>
    <t>EF of electricity produced in the installation by cogeneration</t>
  </si>
  <si>
    <t>EF of electricity produced outside the installation (received from a source with a direct technical link)</t>
  </si>
  <si>
    <t>EF of electricity produced outside the installation (received from a producer under a power purchase agreement)</t>
  </si>
  <si>
    <t>Revised version (2nd published)</t>
  </si>
  <si>
    <t>Pursuant to Article 35(7) of the CBAM Regulation, the Commission adopted an implementing act (Commission Implementing Regulation (EU) 2023/1773 of 17 August 2023) which lays down the detailed rules for 'reporting declarants' (as defined in Article 2(1) of this implementing act) for reporting obligations upon import into the European Union during the transitional period from 1 October 2023 to 31 December 2025 (‘transitional period’). The Regulation can be downloaded from:</t>
  </si>
  <si>
    <t>Whenever a value of zero is to be reported, it should be entered rather than keeping the cell empty. Values needed for calculations should always be entered (especially if zero, because some formulas don't give results as long as required cells are empty). If a cell is kept empty, the reporting declarant does not know if the value is zero, is irrelevant or unknown, or if making entries has been overlooked.</t>
  </si>
  <si>
    <t>Special care must be taken to ensure consistency of data with the units displayed.</t>
  </si>
  <si>
    <t>Please enter here the starting date and the end date of the reporting period to which the data entered in this communication template refers to. For example, if you want to report data based on the whole calendar year 2023, the starting date would be 1.1.2023 and the end date 31.12.2023.</t>
  </si>
  <si>
    <t>For information, emissions from the following precursors are relevant for the embedded emissions of the types of aggregated goods listed above. Where those precursors are actually relevant for your production processes, please make sure those are also listed either as products in the table above (if produced within your installation) or under section 5 "purchased precursors" below (where produced in other installations). Please note that for some goods the same aggregated good category itself can be a relevant precursor (e.g. iron &amp; steel products, aluminium products, mixed fertilisers).</t>
  </si>
  <si>
    <t>Based on the list under (a), please list here only aggregated goods categories (G1, G2, etc.) for which you want to establish distinct "production process" and assign all aggregated goods categories and relevant precursors that will be covered by its system boundary. Where the selected "production process" only includes the one aggregated goods category selected, please select "only direct production" in column F.</t>
  </si>
  <si>
    <t>Example: If "ammonia" and "nitric acid" are both produced in your installation, you may either create a separate production process for each of these good types, or report them combined under 'nitric acid' under a 'bubble approach'. In the case of the latter, please select as of column F which other process you want to include under this 'bubble approach'. Note: the 'bubble approach' is only allowed if all ammonia produced is processed into nitric acid. If parts of the ammonia are exported from the installation, two separate production processes have to be entered here.</t>
  </si>
  <si>
    <t>Calculation based approaches: Source Streams (excluding PFC emissions)</t>
  </si>
  <si>
    <t>On the far right side of each block the total energy content and GHG emissions (fossil and biogenic) are calculated automatically for each source stream.</t>
  </si>
  <si>
    <t>Because this sheet is provided in a database-like format covering all monitoring approaches, each monitored item is corresponding to one row, and each parameter to be monitored is corresponding to one column. The columns not applicable to a specific monitoring approach are greyed out.</t>
  </si>
  <si>
    <t>The activity data is the data on the amount of fuels or materials consumed or produced by a process as relevant for the calculation-based monitoring methodology, expressed as mass in tonnes (t), or for gases as volume in normal cubic metres (Nm³), as appropriate.</t>
  </si>
  <si>
    <t>The corresponding units in which the amounts above are provided. Please select tonnes (t) for mass of solid, liquid or gaseous materials and fuels, or 1000 normal cubic metres (Nm³) for gases.</t>
  </si>
  <si>
    <t>The net calorific value is the specific amount of energy released as heat when a fuel or material undergoes complete combustion with oxygen under standard conditions less the heat of vaporisation of any water formed.</t>
  </si>
  <si>
    <t>For mass balances, the NCV can be entered for informative purposes, but it is not used for emission calculation.</t>
  </si>
  <si>
    <t>Please select here either "tCO2/TJ" (default for fuels), or "tCO2/t" or "tCO2/1000Nm3" if the NCV is not to be used for the calculation of emissions. The latter applies to process emissions or in exceptional cases to fuels, if the determination of NCV is not possible without incurring unreasonable costs.</t>
  </si>
  <si>
    <t>The emission factor is used to calculate emissions under the "standard methodology" (section B.3.1 of Annex III of the implementing Act), but not for the mass balance approach. For biomass and mixed materials, the "preliminary" emission factor must be used. This is the assumed total emission factor of a mixed fuel or material based on the total carbon content composed of biomass fraction and fossil fraction before multiplying it with the fossil fraction to result in the emission factor.</t>
  </si>
  <si>
    <t>The carbon content of the fuel or material. This parameter is used only for the mass balance approach (Section B.3.2 of Annex III of the implementing act).</t>
  </si>
  <si>
    <t xml:space="preserve">Depending on the selected unit for the activity data, the correct unit for the carbon content (either "tC/t material", or "tC/1000Nm3" for gases) is automatically displayed. </t>
  </si>
  <si>
    <t>The unit of the oxidation factor is always percent (%).</t>
  </si>
  <si>
    <t>Due to the way how Excel handles percentage values, only numbers WITHOUT percentage sign ("%") must be entered.</t>
  </si>
  <si>
    <t>The unit of the conversion factor is always percent (%).</t>
  </si>
  <si>
    <t>The unit of the biomass fraction is always percent (%).</t>
  </si>
  <si>
    <t>PFC (perfluorocarbon) emissions</t>
  </si>
  <si>
    <t xml:space="preserve">This block is used for entering all emissions monitored using the specific approach for PFC emissions (Implementing Act Annex III section B.7). </t>
  </si>
  <si>
    <t xml:space="preserve">This block is used for entering all emissions monitored using a "calculation-based approach" (Implementing Act Annex III section B.3). </t>
  </si>
  <si>
    <t>Please provide here the type of anode technology such as Centre Worked Pre-Bake (CWPB), Vertical Stud Søderberg (VSS), etc.</t>
  </si>
  <si>
    <t>Further columns which are irrelevant for PFC emissions are greyed out in this table. Please scroll to the right until you reach columns relevant for PFCs.</t>
  </si>
  <si>
    <t>The weight fraction of C2F6 (t C2F6/t CF4) (both methods A and B)</t>
  </si>
  <si>
    <t>The unit of activity data (default: Tonnes)</t>
  </si>
  <si>
    <t>CONST_GWP_CF4</t>
  </si>
  <si>
    <t>CONST_GWP_N2O</t>
  </si>
  <si>
    <t>CONST_GWP_C2F6</t>
  </si>
  <si>
    <t>The emissions of CF4 calculated automatically from the previous inputs as tonnes CF4</t>
  </si>
  <si>
    <t>The emissions of C2F6 calculated automatically from the previous inputs as tonnes C2F6</t>
  </si>
  <si>
    <t>The PFC emissions converted into t CO2e</t>
  </si>
  <si>
    <t>This block is used for entering all emissions monitored using the measurement-based approach using Continuous Emission Monitoring Systems / CEMS (Implementing Act Annex III section B.6).</t>
  </si>
  <si>
    <t>Further columns which are relevant for calculation-based approaches only are greyed out in this table. Please scroll to the right until you reach columns relevant for CEMS.</t>
  </si>
  <si>
    <t>The biomass fraction is the ratio of carbon stemming from biomass to the total carbon content of a fuel or material, expressed as percentage. In case of CEMS, it is the ratio of carbon stemming from biomass to the total carbon contained in the flue gas.</t>
  </si>
  <si>
    <t>The entry of a biomass fraction is voluntary. If there is no biomass fraction, or if 0 is entered, the emission calculation gives automatically the result of purely fossil emissions. for N2O emissions, no biomass is irrelevant. Note that the unit is fixed to percent (see next point). Therefore, any value entered here must be between 100 (pure biomass) and 0 (no biomass at all).</t>
  </si>
  <si>
    <t>The entry of a biomass fraction is voluntary. If there is no biomass fraction, or if 0 is entered, the emission calculation gives automatically the result of a purely fossil fuel or material. Note that the unit is fixed to percent (see next point). Therefore, any value entered here must be between 100 (pure biomass) and 0 (no biomass at all).</t>
  </si>
  <si>
    <t>The weighted average hourly concentration of the GHG measured.</t>
  </si>
  <si>
    <t>The unit in which the hourly average concentration is to be entered in this table. It is always set to g/Nm³.</t>
  </si>
  <si>
    <t>The total hours of operation of the continuous emission measurement during the reporting period.</t>
  </si>
  <si>
    <t>h/period</t>
  </si>
  <si>
    <t>Flue gas flow (average)</t>
  </si>
  <si>
    <t>Flue gas flow (average), Unit</t>
  </si>
  <si>
    <t>GWP (tCO2e/t)</t>
  </si>
  <si>
    <t>The unit in which the operating hours are to be entered in this table. It is always set to h/period.</t>
  </si>
  <si>
    <t>The fossil emissions are the necessary basis for determining the embedded emissions of CBAM goods. The results are automatically transferred into sheet C_Emissions&amp;Energy.</t>
  </si>
  <si>
    <t>The unit in which the flue gas flow is to be entered in this table. It is always set to 1000Nm3/h.</t>
  </si>
  <si>
    <t>The total quantity (mass) of the GHG monitored using CEMS in the reporting period.</t>
  </si>
  <si>
    <t>The unit in which the mass of GHG emitted is calculated in this table. It is always set to tonnes.</t>
  </si>
  <si>
    <t>The GWP (global warming potential) of the GHG monitored.</t>
  </si>
  <si>
    <t>The energy content of the fuels or materials entering the production process during the reporting period. In case of CEMS this cannot be automatically determined but needs to be input by the user.</t>
  </si>
  <si>
    <t>Emissions (tCO2e)</t>
  </si>
  <si>
    <t>Measurement-Based Approaches: Emissions Sources</t>
  </si>
  <si>
    <t>The entry of total indirect emissions must always be entered manually.</t>
  </si>
  <si>
    <t>Indir.em relevant? (definitive)</t>
  </si>
  <si>
    <t>Indir.em relevant? (transitional</t>
  </si>
  <si>
    <t>In sheet "D_Processes" the required data inputs are necessary to calculate the emissions attributed to each production process, based on which the specific embedded emissions of the goods category are calculated in this template.</t>
  </si>
  <si>
    <t>Note: According to the current text of Section A.4, point (b) of Annex III of the Implementing act, separate production processes must be defined where separate production routes are used for the same aggregated goods category.</t>
  </si>
  <si>
    <t>Under point ii. the share put on the market is displayed for control purposes. Furthermore point iii. tells you if this is the complete amount (100%) of product. If it is 100%, the next section (consumed within the installation) is not relevant.</t>
  </si>
  <si>
    <t>Please provide here the total amount of goods that are consumed in each listed production process as input to be further processed into the goods produced in those processes. Please do not leave any yellow cells empty. Enter zero ("0") if the good is not consumed by the specific process. Where all of the goods are reported as placed on the market under point b), this section will be greyed out and no inputs are required here.</t>
  </si>
  <si>
    <t>Please provide here the total amount of goods that are consumed in production processes within the installation which produce goods that are not covered by the scope of the CBAM. Do not leave empty, but enter 0 if applicable.</t>
  </si>
  <si>
    <t>General information on each production process</t>
  </si>
  <si>
    <t>This block is used for entering parameters necessary to calculate attributed emissions of the production process in accordance with the Implementing Act, Annex III section F.1.</t>
  </si>
  <si>
    <t>Waste gases are particularly relevant in integrated iron &amp; steel production. They are flue gases containing high concentrations of incompletely oxidised carbon, for example, any coke oven gas imported into the blast furnace, or blast furnace gas exported from the production process to produce electricity.</t>
  </si>
  <si>
    <t>Please enter here the amount of direct emissions of the production process within the reporting period. Include all emissions directly linked to and therefore attributable to the production process taking into consideration the further provisions below.</t>
  </si>
  <si>
    <t>Emissions shall only be attributed to ONE production process reported for this installation. Values entered here must therefore NOT include any emissions linked to the production of the precursors that defined as another 'production process'. Otherwise the template would double-count the embedded emissions.</t>
  </si>
  <si>
    <t>Measureable heat (e.g. steam): Emissions associated with fuel input into boilers can be either included here as DirEm* or via the 'import of measurable heat' below, but must not be reported twice.</t>
  </si>
  <si>
    <t>If a boiler or CHP supplies heat to several production processes or other installations, the approach to report "imported heat" is preferred. If the heat is produced in a CHP, the emissions have to be split between heat and electricity. The CHP Tool can help in calculating this split.</t>
  </si>
  <si>
    <t>Please enter here the amounts of net measurable heat (e.g. steam) being imported to (e.g. from connected heat supplying installations) or exported from the production process (e.g. heat recovery from the furnace and exported from the production process).</t>
  </si>
  <si>
    <t>For the emission factor (EF) of the heat, please take into account the efficiency of the boiler. For example: The EF of the fuel from which the heat is produced is 96 t CO2/TJ; the boiler efficiency is 90%. Therefore, the EF to be reported here would be 96 divided by 90% = 106.67 t CO2/TJ.</t>
  </si>
  <si>
    <t>Where the EF of exported heat is unknown or not clearly defined (e.g. heat recovery from furnaces or from exothermic chemical processes), the standard emission factor of the fuel most commonly used in the country and industrial sector, assuming a boiler efficiency of 90%, should be used.</t>
  </si>
  <si>
    <t>Further to the waste gas related provisions described above under DirEm*, please provide here the net amounts of waste gases imported from other processes or installations and consumed in this production process, as well as any amounts of waste gases exported from and consumed outside the production process.</t>
  </si>
  <si>
    <t>The emission factor of the waste gases will not impact the emissions attributed to this production process, due to the special rules for waste gases. Their input here is therefore optional.</t>
  </si>
  <si>
    <t>Please enter the weighted average emission factor of the electricity consumed using one of the methods for determination of this factor listed below (referencing the applicable section in Annex III of the Implementing Act).</t>
  </si>
  <si>
    <t>EF based on other publicly available data representing either the average EF or the CO2 emission factor as in section 4.3 of Annex IV of the CBAM Regulation.</t>
  </si>
  <si>
    <t>In sheet "E_PurchPrec" the required data inputs are necessary to calculate the embedded emissions of the goods produced in the installation using purchased precursors. The sheet serves for listing the information required in line with section E of Annex III of the Implementing Act.</t>
  </si>
  <si>
    <t>Consumed in 'production processes' within the installation:</t>
  </si>
  <si>
    <t xml:space="preserve">Please provide here the total amount of purchased precursor consumed in the reporting period, distinguishing amounts by the relevant production route by which the precursor was produced, if known. </t>
  </si>
  <si>
    <t>Under this point, please provide information how much of the precursor has been consumed during the reporting period in each production process within the installation.</t>
  </si>
  <si>
    <t>Consumed for other purposes, e.g. sold or used for non-CBAM goods:</t>
  </si>
  <si>
    <t>For completeness of data, please enter here the amount of the precursor not used for the production of CBAM goods within the installation. This includes transfer to other installations or sale of the precursor.</t>
  </si>
  <si>
    <t>This is an automatic calculation "a-(b+c)". Please ensure that this value is zero.</t>
  </si>
  <si>
    <t>Specific embedded direct emissions (SEE (direct))</t>
  </si>
  <si>
    <t>Specific embedded indirect emissions (SEE (indirect))</t>
  </si>
  <si>
    <t>Unknown</t>
  </si>
  <si>
    <t>CONST_MeasDefaultUnknown</t>
  </si>
  <si>
    <t>Please enter here the values obtained from the supplier of the precursor, and the data source given by the supplier.</t>
  </si>
  <si>
    <t>As information source you may choose whether the producer has determined (measured) the data, or whether the default value provided by the European Commission was used.</t>
  </si>
  <si>
    <t>Please enter the value for the electricity consumption per tonne of precursor. If obtained from the supplier, use the most recent available data.</t>
  </si>
  <si>
    <t>Please enter the applicable emission factor (EF) for electricity used for the production of the precursor. The following options can be chosen as data source:</t>
  </si>
  <si>
    <t>Please enter the specific direct embedded emissions, i.e. the embedded emissions value per tonne of precursor. If obtained from the supplier, use the most recent available data. Values are to be expressed as tCO2e per tonne precursor, i.e. covering all greenhouse gases relevant.</t>
  </si>
  <si>
    <t>If you used default values for at least one parameter, you have to provide a justification for the use of the default value. Please select one from the drop-down list.</t>
  </si>
  <si>
    <t>This tool exists twofold in this template and each tool should only be used for one CHP. If more CHPs are relevant, you must aggregate energy amounts and emissions from multiple CHPs, as appropriate, or perform separate calculations using additional copies of this template.</t>
  </si>
  <si>
    <t>For the reference efficiencies the appropriate fuel-specific values from Annex IX of the Implementing Act should be used.</t>
  </si>
  <si>
    <t>Below the default efficiencies for hard coal CHPs producing electricity and hot water are entered as an example.</t>
  </si>
  <si>
    <t>Emissions attributable to heat and electricity production from CHP</t>
  </si>
  <si>
    <t>Calculation results can only be considered correct if complete and consistent data have been reported in sections above.</t>
  </si>
  <si>
    <t>Please enter here the share of the TOTAL (direct + indirect) specific emissions that are subject to carbon pricing. For instance, if only direct emissions are covered by a carbon pricing system, the share to be provided here would be exactly the share in the direct emissions of the total emissions.</t>
  </si>
  <si>
    <t>Please enter here the carbon price due per tonne of CO2e in the relevant currency. This value shall be the carbon price before application of any rebate such as free allocation or financial compensation. It shall furthermore exclude any carbon price due for any precursors outside the production process to avoid double counting.</t>
  </si>
  <si>
    <t>Please enter here the rebate per tonne of CO2e covered by the rebate in the relevant currency. Again, it shall exclude any rebate for any precursors outside the production process to avoid double counting.</t>
  </si>
  <si>
    <t>The results obtained here in columns L and M have to be manually entered into the respective fields in sheet "Summary_Products", columns AR and AX, respectively.</t>
  </si>
  <si>
    <t>Example: a precursor has specific embedded emissions of 0,8 tonnes of CO2e per tonne. The 'mass share' is 0,3 tonnes of precursor consumed per tonne of production from the relevant 'production process'. Under the block of the relevant 'production process', the value for 'SEE' for this precursor will therefore be displayed as 0,24 tonnes CO2e per tonne.</t>
  </si>
  <si>
    <t>Information should be provided for each type of good imported into the EU. The type of goods should be listed as disaggregated as possible, i.e. splitting type of goods by their CN codes using as many digits as possible.</t>
  </si>
  <si>
    <t>The full text name of the selected CN category will be displayed here automatically after selecting the CN code.</t>
  </si>
  <si>
    <t>Data related to the specific embedded emissions (SEE, direct/indirect/total) will be displayed automatically based on entries in previous sheets, including the embedded electricity and the source based on which the emission factor (EF) of the electricity consumption is determined.</t>
  </si>
  <si>
    <t>The unit for all SEE values is t CO2e per tonne of product. For electricity as product SEE is in the unit of t CO2e per MWh.</t>
  </si>
  <si>
    <t>The source of the emission factor for electricity. The following options (based on the related sections of Annex III of the Implementing Act) are available:</t>
  </si>
  <si>
    <t>This parameter is relevant for the production of cement. Please provide here the clinker factor (i.e. clinker to cement ratio), expressed as mass % of clinker content in the cement.</t>
  </si>
  <si>
    <t>This parameter is relevant for the production of ammonia. Please provide here the concentration of ammonia, if in hydrous solution, expressed as %, or enter 100% for pure/anhydrous ammonia.</t>
  </si>
  <si>
    <t>General note:</t>
  </si>
  <si>
    <t>Please select the code for the applicable currency in which the carbon price is being due. The next column displays the full name of the currency.</t>
  </si>
  <si>
    <t>Based on your input on the share of embedded emissions covered by a carbon price, the related part of the specific embedded emissions of the good are displayed here in t CO2e per tonne product (or per MWh electricity).</t>
  </si>
  <si>
    <t>Based on your input on the share of embedded emissions covered by a carbon price rebate, the related part of the specific embedded emissions of the good are displayed here in t CO2e per tonne product (or per MWh electricity).</t>
  </si>
  <si>
    <t>White fields with grey text indicate that an input in another field makes the input here irrelevant.</t>
  </si>
  <si>
    <t>Additionally, there are colour indicators in some sheets (e.g. in column O of sheets D, E; column B in sheet Summary_Products) indicating the following:</t>
  </si>
  <si>
    <t>CONST_ERR_Inconsistent</t>
  </si>
  <si>
    <t>In order for the emission calculation to work properly, a standard value of 100% is used if the field is left empty. Note that the unit is fixed to percent (see next point). Therefore, the value entered here must be between 100 (full oxidation) and 0 (no oxidation at all).</t>
  </si>
  <si>
    <t>In order for the emission calculation to work properly, a standard value of 100% is used if the field is left empty. Note that the unit is fixed to percent (see next point). Therefore, the value entered here must be between 100 (full yield of the process) and 0 (no reaction at all).</t>
  </si>
  <si>
    <t>Inconsistent!</t>
  </si>
  <si>
    <t>If the units of activity data and emission factor are inconsistent, the message "Inconsistent!" is displayed. If the inputs are incomplete, the message "Incomplete!" is shown.</t>
  </si>
  <si>
    <t>Used for calculations in Sheet A!</t>
  </si>
  <si>
    <t>CBAM communication SEE Version 2</t>
  </si>
  <si>
    <t>CBAM SEE Communication V2</t>
  </si>
  <si>
    <t>CBAM SEE Communication_UBA_en_20230821.xlsx</t>
  </si>
  <si>
    <t>CBAM SEE Communication_UBA_en_231023.xls</t>
  </si>
  <si>
    <t>CBAM SEE Communication_UBA_en_071123.xls</t>
  </si>
  <si>
    <t>Total purchase for possible consumption within installation:</t>
  </si>
  <si>
    <t>Because production processes can be defined in sheet "A_InstData" in a very flexible way, it is not possible to automatically select the appropriate production route here. Please enter zero for routes that do not apply in your installation's situation.</t>
  </si>
  <si>
    <t>Activity level</t>
  </si>
  <si>
    <t>unit</t>
  </si>
  <si>
    <t>Specific embedded electricity consumption of the production process, i.e. including any embedded electricity consumption in other production processes within the installation and purchased precursors.</t>
  </si>
  <si>
    <t>Sheet A: UNLOCODE made mandatory</t>
  </si>
  <si>
    <t>Sheet B: Calculation of emissions corrected (incl. adding missing factor of 3.664 in the mass balance)</t>
  </si>
  <si>
    <t>Sheet C: Inconsistency between cells L16 and L17 fixed</t>
  </si>
  <si>
    <t>Sheet D: Electricity exported bug fixed</t>
  </si>
  <si>
    <t>Sheet Summary processes: broken references to “production process 1” fixed</t>
  </si>
  <si>
    <t>Sheet b: Link to implementing act corrected</t>
  </si>
  <si>
    <t>Sheet B: PFC emissions (2nd source stream) incl. further improvements</t>
  </si>
  <si>
    <t>Sheet C: Fixed inputs and formulae in L25 and L26</t>
  </si>
  <si>
    <t>General: Uniform formatting, conditional formats improved</t>
  </si>
  <si>
    <t>Sheet E: More completeness indicators added.</t>
  </si>
  <si>
    <t>The input of NCV is mandatory for combustion emissions in order for the emission calculation to give meaningful results. However, in exceptional cases (where the emission factor is available as tCO2/t or tCO2/1000Nm3, the NCV is not taken into account for emission calculation, but only for the calculation of energy input.</t>
  </si>
  <si>
    <t>For process emissions, the NCV can be entered for fuels used as process material. In this case, the unit for the emission factor must be chosen as "tCO2/TJ". Otherwise the NCV is ignored in the calculation of emissions.</t>
  </si>
  <si>
    <t>Sheet B: Source stream calculation corrected (all percentage values need to be entered as numbers [0..100]). A warning for incomplete data has been added.</t>
  </si>
  <si>
    <t>Sheet G: Guidance texts have been revised. An additional guidance section for sheet E has been added.</t>
  </si>
  <si>
    <t>Sheet E: Navigation area extended to cover all 20 possible precursors</t>
  </si>
  <si>
    <t>Sheet F: CHP tool corrected for taking into account emissions from flue gas cleaning.</t>
  </si>
  <si>
    <t>Sheet E: Decomposed SEE (indirect) into entries for electricity consumption and emission factor. Consequently, in the summary sheets there is now consistent display of "specific embedded electricity consumption" taking into account the electricity consumption of precursors for consistent and complete calculation of embedded indirect emissions.</t>
  </si>
  <si>
    <t>Sheet a_contents: Error in sheet names in table of contents for certain Excel versions</t>
  </si>
  <si>
    <t>Sheet A: Inconsistency warning for production routes added</t>
  </si>
  <si>
    <t>Sheet Summary_Products: Consistent units for carbon price due</t>
  </si>
  <si>
    <t>Sheet Summary_Products: Qualifying parameters (columns R to AA) made optional</t>
  </si>
  <si>
    <t>General: Consistent units for the good "Electricity" expressed as MWh</t>
  </si>
  <si>
    <t>General: Further clarification in guidance texts at several locations</t>
  </si>
  <si>
    <t>Improvements and fixed bugs:</t>
  </si>
  <si>
    <t>Reference</t>
  </si>
  <si>
    <t>Fixed range for CN codes, published as V1.1</t>
  </si>
  <si>
    <t>Pursuant to Article 35(7) of the Regulation, the Commission adopted an implementing act which lays down the detailed rules for 'reporting declarants' (as defined in Article 2(1) of this implementing act) for reporting obligations upon import into the European Union during the transitional period from 1 October 2023 to 31 December 2025 (‘transitional period’). The Regulation can be downloaded from:</t>
  </si>
  <si>
    <t>https://taxation-customs.ec.europa.eu/system/files/2023-08/C_2023_5512_1_EN_ACT_part1_v6.pdf</t>
  </si>
  <si>
    <t>This is the 2nd published version of the CBAM template, version of 23 October 2023.</t>
  </si>
  <si>
    <t>Special care must be taken of ensure consistency of data with the units displayed.</t>
  </si>
  <si>
    <t>Shaded fields indicate that an input in another field makes the input here irrelevant.</t>
  </si>
  <si>
    <t>Additionally, there are colour indicators in some sheets (e.g. D, E) indicating the following:</t>
  </si>
  <si>
    <t>Please enter here the starting date and the end date of the reporting period to which all data entered in this communication template refers to. For example, if you want to report data based on the whole calendar year 2023, the starting date would be 1.1.2023 and the end date 31.12.2023.</t>
  </si>
  <si>
    <t>For information, emissions from the following precursors are relevant for the embedded emissions of the types of aggregated goods listed above. Where those precursors are actually relevant for your production processes, please make sure those are also listed either in the table above (if produced within your installation) or under chapter 5 "purchased precursors" below (where produced in other installations).</t>
  </si>
  <si>
    <t>Based on the list under (a), please list here only aggregated goods categories for which you want to establish distinct "production process" and assign all aggregated goods categories and relevant precursors that will be covered by its system boundary.</t>
  </si>
  <si>
    <t>Example: if "ammonia" and "nitric acid" are both produced in your installation, you may either create a separate production process for each of these good types, or report them combined under 'nitric acid' under a 'bubble approach'. In the case of the latter, please select as of column F which other process you want to include under this 'bubble approach'. Note: the 'bubble approach' is only allowed if all ammonia produced is processed into nitric acid. If parts of the ammonia are exported from the installation, two separate production processes have to be selected here.</t>
  </si>
  <si>
    <t>Source Streams (excluding PFC emissions)</t>
  </si>
  <si>
    <t>Flue gas (average)</t>
  </si>
  <si>
    <t>Flue gas (average), Unit</t>
  </si>
  <si>
    <t>Global Warming Potential (GWP, tCO2e/t)</t>
  </si>
  <si>
    <t>PFC Emissions</t>
  </si>
  <si>
    <t>Type of anode</t>
  </si>
  <si>
    <t>Emissions Sources (Measurement-Based Approaches)</t>
  </si>
  <si>
    <t>Consumed in "production processes" within the installation:</t>
  </si>
  <si>
    <t>Please enter here the values and sources for the specific embedded direct and indirect emissions, as obtained from the supplier.</t>
  </si>
  <si>
    <t>Specific embedded direct emissions (SEE (direct) )</t>
  </si>
  <si>
    <t>Specific embedded indirect emissions (SEE (indirect) )</t>
  </si>
  <si>
    <t>This tool exists twofold in this template and each tool should only be used for one CHP. If more CHPs are relevant, you must aggregate energy amounts and emissions from multiple CHPs.</t>
  </si>
  <si>
    <t>For the reference efficiencies the appropriate fuel-specific values from Annex IX of the Commission Implementing Regulation pursuant to Article 35(7) of the CBAM Regulation.</t>
  </si>
  <si>
    <t>Default efficiencies below are for hard coal CHPs producing electricity and hot water.</t>
  </si>
  <si>
    <t>Emissions attributable to heat production from CHP</t>
  </si>
  <si>
    <t>Calculation results can only be considered correct if complete and consistent data is reported in sections above.</t>
  </si>
  <si>
    <t>The results obtained here in columns L and M have to be manually entered into the respective fields in sheet "Summary_Products".</t>
  </si>
  <si>
    <t>The activity data is the data on the amount of fuels or materials consumed or produced by a process as relevant for the calculation-based monitoring methodology, expressed mass in tonnes (t), or for gases as volume in normal cubic metres (Nm³), as appropriate.</t>
  </si>
  <si>
    <t>The corresponding units in which the amounts above are provided. For example tonnes (t) for mass or normal cubic metres (Nm³) for gases.</t>
  </si>
  <si>
    <t>The "preliminary" emission factor is the assumed total emission factor of a mixed fuel or material based on the total carbon content composed of biomass fraction and fossil fraction before multiplying it with the fossil fraction to result in the emission factor.</t>
  </si>
  <si>
    <t>The net calorific value is the specific amount of energy released as heat when a fuel or material undergoes complete combustion with oxygen under standard conditions less the heat of vaporisation of any water formed</t>
  </si>
  <si>
    <t>The carbon content of the fuel or material.</t>
  </si>
  <si>
    <t>On the right side of each block the total energy content and GHG emissions (fossil and biogenic) are calculated automatically for each source stream.</t>
  </si>
  <si>
    <t>Please provide here the type of anode such as Centre Worked Pre-Bake (CWPB), Vertical Stud Søderberg (VSS), etc.</t>
  </si>
  <si>
    <t>Method A: The slope emission factor</t>
  </si>
  <si>
    <t>Method B: The anode effect overvoltage per cell</t>
  </si>
  <si>
    <t>Method B: The average current efficiency</t>
  </si>
  <si>
    <t>Method B: The overvoltage coefficient (‘emission factor’)</t>
  </si>
  <si>
    <t>The weight fraction of C2F6</t>
  </si>
  <si>
    <t>Efficiency of the collection of the fugitive PFC emissions</t>
  </si>
  <si>
    <t>The weighted average hourly concentration of the GHG measured (g per Nm³)</t>
  </si>
  <si>
    <t>Hours operating</t>
  </si>
  <si>
    <t>The total hours of operation of the production process</t>
  </si>
  <si>
    <t>In sheet "D_Processes" the data inputs required are needed in order to calculate the specific emissions of each production processes, based on which the specific embedded emissions are calculated in this template.</t>
  </si>
  <si>
    <t>Please provide here the total amount of goods that are consumed in each listed production process as input to be further processed into the goods produced in those processes. Please do not leave any yellow cells empty and enter zero ("0") if the good is not consumed by the specific process. Where all of the goods are reported as placed on the market under point b), this section will be greyed out and no inputs are required here.</t>
  </si>
  <si>
    <t>Please provide here the total amount of goods that are consumed in production processes within the installation which produce goods that are not covered by the scope of the CBAM.</t>
  </si>
  <si>
    <t>Waste gases are particularly relevant in integrated iron &amp; steel production and include flue gases containing high concentrations of incompletely oxidised carbon, for example, any coke oven gas imported into the blast furnace, or blast furnace gas exported from the production process to produce electricity.</t>
  </si>
  <si>
    <t>Please include here all emissions directly linked to and therefore attributable to the production process taking into consideration the further provisions below.</t>
  </si>
  <si>
    <t>Emissions shall only be attributed to ONE production process reported for this installation. Values entered here must therefore NOT include any emissions of the precursors that have been selected as another 'production process' as otherwise the template would double-count the embedded emissions.</t>
  </si>
  <si>
    <t>Measureable heat (e.g. steam): Emissions associated with fuel input into boilers can be either included here or via the 'import of measurable heat' below, but must not be reported twice. In the case the heat is produced in a CHP, the emissions have to be split between heat and electricity. The CHP Tool can help with that:</t>
  </si>
  <si>
    <t>Please enter here the amounts of net measurable heat (e.g. steam) being imported to (e.g. from connected heat supplying installations) or exported from (e.g. heat recovery from the furnace and exported from the production process) the production process.</t>
  </si>
  <si>
    <t>For the emission factor (EF) of the heat, please consider the efficiency of the boiler. For example, if the EF of the fuel of which the heat is produced is 96 t CO2/TJ and the boiler efficiency is 90%, the EF to be reported here would be 96 divided by 90%.</t>
  </si>
  <si>
    <t>Where the EF of exported heat is not clearly defined (e.g. heat recovery from furnaces or from exothermic heat), the standard emission factor of the fuel most commonly used in the country and industrial sector, assuming a boiler efficiency of 90%, should be used.</t>
  </si>
  <si>
    <t>Further to the waste gas related provisions described above under DirEm*, please provide there the net amounts of waste gases imported from other processes or installations and consumed in this production process, as well as any amounts of waste gases exported and consumed outside the production process.</t>
  </si>
  <si>
    <t>The emission factor of the waste gases will not impact the emissions attributed to this production process, due to the special rules for waste gases. Inputs there are therefore optional.</t>
  </si>
  <si>
    <t>Please enter the average emission factor of the electricity consumed using the methods below for determination of this factor.</t>
  </si>
  <si>
    <t>The emission factor of the electricity can be determined by the following methods:</t>
  </si>
  <si>
    <t xml:space="preserve">CO2 emission factor based on specific default values  </t>
  </si>
  <si>
    <t xml:space="preserve">CO2 emission factor based on alternative default value </t>
  </si>
  <si>
    <t>CO2 emission factor based on reliable data demonstrated by the importer</t>
  </si>
  <si>
    <t xml:space="preserve">CO2 emission factor based on actual CO2 emissions of the installation </t>
  </si>
  <si>
    <t>The information provided there should be for each type of good imported into the EU. The type of goods should be listed as disaggregated as possible, i.e. splitting type of goods by their CN codes using as many digits as possible.</t>
  </si>
  <si>
    <t>Data related to the specific embedded emissions (SEE, direct/indirect/total) will be taken automatically based on entries in previous sheets, including the embedded electricity and the source based on which the emission factor (EF) of the electricity consumption is determined.</t>
  </si>
  <si>
    <t>Specific embedded electricity consumption of the production process, i.e. including any embedded electricity consumption in other production processes within the installation (i.e. excl. from purchased precursors).</t>
  </si>
  <si>
    <t>For steel goods, the identification number of the specific steel mill (also known as the "heat number") where a particular batch of raw materials was produced, where known.</t>
  </si>
  <si>
    <t>This parameter is relevant for the production of cement. Please provide here the clinker factor, expressed as mass % of clinker content in the cement.</t>
  </si>
  <si>
    <t>This parameter is relevant for the production of ammonia. Please provide here the concentration of ammonia, if in hydrous solution, expressed as %.</t>
  </si>
  <si>
    <t>Please enter the currency in which the carbon price is being due.</t>
  </si>
  <si>
    <t>Please enter here the carbon price due per tonne or MWh (as applicable) of product in the relevant currency. This value shall not include any rebate such as free allocation or financial compensation.</t>
  </si>
  <si>
    <t xml:space="preserve">Please enter here the rebate per tonne or MWh (as applicable) of product covered by the rebate in the relevant currency. </t>
  </si>
  <si>
    <t>The result is the effective carbon price due per tonne of CO2 equivalent, i.e. the carbon price due less any rebates.</t>
  </si>
  <si>
    <t>Example: a precursor has specific embedded emissions of 0,8 tonnes of CO2e per tonne. The 'mass share' is 0,3 tonnes of precursor consumed per tonne of production from the relevant 'production process'. Under the block of the relevant 'production process, the value for 'SEE' for this precursor will therefore be displayed as 0,24 tonnes CO2e per tonne.</t>
  </si>
  <si>
    <t>Specific electricity</t>
  </si>
  <si>
    <t>Specific electricity consumption within the production process, excluding any electricity embedded in purchased precursors.</t>
  </si>
  <si>
    <t>h/year</t>
  </si>
  <si>
    <t>Please enter here the share of the TOTAL (direct + indirect) specific emissions that are subject to carbon pricing. For instance, if only direct emissions are covered by a carbon pricing system, the share to be provided here would be exactly the share of the direct emissions of the total emissions.</t>
  </si>
  <si>
    <t>Please enter here the carbon price due per tonne of CO2e in the relevant currency. This value shall not include any rebate such as free allocation or financial compensation. It shall also not include any carbon price due for any precursors outside the production process to avoid double counting.</t>
  </si>
  <si>
    <t>Please enter here the rebate per tonne of CO2e covered by the rebate in the relevant currency. It shall also not include any rebate for any precursors outside the production process to avoid double counting.</t>
  </si>
  <si>
    <t>Below: New Texts in Version 2.0</t>
  </si>
  <si>
    <t>++++</t>
  </si>
  <si>
    <t>column C (=English), not column B (=used language)!</t>
  </si>
  <si>
    <t xml:space="preserve">Note: In this sheet, many formulae target Translations sheet </t>
  </si>
  <si>
    <t>Whenever a value of zero is to be reported, it should be entered rather than keeping the cell empty. Values needed for calculations should always be entered (especially if zero, because some formulas don't give results as long as required cells are empty). If a cell is kept empty, the reporting declarant do not know if the value is zero, is irrelevant or unknown, or if making entries has been overlooked.</t>
  </si>
  <si>
    <t>This template has been locked against data entry except for (light)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</si>
  <si>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Sheet Summary products: Scrap per t steel/aluminium: values &gt;100% can be entered now</t>
  </si>
  <si>
    <t>The appropriate unit for the NCV is automatically displayed based on the selection of the AD unit. Note, however, that in accordance with what has been said on the NCV above, in case of process emissions, the unit of the NCV will only be displayed if the unit for the EF is selected to be tCO2/TJ.</t>
  </si>
  <si>
    <t>This block is used to input production amounts ("Activity levels") of each production process, and to provide the material balance in case goods produced in the installation are used as precursors in other production processes within the installation.</t>
  </si>
  <si>
    <t>The specific embedded indirect emissions are calculated by the template as electricity consumed times the emission factor.</t>
  </si>
  <si>
    <t>Sheet Summary_Processes: The processes' activity levels have been added in Table 2.1.a. Corrected  CP due and rebate in the sectio 3 tables.</t>
  </si>
  <si>
    <t>CP due (per produced t or MWh)</t>
  </si>
  <si>
    <t>Rebate (per produced t or MWh)</t>
  </si>
  <si>
    <t>Carbon price (CP) due (per produced t or MWh)</t>
  </si>
  <si>
    <t>Amount of rebate (per produced t or MWh)</t>
  </si>
  <si>
    <t>Result: Effective CP due (per produced t or MWh)</t>
  </si>
  <si>
    <t>P3</t>
  </si>
  <si>
    <t>Minor errors corrected:
Sheet a_contents: Broken hyperlinks fixed
Sheet A: Double reference to PP17 (section 5) corrected
Sheet E: Wrong guidance text under item v. corrected</t>
  </si>
  <si>
    <t>Minor errors in the guidance text corrected</t>
  </si>
  <si>
    <t>Type of instrument (carbon pricing)</t>
  </si>
  <si>
    <t>Type of rebate</t>
  </si>
  <si>
    <t>Please select from the drop-down list whether the type of carbon price is an emissions trading system (ETS), a carbon tax, a combination of instruments, or other type of carbon pricing instrument.</t>
  </si>
  <si>
    <t>Please select from the drop-down list whether the type of rebate or other form of compensation is via free allocation, financial compensation, tax deduction, a combination or any other type of rebate or compensation.</t>
  </si>
  <si>
    <t>National Emissions Trading System</t>
  </si>
  <si>
    <t>Carbon Tax</t>
  </si>
  <si>
    <t>Regional Emissions Trading System</t>
  </si>
  <si>
    <t>Carbon Fee</t>
  </si>
  <si>
    <t>Carbon Levy</t>
  </si>
  <si>
    <t>Mixed fertilisers</t>
  </si>
  <si>
    <t>Casing and tubing of a kind used for drilling for oil or gas, seamless, of iron or steel, of an external diameter &lt;= 168,3 mm (excl. products of cast iron)</t>
  </si>
  <si>
    <t>Casing and tubing of a kind used for drilling for oil or gas, seamless, of iron or steel, of an external diameter &gt; 168,3 mm, but &lt;= 406,4 mm (excl. products of cast iron)</t>
  </si>
  <si>
    <t>Containers of iron or steel, seamless, for compressed or liquefied gas, for a pressure &gt;= 165 bar, of a capacity &lt; 20 l (excl. containers specifically constructed or equipped for one or more types of transport)</t>
  </si>
  <si>
    <t>Containers of iron or steel, seamless, for compressed or liquefied gas, for a pressure &gt;= 165 bar, of a capacity &gt;= 20 l to &lt;= 50 l (excl. containers specifically constructed or equipped for one or more types of transport)</t>
  </si>
  <si>
    <t>Containers of iron or steel, seamless, for compressed or liquefied gas, for a pressure &gt;= 165 bar, of a capacity &gt; 50 l (excl. containers specifically constructed or equipped for one or more types of transport)</t>
  </si>
  <si>
    <t>Containers of iron or steel, seamless, for compressed or liquefied gas, for a pressure &lt; 165 bar (excl. containers specifically constructed or equipped for one or more types of transport)</t>
  </si>
  <si>
    <t>Aluminium foil, not backed, rolled but not further worked, of a thickness of &lt; 0,021 mm, in rolls of a weight of &lt;= 10 kg (excl. stamping foils of heading 3212, and foil made up as christmas tree decorating material)</t>
  </si>
  <si>
    <t>Aluminium foil, not backed, rolled but not further worked, of a thickness of &lt; 0,021 mm (excl. stamping foils of heading 3212, and foil made up as christmas tree decorating material and in rolls of a weight &lt;= 10 kg)</t>
  </si>
  <si>
    <t>760110100080</t>
  </si>
  <si>
    <t>7601 10 10</t>
  </si>
  <si>
    <t>Aluminium slabs, not alloyed, unwrought</t>
  </si>
  <si>
    <t>760110900080</t>
  </si>
  <si>
    <t>7601 10 90</t>
  </si>
  <si>
    <t>Aluminium, not alloyed, unwrought (excl. slabs)</t>
  </si>
  <si>
    <t>760120300080</t>
  </si>
  <si>
    <t>7601 20 30</t>
  </si>
  <si>
    <t>Unwrought aluminium alloys in the form of slabs</t>
  </si>
  <si>
    <t>760120400080</t>
  </si>
  <si>
    <t>7601 20 40</t>
  </si>
  <si>
    <t>Unwrought aluminium alloys in the form of billets</t>
  </si>
  <si>
    <t>Carbon price instrument:</t>
  </si>
  <si>
    <t>Description and indication of legal act for the carbon price, and for possible rebate or other form of compensation obtained.</t>
  </si>
  <si>
    <t>Any additional information:</t>
  </si>
  <si>
    <t>Any additional information you would like to provide to the reporting declarant.</t>
  </si>
  <si>
    <t>Further amendments</t>
  </si>
  <si>
    <t>Minor revision of the CN code list, field for further information on carbon price instruments added</t>
  </si>
  <si>
    <t>Further information</t>
  </si>
  <si>
    <t>Conditional format bug in sheet Summary_Products corrected</t>
  </si>
  <si>
    <t>Remark on how to enter default values for indirect embedded emissions</t>
  </si>
  <si>
    <t>With regard to indirect specific embedded emissions, the Commission published default values. If the operator wants to make use of these values, the following approach has to be taken for correctly report also the specific electricity consumption:</t>
  </si>
  <si>
    <t xml:space="preserve">First determine the applicable emission factor for electricity in the country of origin of the purchased precursor (options in accordance with point iii. above). </t>
  </si>
  <si>
    <t>Secondly, divide the default value for the indirect specific embedded emissions by that emission factor. The result is the specific electricity consumption that is to be entered in field ii.</t>
  </si>
  <si>
    <t>Enter the emission factor determined in the first step in field iii.</t>
  </si>
  <si>
    <t>As a result, the default value for the indirect specific embedded emissions should be displayed under point iv. Please make sure that the units used in your calculation, in particular for the emission factor for electricity is consistent with the units displayed in the template.</t>
  </si>
  <si>
    <t>Addition EF Summary_Communication</t>
  </si>
  <si>
    <t>Electricity EF (tCO2/MWh)</t>
  </si>
  <si>
    <t>This is the published version 2.1.1 of the CBAM template, version of 13 December 2024.</t>
  </si>
  <si>
    <t>Makstil AD-Skopje</t>
  </si>
  <si>
    <t>ul.16 Makedonska brigada br.18</t>
  </si>
  <si>
    <t>Skopje</t>
  </si>
  <si>
    <t>42.016499</t>
  </si>
  <si>
    <t>21.466163</t>
  </si>
  <si>
    <t>Marija Dukovska-Pavlovska</t>
  </si>
  <si>
    <t>info@makstil.com.mk</t>
  </si>
  <si>
    <t>00389 2 328 7023</t>
  </si>
  <si>
    <t>24.52</t>
  </si>
  <si>
    <t>Slabs</t>
  </si>
  <si>
    <t>Hot rolled steel plates</t>
  </si>
  <si>
    <t>72085120</t>
  </si>
  <si>
    <t>72085191</t>
  </si>
  <si>
    <t>72085198</t>
  </si>
  <si>
    <t>72085291</t>
  </si>
  <si>
    <t>72085299</t>
  </si>
  <si>
    <t>72254040</t>
  </si>
  <si>
    <t>72254060</t>
  </si>
  <si>
    <t>Summary_Processes</t>
  </si>
  <si>
    <t>Summary_Products</t>
  </si>
  <si>
    <t>$B$2:$BA$127</t>
  </si>
  <si>
    <t>Summary_Communication</t>
  </si>
  <si>
    <t>Suggested Data Entry</t>
  </si>
  <si>
    <t>Installation Details</t>
  </si>
  <si>
    <t>Installation Name</t>
  </si>
  <si>
    <t>Makstil A.D. Skopje</t>
  </si>
  <si>
    <t>Street</t>
  </si>
  <si>
    <t>City</t>
  </si>
  <si>
    <t>Postcode</t>
  </si>
  <si>
    <t>Country</t>
  </si>
  <si>
    <t>Country Code</t>
  </si>
  <si>
    <t>Operator Details</t>
  </si>
  <si>
    <t>Name and Address</t>
  </si>
  <si>
    <t>Contact Name</t>
  </si>
  <si>
    <t>Telephone</t>
  </si>
  <si>
    <t>Email</t>
  </si>
  <si>
    <t>Direct Embedded Emissions</t>
  </si>
  <si>
    <t>Type of determination</t>
  </si>
  <si>
    <t>Actual Data</t>
  </si>
  <si>
    <t>Type of applicable reporting methodolgy</t>
  </si>
  <si>
    <t>Commission Rules</t>
  </si>
  <si>
    <t>Indirect Embedded Emissions</t>
  </si>
  <si>
    <t>Source of emission factor</t>
  </si>
  <si>
    <t>Source of Electricity</t>
  </si>
  <si>
    <t>Received from the grid</t>
  </si>
  <si>
    <t>Other source indication</t>
  </si>
  <si>
    <t>Embedded Electricity (MWh/t)</t>
  </si>
  <si>
    <t>Source of emission factor value</t>
  </si>
  <si>
    <t xml:space="preserve">EF is average from precursor goods and Makstil processes. Makstil EF is from GHG Emissions Factors for International Grid Electricity, Carbon Footprint Ltd, 2024 </t>
  </si>
  <si>
    <t>Other Parameters</t>
  </si>
  <si>
    <t>Reporting Period</t>
  </si>
  <si>
    <t>01-01-2024 to 31-12-2024</t>
  </si>
  <si>
    <t>Share of emissions by default value %</t>
  </si>
  <si>
    <t>Production method</t>
  </si>
  <si>
    <t>EAF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</si>
</sst>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5" formatCode="0.000"/>
    <numFmt numFmtId="166" formatCode="#,##0.000"/>
    <numFmt numFmtId="167" formatCode="#,##0_ ;[Red]\-#,##0\ "/>
    <numFmt numFmtId="168" formatCode="0.0000"/>
    <numFmt numFmtId="173" formatCode="[&lt;=9999999]###\-####;###\-###\-####"/>
  </numFmts>
  <fonts count="61" x14ac:knownFonts="1">
    <font>
      <sz val="11"/>
      <color theme="1"/>
      <name val="Calibri"/>
      <family val="2"/>
      <scheme val="minor"/>
    </font>
    <font>
      <u/>
      <sz val="10"/>
      <color indexed="12"/>
      <name val="Arial"/>
      <family val="2"/>
    </font>
    <font>
      <sz val="10"/>
      <color theme="1"/>
      <name val="Arial"/>
      <family val="2"/>
    </font>
    <font>
      <sz val="10"/>
      <name val="Arial"/>
      <family val="2"/>
    </font>
    <font>
      <b/>
      <sz val="10"/>
      <color theme="1"/>
      <name val="Arial"/>
      <family val="2"/>
    </font>
    <font>
      <sz val="10"/>
      <color rgb="FFFF0000"/>
      <name val="Arial"/>
      <family val="2"/>
    </font>
    <font>
      <sz val="11"/>
      <color theme="1"/>
      <name val="Calibri"/>
      <family val="2"/>
      <scheme val="minor"/>
    </font>
    <font>
      <sz val="9"/>
      <color theme="1"/>
      <name val="Arial"/>
      <family val="2"/>
    </font>
    <font>
      <b/>
      <sz val="9"/>
      <color theme="1"/>
      <name val="Arial"/>
      <family val="2"/>
    </font>
    <font>
      <sz val="8"/>
      <color theme="1"/>
      <name val="Arial"/>
      <family val="2"/>
    </font>
    <font>
      <b/>
      <sz val="10"/>
      <name val="Arial"/>
      <family val="2"/>
    </font>
    <font>
      <b/>
      <sz val="12"/>
      <color theme="1"/>
      <name val="Arial"/>
      <family val="2"/>
    </font>
    <font>
      <b/>
      <sz val="12"/>
      <color theme="2" tint="0.79998168889431442"/>
      <name val="Arial"/>
      <family val="2"/>
    </font>
    <font>
      <sz val="12"/>
      <color theme="2" tint="0.79998168889431442"/>
      <name val="Arial"/>
      <family val="2"/>
    </font>
    <font>
      <b/>
      <sz val="14"/>
      <color theme="2" tint="0.79998168889431442"/>
      <name val="Arial"/>
      <family val="2"/>
    </font>
    <font>
      <b/>
      <sz val="12"/>
      <name val="Arial"/>
      <family val="2"/>
    </font>
    <font>
      <i/>
      <sz val="8"/>
      <color theme="3" tint="-0.499984740745262"/>
      <name val="Arial"/>
      <family val="2"/>
    </font>
    <font>
      <sz val="8"/>
      <color theme="3" tint="-0.499984740745262"/>
      <name val="Arial"/>
      <family val="2"/>
    </font>
    <font>
      <sz val="11"/>
      <color theme="1"/>
      <name val="Arial"/>
      <family val="2"/>
    </font>
    <font>
      <b/>
      <sz val="10"/>
      <color indexed="9"/>
      <name val="Arial"/>
      <family val="2"/>
    </font>
    <font>
      <b/>
      <sz val="10"/>
      <color theme="0" tint="-0.34998626667073579"/>
      <name val="Arial"/>
      <family val="2"/>
    </font>
    <font>
      <sz val="10"/>
      <color theme="0" tint="-0.34998626667073579"/>
      <name val="Arial"/>
      <family val="2"/>
    </font>
    <font>
      <sz val="10"/>
      <color theme="3" tint="-0.499984740745262"/>
      <name val="Arial"/>
      <family val="2"/>
    </font>
    <font>
      <sz val="8"/>
      <color theme="0" tint="-0.499984740745262"/>
      <name val="Arial"/>
      <family val="2"/>
    </font>
    <font>
      <sz val="8"/>
      <color theme="1"/>
      <name val="Consolas"/>
      <family val="3"/>
    </font>
    <font>
      <sz val="8"/>
      <color theme="0" tint="-0.499984740745262"/>
      <name val="Consolas"/>
      <family val="3"/>
    </font>
    <font>
      <b/>
      <sz val="8"/>
      <color theme="1"/>
      <name val="Consolas"/>
      <family val="3"/>
    </font>
    <font>
      <b/>
      <sz val="11"/>
      <color theme="3" tint="-0.499984740745262"/>
      <name val="Arial"/>
      <family val="2"/>
    </font>
    <font>
      <b/>
      <sz val="10"/>
      <color theme="3" tint="-0.499984740745262"/>
      <name val="Arial"/>
      <family val="2"/>
    </font>
    <font>
      <i/>
      <sz val="9"/>
      <color theme="3" tint="-0.499984740745262"/>
      <name val="Arial"/>
      <family val="2"/>
    </font>
    <font>
      <sz val="9"/>
      <color theme="3" tint="-0.499984740745262"/>
      <name val="Arial"/>
      <family val="2"/>
    </font>
    <font>
      <b/>
      <sz val="14"/>
      <color theme="1"/>
      <name val="Arial"/>
      <family val="2"/>
    </font>
    <font>
      <b/>
      <sz val="12"/>
      <color theme="3" tint="-0.499984740745262"/>
      <name val="Arial"/>
      <family val="2"/>
    </font>
    <font>
      <sz val="10"/>
      <color theme="0" tint="-0.499984740745262"/>
      <name val="Arial"/>
      <family val="2"/>
    </font>
    <font>
      <sz val="11"/>
      <color theme="3" tint="-0.499984740745262"/>
      <name val="Arial"/>
      <family val="2"/>
    </font>
    <font>
      <sz val="10"/>
      <color theme="2" tint="0.79998168889431442"/>
      <name val="Consolas"/>
      <family val="3"/>
    </font>
    <font>
      <b/>
      <sz val="8"/>
      <color theme="3" tint="-0.499984740745262"/>
      <name val="Arial"/>
      <family val="2"/>
    </font>
    <font>
      <b/>
      <sz val="9"/>
      <color rgb="FFFF0000"/>
      <name val="Arial"/>
      <family val="2"/>
    </font>
    <font>
      <sz val="9"/>
      <color theme="1"/>
      <name val="Consolas"/>
      <family val="3"/>
    </font>
    <font>
      <b/>
      <sz val="9"/>
      <color theme="1"/>
      <name val="Consolas"/>
      <family val="3"/>
    </font>
    <font>
      <b/>
      <sz val="8"/>
      <color theme="1"/>
      <name val="Arial"/>
      <family val="2"/>
    </font>
    <font>
      <b/>
      <sz val="9"/>
      <color theme="3" tint="-0.499984740745262"/>
      <name val="Arial"/>
      <family val="2"/>
    </font>
    <font>
      <b/>
      <sz val="10"/>
      <color theme="2" tint="0.79998168889431442"/>
      <name val="Arial"/>
      <family val="2"/>
    </font>
    <font>
      <sz val="9"/>
      <color theme="0" tint="-0.499984740745262"/>
      <name val="Arial"/>
      <family val="2"/>
    </font>
    <font>
      <b/>
      <i/>
      <sz val="8"/>
      <color theme="3" tint="-0.499984740745262"/>
      <name val="Arial"/>
      <family val="2"/>
    </font>
    <font>
      <b/>
      <sz val="9"/>
      <color theme="0" tint="-0.249977111117893"/>
      <name val="Consolas"/>
      <family val="3"/>
    </font>
    <font>
      <sz val="9"/>
      <color indexed="81"/>
      <name val="Segoe UI"/>
      <family val="2"/>
    </font>
    <font>
      <b/>
      <sz val="9"/>
      <color indexed="81"/>
      <name val="Segoe UI"/>
      <family val="2"/>
    </font>
    <font>
      <i/>
      <sz val="9"/>
      <name val="Arial"/>
      <family val="2"/>
    </font>
    <font>
      <sz val="10"/>
      <color theme="1" tint="0.499984740745262"/>
      <name val="Arial"/>
      <family val="2"/>
    </font>
    <font>
      <b/>
      <i/>
      <sz val="9"/>
      <name val="Arial"/>
      <family val="2"/>
    </font>
    <font>
      <u/>
      <sz val="10"/>
      <color rgb="FF0000FF"/>
      <name val="Arial"/>
      <family val="2"/>
    </font>
    <font>
      <i/>
      <sz val="11"/>
      <color rgb="FFFF0000"/>
      <name val="Arial"/>
      <family val="2"/>
    </font>
    <font>
      <sz val="9"/>
      <color rgb="FFFF0000"/>
      <name val="Arial"/>
      <family val="2"/>
    </font>
    <font>
      <b/>
      <sz val="9"/>
      <color rgb="FF0070C0"/>
      <name val="Arial"/>
      <family val="2"/>
    </font>
    <font>
      <sz val="9"/>
      <color rgb="FF0070C0"/>
      <name val="Arial"/>
      <family val="2"/>
    </font>
    <font>
      <b/>
      <sz val="10"/>
      <color rgb="FF000000"/>
      <name val="Segoe UI"/>
      <family val="2"/>
    </font>
    <font>
      <b/>
      <sz val="10"/>
      <color rgb="FF000000"/>
      <name val="Aptos"/>
      <family val="2"/>
    </font>
    <font>
      <sz val="10"/>
      <color rgb="FF000000"/>
      <name val="Aptos"/>
      <family val="2"/>
      <charset val="204"/>
    </font>
    <font>
      <b/>
      <sz val="10"/>
      <color rgb="FF000000"/>
      <name val="Segoe UI"/>
      <family val="2"/>
      <charset val="204"/>
    </font>
    <font>
      <b/>
      <sz val="11"/>
      <color theme="1"/>
      <name val="Aptos"/>
      <family val="2"/>
    </font>
  </fonts>
  <fills count="22">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rgb="FFFFFF00"/>
        <bgColor indexed="64"/>
      </patternFill>
    </fill>
    <fill>
      <patternFill patternType="solid">
        <fgColor rgb="FFCCFFCC"/>
        <bgColor indexed="64"/>
      </patternFill>
    </fill>
    <fill>
      <patternFill patternType="solid">
        <fgColor indexed="27"/>
        <bgColor indexed="64"/>
      </patternFill>
    </fill>
    <fill>
      <patternFill patternType="solid">
        <fgColor rgb="FFDDDDDD"/>
        <bgColor indexed="64"/>
      </patternFill>
    </fill>
    <fill>
      <patternFill patternType="solid">
        <fgColor rgb="FFCCFFFF"/>
        <bgColor indexed="64"/>
      </patternFill>
    </fill>
    <fill>
      <patternFill patternType="solid">
        <fgColor indexed="9"/>
        <bgColor indexed="64"/>
      </patternFill>
    </fill>
    <fill>
      <patternFill patternType="solid">
        <fgColor rgb="FFFF9999"/>
        <bgColor indexed="64"/>
      </patternFill>
    </fill>
    <fill>
      <patternFill patternType="solid">
        <fgColor indexed="41"/>
        <bgColor indexed="64"/>
      </patternFill>
    </fill>
    <fill>
      <patternFill patternType="solid">
        <fgColor theme="0" tint="-0.14999847407452621"/>
        <bgColor indexed="64"/>
      </patternFill>
    </fill>
    <fill>
      <patternFill patternType="solid">
        <fgColor indexed="42"/>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theme="2" tint="0.79998168889431442"/>
        <bgColor indexed="64"/>
      </patternFill>
    </fill>
    <fill>
      <patternFill patternType="solid">
        <fgColor theme="3" tint="-0.499984740745262"/>
        <bgColor indexed="64"/>
      </patternFill>
    </fill>
    <fill>
      <patternFill patternType="solid">
        <fgColor theme="3"/>
        <bgColor indexed="64"/>
      </patternFill>
    </fill>
    <fill>
      <patternFill patternType="solid">
        <fgColor theme="2"/>
        <bgColor indexed="64"/>
      </patternFill>
    </fill>
  </fills>
  <borders count="78">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style="thin">
        <color indexed="64"/>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right style="thin">
        <color auto="1"/>
      </right>
      <top/>
      <bottom style="thin">
        <color auto="1"/>
      </bottom>
      <diagonal/>
    </border>
    <border>
      <left/>
      <right/>
      <top style="hair">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style="hair">
        <color indexed="64"/>
      </top>
      <bottom style="hair">
        <color indexed="64"/>
      </bottom>
      <diagonal/>
    </border>
    <border>
      <left/>
      <right style="thin">
        <color indexed="64"/>
      </right>
      <top/>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style="hair">
        <color auto="1"/>
      </top>
      <bottom style="thin">
        <color indexed="64"/>
      </bottom>
      <diagonal/>
    </border>
    <border>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medium">
        <color indexed="64"/>
      </right>
      <top style="thin">
        <color indexed="64"/>
      </top>
      <bottom/>
      <diagonal/>
    </border>
    <border>
      <left style="thin">
        <color auto="1"/>
      </left>
      <right style="thin">
        <color auto="1"/>
      </right>
      <top style="medium">
        <color indexed="64"/>
      </top>
      <bottom style="hair">
        <color auto="1"/>
      </bottom>
      <diagonal/>
    </border>
    <border>
      <left/>
      <right/>
      <top style="medium">
        <color auto="1"/>
      </top>
      <bottom style="thin">
        <color indexed="64"/>
      </bottom>
      <diagonal/>
    </border>
    <border>
      <left style="medium">
        <color indexed="64"/>
      </left>
      <right/>
      <top style="medium">
        <color indexed="64"/>
      </top>
      <bottom style="medium">
        <color rgb="FFABABAB"/>
      </bottom>
      <diagonal/>
    </border>
    <border>
      <left/>
      <right style="medium">
        <color indexed="64"/>
      </right>
      <top style="medium">
        <color indexed="64"/>
      </top>
      <bottom style="medium">
        <color rgb="FFABABAB"/>
      </bottom>
      <diagonal/>
    </border>
    <border>
      <left style="medium">
        <color indexed="64"/>
      </left>
      <right style="medium">
        <color rgb="FFABABAB"/>
      </right>
      <top style="medium">
        <color rgb="FFABABAB"/>
      </top>
      <bottom/>
      <diagonal/>
    </border>
    <border>
      <left style="medium">
        <color rgb="FFABABAB"/>
      </left>
      <right style="medium">
        <color indexed="64"/>
      </right>
      <top style="medium">
        <color rgb="FFABABAB"/>
      </top>
      <bottom/>
      <diagonal/>
    </border>
    <border>
      <left style="medium">
        <color indexed="64"/>
      </left>
      <right/>
      <top style="medium">
        <color rgb="FFABABAB"/>
      </top>
      <bottom/>
      <diagonal/>
    </border>
    <border>
      <left style="medium">
        <color indexed="64"/>
      </left>
      <right/>
      <top style="medium">
        <color rgb="FFABABAB"/>
      </top>
      <bottom style="medium">
        <color rgb="FFABABAB"/>
      </bottom>
      <diagonal/>
    </border>
    <border>
      <left/>
      <right style="medium">
        <color indexed="64"/>
      </right>
      <top style="medium">
        <color rgb="FFABABAB"/>
      </top>
      <bottom style="medium">
        <color rgb="FFABABAB"/>
      </bottom>
      <diagonal/>
    </border>
    <border>
      <left style="medium">
        <color indexed="64"/>
      </left>
      <right style="medium">
        <color rgb="FFABABAB"/>
      </right>
      <top style="medium">
        <color rgb="FFABABAB"/>
      </top>
      <bottom style="medium">
        <color rgb="FFABABAB"/>
      </bottom>
      <diagonal/>
    </border>
    <border>
      <left style="medium">
        <color rgb="FFABABAB"/>
      </left>
      <right style="medium">
        <color indexed="64"/>
      </right>
      <top style="medium">
        <color rgb="FFABABAB"/>
      </top>
      <bottom style="medium">
        <color rgb="FFABABAB"/>
      </bottom>
      <diagonal/>
    </border>
    <border>
      <left style="medium">
        <color indexed="64"/>
      </left>
      <right style="medium">
        <color rgb="FFABABAB"/>
      </right>
      <top style="medium">
        <color rgb="FFABABAB"/>
      </top>
      <bottom style="medium">
        <color indexed="64"/>
      </bottom>
      <diagonal/>
    </border>
    <border>
      <left style="medium">
        <color rgb="FFABABAB"/>
      </left>
      <right style="medium">
        <color indexed="64"/>
      </right>
      <top style="medium">
        <color rgb="FFABABAB"/>
      </top>
      <bottom style="medium">
        <color indexed="64"/>
      </bottom>
      <diagonal/>
    </border>
    <border>
      <left/>
      <right style="medium">
        <color indexed="64"/>
      </right>
      <top style="medium">
        <color rgb="FFABABAB"/>
      </top>
      <bottom/>
      <diagonal/>
    </border>
  </borders>
  <cellStyleXfs count="3">
    <xf numFmtId="0" fontId="0" fillId="0" borderId="0"/>
    <xf numFmtId="0" fontId="1" fillId="0" borderId="0" applyNumberFormat="0" applyFill="0" applyBorder="0" applyAlignment="0" applyProtection="0">
      <alignment vertical="top"/>
      <protection locked="0"/>
    </xf>
    <xf numFmtId="9" fontId="6" fillId="0" borderId="0" applyFont="0" applyFill="0" applyBorder="0" applyAlignment="0" applyProtection="0"/>
  </cellStyleXfs>
  <cellXfs count="413">
    <xf numFmtId="0" fontId="0" fillId="0" borderId="0" xfId="0"/>
    <xf numFmtId="0" fontId="3" fillId="6" borderId="0" xfId="0" applyFont="1" applyFill="1"/>
    <xf numFmtId="0" fontId="3" fillId="8" borderId="0" xfId="0" applyFont="1" applyFill="1"/>
    <xf numFmtId="0" fontId="3" fillId="11" borderId="0" xfId="0" applyFont="1" applyFill="1" applyAlignment="1">
      <alignment vertical="top"/>
    </xf>
    <xf numFmtId="0" fontId="3" fillId="0" borderId="0" xfId="0" applyFont="1" applyAlignment="1">
      <alignment vertical="top"/>
    </xf>
    <xf numFmtId="0" fontId="3" fillId="11" borderId="0" xfId="0" applyFont="1" applyFill="1"/>
    <xf numFmtId="0" fontId="2" fillId="11" borderId="0" xfId="0" applyFont="1" applyFill="1"/>
    <xf numFmtId="0" fontId="2" fillId="0" borderId="0" xfId="0" applyFont="1"/>
    <xf numFmtId="0" fontId="2" fillId="6" borderId="0" xfId="0" applyFont="1" applyFill="1"/>
    <xf numFmtId="0" fontId="3" fillId="9" borderId="0" xfId="0" applyFont="1" applyFill="1"/>
    <xf numFmtId="0" fontId="15" fillId="9" borderId="0" xfId="0" applyFont="1" applyFill="1" applyAlignment="1">
      <alignment horizontal="left"/>
    </xf>
    <xf numFmtId="0" fontId="10" fillId="0" borderId="0" xfId="0" applyFont="1"/>
    <xf numFmtId="0" fontId="3" fillId="14" borderId="0" xfId="0" applyFont="1" applyFill="1"/>
    <xf numFmtId="0" fontId="10" fillId="0" borderId="8" xfId="0" applyFont="1" applyBorder="1"/>
    <xf numFmtId="0" fontId="10" fillId="0" borderId="9" xfId="0" applyFont="1" applyBorder="1"/>
    <xf numFmtId="0" fontId="3" fillId="13" borderId="46" xfId="0" applyFont="1" applyFill="1" applyBorder="1"/>
    <xf numFmtId="0" fontId="3" fillId="13" borderId="10" xfId="0" applyFont="1" applyFill="1" applyBorder="1"/>
    <xf numFmtId="0" fontId="3" fillId="17" borderId="0" xfId="0" applyFont="1" applyFill="1" applyAlignment="1">
      <alignment horizontal="left" vertical="top" wrapText="1"/>
    </xf>
    <xf numFmtId="0" fontId="18" fillId="0" borderId="0" xfId="0" applyFont="1"/>
    <xf numFmtId="0" fontId="18" fillId="0" borderId="37" xfId="0" applyFont="1" applyBorder="1"/>
    <xf numFmtId="0" fontId="18" fillId="14" borderId="38" xfId="0" applyFont="1" applyFill="1" applyBorder="1"/>
    <xf numFmtId="0" fontId="18" fillId="0" borderId="39" xfId="0" applyFont="1" applyBorder="1"/>
    <xf numFmtId="14" fontId="18" fillId="15" borderId="40" xfId="0" applyNumberFormat="1" applyFont="1" applyFill="1" applyBorder="1" applyAlignment="1">
      <alignment horizontal="left"/>
    </xf>
    <xf numFmtId="0" fontId="18" fillId="13" borderId="2" xfId="0" applyFont="1" applyFill="1" applyBorder="1"/>
    <xf numFmtId="0" fontId="18" fillId="13" borderId="36" xfId="0" applyFont="1" applyFill="1" applyBorder="1"/>
    <xf numFmtId="0" fontId="18" fillId="13" borderId="3" xfId="0" applyFont="1" applyFill="1" applyBorder="1"/>
    <xf numFmtId="0" fontId="18" fillId="0" borderId="41" xfId="0" applyFont="1" applyBorder="1"/>
    <xf numFmtId="0" fontId="18" fillId="16" borderId="42" xfId="0" applyFont="1" applyFill="1" applyBorder="1"/>
    <xf numFmtId="0" fontId="18" fillId="0" borderId="43" xfId="0" applyFont="1" applyBorder="1"/>
    <xf numFmtId="0" fontId="18" fillId="17" borderId="44" xfId="0" applyFont="1" applyFill="1" applyBorder="1"/>
    <xf numFmtId="0" fontId="18" fillId="14" borderId="0" xfId="0" applyFont="1" applyFill="1"/>
    <xf numFmtId="0" fontId="18" fillId="0" borderId="7" xfId="0" applyFont="1" applyBorder="1"/>
    <xf numFmtId="14" fontId="18" fillId="15" borderId="45" xfId="0" applyNumberFormat="1" applyFont="1" applyFill="1" applyBorder="1" applyAlignment="1">
      <alignment horizontal="center"/>
    </xf>
    <xf numFmtId="0" fontId="18" fillId="13" borderId="45" xfId="0" applyFont="1" applyFill="1" applyBorder="1"/>
    <xf numFmtId="0" fontId="18" fillId="13" borderId="47" xfId="0" applyFont="1" applyFill="1" applyBorder="1"/>
    <xf numFmtId="14" fontId="18" fillId="15" borderId="26" xfId="0" applyNumberFormat="1" applyFont="1" applyFill="1" applyBorder="1" applyAlignment="1">
      <alignment horizontal="center"/>
    </xf>
    <xf numFmtId="0" fontId="18" fillId="13" borderId="26" xfId="0" applyFont="1" applyFill="1" applyBorder="1"/>
    <xf numFmtId="0" fontId="18" fillId="13" borderId="32" xfId="0" applyFont="1" applyFill="1" applyBorder="1"/>
    <xf numFmtId="14" fontId="18" fillId="15" borderId="11" xfId="0" applyNumberFormat="1" applyFont="1" applyFill="1" applyBorder="1" applyAlignment="1">
      <alignment horizontal="center"/>
    </xf>
    <xf numFmtId="0" fontId="18" fillId="13" borderId="11" xfId="0" applyFont="1" applyFill="1" applyBorder="1"/>
    <xf numFmtId="0" fontId="18" fillId="13" borderId="48" xfId="0" applyFont="1" applyFill="1" applyBorder="1"/>
    <xf numFmtId="0" fontId="18" fillId="13" borderId="18" xfId="0" applyFont="1" applyFill="1" applyBorder="1"/>
    <xf numFmtId="0" fontId="18" fillId="16" borderId="0" xfId="0" applyFont="1" applyFill="1"/>
    <xf numFmtId="0" fontId="2" fillId="8" borderId="0" xfId="0" applyFont="1" applyFill="1" applyAlignment="1">
      <alignment vertical="center"/>
    </xf>
    <xf numFmtId="0" fontId="2" fillId="2" borderId="0" xfId="0" applyFont="1" applyFill="1" applyAlignment="1">
      <alignment vertical="center"/>
    </xf>
    <xf numFmtId="0" fontId="2" fillId="10" borderId="6" xfId="0" applyFont="1" applyFill="1" applyBorder="1" applyAlignment="1">
      <alignment horizontal="center" vertical="center"/>
    </xf>
    <xf numFmtId="0" fontId="2" fillId="8" borderId="0" xfId="0" applyFont="1" applyFill="1" applyAlignment="1">
      <alignment horizontal="right" vertical="center"/>
    </xf>
    <xf numFmtId="0" fontId="31" fillId="2" borderId="0" xfId="0" applyFont="1" applyFill="1" applyAlignment="1">
      <alignment vertical="center"/>
    </xf>
    <xf numFmtId="0" fontId="12" fillId="3" borderId="0" xfId="0" applyFont="1" applyFill="1" applyAlignment="1">
      <alignment horizontal="center" vertical="center"/>
    </xf>
    <xf numFmtId="0" fontId="12" fillId="3" borderId="0" xfId="0" applyFont="1" applyFill="1" applyAlignment="1">
      <alignment vertical="center"/>
    </xf>
    <xf numFmtId="0" fontId="13" fillId="3" borderId="0" xfId="0" applyFont="1" applyFill="1" applyAlignment="1">
      <alignment vertical="center"/>
    </xf>
    <xf numFmtId="0" fontId="2" fillId="8" borderId="0" xfId="0" applyFont="1" applyFill="1"/>
    <xf numFmtId="0" fontId="2" fillId="8" borderId="5" xfId="0" applyFont="1" applyFill="1" applyBorder="1"/>
    <xf numFmtId="0" fontId="2" fillId="8" borderId="0" xfId="0" applyFont="1" applyFill="1" applyAlignment="1">
      <alignment horizontal="center" vertical="center"/>
    </xf>
    <xf numFmtId="0" fontId="2" fillId="2" borderId="0" xfId="0" applyFont="1" applyFill="1" applyAlignment="1">
      <alignment wrapText="1"/>
    </xf>
    <xf numFmtId="0" fontId="2" fillId="2" borderId="0" xfId="0" applyFont="1" applyFill="1" applyAlignment="1">
      <alignment horizontal="right" vertical="center"/>
    </xf>
    <xf numFmtId="0" fontId="2" fillId="2" borderId="12" xfId="0" applyFont="1" applyFill="1" applyBorder="1" applyAlignment="1">
      <alignment vertical="center"/>
    </xf>
    <xf numFmtId="0" fontId="2" fillId="2" borderId="16" xfId="0" applyFont="1" applyFill="1" applyBorder="1" applyAlignment="1">
      <alignment vertical="center"/>
    </xf>
    <xf numFmtId="0" fontId="4" fillId="2" borderId="5" xfId="0" applyFont="1" applyFill="1" applyBorder="1" applyAlignment="1">
      <alignment horizontal="center" vertical="center"/>
    </xf>
    <xf numFmtId="0" fontId="2" fillId="5" borderId="13" xfId="0" applyFont="1" applyFill="1" applyBorder="1" applyAlignment="1">
      <alignment horizontal="center" vertical="center"/>
    </xf>
    <xf numFmtId="0" fontId="2" fillId="8" borderId="5" xfId="0" applyFont="1" applyFill="1" applyBorder="1" applyAlignment="1">
      <alignment horizontal="left" vertical="center"/>
    </xf>
    <xf numFmtId="0" fontId="2" fillId="5" borderId="15" xfId="0" applyFont="1" applyFill="1" applyBorder="1" applyAlignment="1">
      <alignment horizontal="center" vertical="center"/>
    </xf>
    <xf numFmtId="0" fontId="2" fillId="5" borderId="17" xfId="0" applyFont="1" applyFill="1" applyBorder="1" applyAlignment="1">
      <alignment horizontal="center" vertical="center"/>
    </xf>
    <xf numFmtId="0" fontId="2" fillId="2" borderId="9" xfId="0" applyFont="1" applyFill="1" applyBorder="1" applyAlignment="1">
      <alignment vertical="center"/>
    </xf>
    <xf numFmtId="0" fontId="2" fillId="8" borderId="0" xfId="0" applyFont="1" applyFill="1" applyAlignment="1">
      <alignment horizontal="left" vertical="center"/>
    </xf>
    <xf numFmtId="0" fontId="32" fillId="7" borderId="0" xfId="0" applyFont="1" applyFill="1" applyAlignment="1">
      <alignment horizontal="left" vertical="center"/>
    </xf>
    <xf numFmtId="0" fontId="24" fillId="2" borderId="0" xfId="0" applyFont="1" applyFill="1" applyAlignment="1">
      <alignment vertical="center"/>
    </xf>
    <xf numFmtId="0" fontId="24" fillId="2" borderId="0" xfId="0" applyFont="1" applyFill="1" applyAlignment="1">
      <alignment horizontal="center" vertical="center"/>
    </xf>
    <xf numFmtId="0" fontId="24" fillId="8"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vertical="center"/>
    </xf>
    <xf numFmtId="166" fontId="24" fillId="5" borderId="5" xfId="0" applyNumberFormat="1" applyFont="1" applyFill="1" applyBorder="1" applyAlignment="1">
      <alignment horizontal="center" vertical="center"/>
    </xf>
    <xf numFmtId="0" fontId="24" fillId="8" borderId="5" xfId="0" applyFont="1" applyFill="1" applyBorder="1" applyAlignment="1">
      <alignment horizontal="center" vertical="center"/>
    </xf>
    <xf numFmtId="0" fontId="24" fillId="8" borderId="0" xfId="0" applyFont="1" applyFill="1" applyAlignment="1">
      <alignment horizontal="center" vertical="center"/>
    </xf>
    <xf numFmtId="0" fontId="28" fillId="2" borderId="0" xfId="0" applyFont="1" applyFill="1" applyAlignment="1">
      <alignment vertical="center"/>
    </xf>
    <xf numFmtId="0" fontId="4" fillId="2" borderId="0" xfId="0" applyFont="1" applyFill="1" applyAlignment="1">
      <alignment horizontal="right" wrapText="1"/>
    </xf>
    <xf numFmtId="3" fontId="2" fillId="5" borderId="13" xfId="0" applyNumberFormat="1" applyFont="1" applyFill="1" applyBorder="1" applyAlignment="1">
      <alignment horizontal="center" vertical="center"/>
    </xf>
    <xf numFmtId="3" fontId="2" fillId="5" borderId="15" xfId="0" applyNumberFormat="1" applyFont="1" applyFill="1" applyBorder="1" applyAlignment="1">
      <alignment horizontal="center" vertical="center"/>
    </xf>
    <xf numFmtId="3" fontId="2" fillId="5" borderId="17" xfId="0" applyNumberFormat="1" applyFont="1" applyFill="1" applyBorder="1" applyAlignment="1">
      <alignment horizontal="center" vertical="center"/>
    </xf>
    <xf numFmtId="0" fontId="2" fillId="2" borderId="33" xfId="0" applyFont="1" applyFill="1" applyBorder="1" applyAlignment="1">
      <alignment horizontal="center" vertical="center"/>
    </xf>
    <xf numFmtId="9" fontId="2" fillId="5" borderId="17" xfId="2" applyFont="1" applyFill="1" applyBorder="1" applyAlignment="1" applyProtection="1">
      <alignment horizontal="center" vertical="center"/>
    </xf>
    <xf numFmtId="0" fontId="7" fillId="2" borderId="0" xfId="0" applyFont="1" applyFill="1" applyAlignment="1">
      <alignment vertical="center"/>
    </xf>
    <xf numFmtId="0" fontId="7" fillId="8" borderId="0" xfId="0" applyFont="1" applyFill="1" applyAlignment="1">
      <alignment vertical="center"/>
    </xf>
    <xf numFmtId="0" fontId="7" fillId="8" borderId="0" xfId="0" applyFont="1" applyFill="1" applyAlignment="1">
      <alignment wrapText="1"/>
    </xf>
    <xf numFmtId="0" fontId="7" fillId="2" borderId="0" xfId="0" applyFont="1" applyFill="1" applyAlignment="1">
      <alignment wrapText="1"/>
    </xf>
    <xf numFmtId="0" fontId="2" fillId="3" borderId="0" xfId="0" applyFont="1" applyFill="1"/>
    <xf numFmtId="0" fontId="18" fillId="2" borderId="0" xfId="0" applyFont="1" applyFill="1"/>
    <xf numFmtId="0" fontId="4" fillId="2" borderId="26" xfId="0" applyFont="1" applyFill="1" applyBorder="1" applyAlignment="1">
      <alignment horizontal="center" wrapText="1"/>
    </xf>
    <xf numFmtId="0" fontId="12" fillId="3" borderId="0" xfId="0" applyFont="1" applyFill="1" applyAlignment="1">
      <alignment horizontal="left" vertical="center"/>
    </xf>
    <xf numFmtId="0" fontId="31" fillId="2" borderId="0" xfId="0" applyFont="1" applyFill="1" applyAlignment="1">
      <alignment horizontal="left" vertical="center"/>
    </xf>
    <xf numFmtId="0" fontId="24" fillId="5" borderId="53" xfId="0" applyFont="1" applyFill="1" applyBorder="1" applyAlignment="1">
      <alignment horizontal="left" vertical="center"/>
    </xf>
    <xf numFmtId="0" fontId="24" fillId="5" borderId="54" xfId="0" applyFont="1" applyFill="1" applyBorder="1" applyAlignment="1">
      <alignment horizontal="left" vertical="center"/>
    </xf>
    <xf numFmtId="0" fontId="24" fillId="5" borderId="55" xfId="0" applyFont="1" applyFill="1" applyBorder="1" applyAlignment="1">
      <alignment horizontal="left" vertical="center"/>
    </xf>
    <xf numFmtId="166" fontId="24" fillId="5" borderId="56" xfId="0" applyNumberFormat="1" applyFont="1" applyFill="1" applyBorder="1" applyAlignment="1">
      <alignment horizontal="center" vertical="center"/>
    </xf>
    <xf numFmtId="166" fontId="24" fillId="5" borderId="57" xfId="0" applyNumberFormat="1" applyFont="1" applyFill="1" applyBorder="1" applyAlignment="1">
      <alignment horizontal="center" vertical="center"/>
    </xf>
    <xf numFmtId="166" fontId="24" fillId="5" borderId="58" xfId="0" applyNumberFormat="1" applyFont="1" applyFill="1" applyBorder="1" applyAlignment="1">
      <alignment horizontal="center" vertical="center"/>
    </xf>
    <xf numFmtId="166" fontId="24" fillId="5" borderId="59" xfId="0" applyNumberFormat="1" applyFont="1" applyFill="1" applyBorder="1" applyAlignment="1">
      <alignment horizontal="center" vertical="center"/>
    </xf>
    <xf numFmtId="166" fontId="24" fillId="5" borderId="60" xfId="0" applyNumberFormat="1" applyFont="1" applyFill="1" applyBorder="1" applyAlignment="1">
      <alignment horizontal="center" vertical="center"/>
    </xf>
    <xf numFmtId="0" fontId="24" fillId="5" borderId="28" xfId="0" applyFont="1" applyFill="1" applyBorder="1" applyAlignment="1">
      <alignment vertical="center"/>
    </xf>
    <xf numFmtId="0" fontId="24" fillId="5" borderId="29" xfId="0" applyFont="1" applyFill="1" applyBorder="1" applyAlignment="1">
      <alignment vertical="center"/>
    </xf>
    <xf numFmtId="0" fontId="26" fillId="2" borderId="53" xfId="0" applyFont="1" applyFill="1" applyBorder="1" applyAlignment="1">
      <alignment horizontal="center" vertical="center" wrapText="1"/>
    </xf>
    <xf numFmtId="0" fontId="26" fillId="2" borderId="55" xfId="0" applyFont="1" applyFill="1" applyBorder="1" applyAlignment="1">
      <alignment horizontal="center" vertical="center" wrapText="1"/>
    </xf>
    <xf numFmtId="165" fontId="24" fillId="5" borderId="56" xfId="0" applyNumberFormat="1" applyFont="1" applyFill="1" applyBorder="1" applyAlignment="1">
      <alignment horizontal="center" vertical="center"/>
    </xf>
    <xf numFmtId="168" fontId="24" fillId="5" borderId="57" xfId="0" applyNumberFormat="1" applyFont="1" applyFill="1" applyBorder="1" applyAlignment="1">
      <alignment horizontal="center" vertical="center"/>
    </xf>
    <xf numFmtId="165" fontId="24" fillId="5" borderId="58" xfId="0" applyNumberFormat="1" applyFont="1" applyFill="1" applyBorder="1" applyAlignment="1">
      <alignment horizontal="center" vertical="center"/>
    </xf>
    <xf numFmtId="168" fontId="24" fillId="5" borderId="60" xfId="0" applyNumberFormat="1" applyFont="1" applyFill="1" applyBorder="1" applyAlignment="1">
      <alignment horizontal="center" vertical="center"/>
    </xf>
    <xf numFmtId="168" fontId="24" fillId="5" borderId="56" xfId="0" applyNumberFormat="1" applyFont="1" applyFill="1" applyBorder="1" applyAlignment="1">
      <alignment horizontal="center" vertical="center"/>
    </xf>
    <xf numFmtId="168" fontId="24" fillId="5" borderId="58" xfId="0" applyNumberFormat="1" applyFont="1" applyFill="1" applyBorder="1" applyAlignment="1">
      <alignment horizontal="center" vertical="center"/>
    </xf>
    <xf numFmtId="0" fontId="24" fillId="8" borderId="53" xfId="0" applyFont="1" applyFill="1" applyBorder="1" applyAlignment="1">
      <alignment vertical="center"/>
    </xf>
    <xf numFmtId="0" fontId="24" fillId="8" borderId="54" xfId="0" applyFont="1" applyFill="1" applyBorder="1" applyAlignment="1">
      <alignment vertical="center"/>
    </xf>
    <xf numFmtId="0" fontId="24" fillId="8" borderId="55" xfId="0" applyFont="1" applyFill="1" applyBorder="1" applyAlignment="1">
      <alignment vertical="center"/>
    </xf>
    <xf numFmtId="0" fontId="24" fillId="8" borderId="56" xfId="0" applyFont="1" applyFill="1" applyBorder="1" applyAlignment="1">
      <alignment horizontal="center" vertical="center"/>
    </xf>
    <xf numFmtId="0" fontId="24" fillId="8" borderId="57" xfId="0" applyFont="1" applyFill="1" applyBorder="1" applyAlignment="1">
      <alignment horizontal="center" vertical="center"/>
    </xf>
    <xf numFmtId="0" fontId="24" fillId="8" borderId="58" xfId="0" applyFont="1" applyFill="1" applyBorder="1" applyAlignment="1">
      <alignment horizontal="center" vertical="center"/>
    </xf>
    <xf numFmtId="0" fontId="24" fillId="8" borderId="59" xfId="0" applyFont="1" applyFill="1" applyBorder="1" applyAlignment="1">
      <alignment horizontal="center" vertical="center"/>
    </xf>
    <xf numFmtId="0" fontId="24" fillId="8" borderId="60" xfId="0" applyFont="1" applyFill="1" applyBorder="1" applyAlignment="1">
      <alignment horizontal="center" vertical="center"/>
    </xf>
    <xf numFmtId="0" fontId="10" fillId="2" borderId="11" xfId="0" applyFont="1" applyFill="1" applyBorder="1" applyAlignment="1">
      <alignment horizontal="center" wrapText="1"/>
    </xf>
    <xf numFmtId="0" fontId="18" fillId="18" borderId="0" xfId="0" applyFont="1" applyFill="1"/>
    <xf numFmtId="14" fontId="7" fillId="2" borderId="0" xfId="0" applyNumberFormat="1" applyFont="1" applyFill="1" applyAlignment="1">
      <alignment vertical="center"/>
    </xf>
    <xf numFmtId="0" fontId="3" fillId="8" borderId="0" xfId="0" applyFont="1" applyFill="1" applyAlignment="1">
      <alignment horizontal="right"/>
    </xf>
    <xf numFmtId="0" fontId="3" fillId="8" borderId="6" xfId="0" applyFont="1" applyFill="1" applyBorder="1"/>
    <xf numFmtId="0" fontId="4" fillId="8" borderId="0" xfId="0" applyFont="1" applyFill="1"/>
    <xf numFmtId="0" fontId="4" fillId="8" borderId="5" xfId="0" applyFont="1" applyFill="1" applyBorder="1"/>
    <xf numFmtId="0" fontId="4" fillId="8" borderId="5" xfId="0" applyFont="1" applyFill="1" applyBorder="1" applyAlignment="1">
      <alignment horizontal="center"/>
    </xf>
    <xf numFmtId="0" fontId="4" fillId="8" borderId="5" xfId="0" applyFont="1" applyFill="1" applyBorder="1" applyAlignment="1">
      <alignment horizontal="left"/>
    </xf>
    <xf numFmtId="0" fontId="2" fillId="8" borderId="5" xfId="0" applyFont="1" applyFill="1" applyBorder="1" applyAlignment="1">
      <alignment horizontal="center"/>
    </xf>
    <xf numFmtId="0" fontId="2" fillId="8" borderId="5" xfId="0" applyFont="1" applyFill="1" applyBorder="1" applyAlignment="1">
      <alignment horizontal="left"/>
    </xf>
    <xf numFmtId="0" fontId="2" fillId="8" borderId="0" xfId="0" applyFont="1" applyFill="1" applyAlignment="1">
      <alignment horizontal="right"/>
    </xf>
    <xf numFmtId="0" fontId="3" fillId="8" borderId="5" xfId="0" applyFont="1" applyFill="1" applyBorder="1"/>
    <xf numFmtId="165" fontId="24" fillId="5" borderId="61" xfId="0" applyNumberFormat="1" applyFont="1" applyFill="1" applyBorder="1" applyAlignment="1">
      <alignment horizontal="center" vertical="center"/>
    </xf>
    <xf numFmtId="168" fontId="24" fillId="5" borderId="62" xfId="0" applyNumberFormat="1" applyFont="1" applyFill="1" applyBorder="1" applyAlignment="1">
      <alignment horizontal="center" vertical="center"/>
    </xf>
    <xf numFmtId="168" fontId="24" fillId="5" borderId="61" xfId="0" applyNumberFormat="1" applyFont="1" applyFill="1" applyBorder="1" applyAlignment="1">
      <alignment horizontal="center" vertical="center"/>
    </xf>
    <xf numFmtId="165" fontId="24" fillId="5" borderId="53" xfId="0" applyNumberFormat="1" applyFont="1" applyFill="1" applyBorder="1" applyAlignment="1">
      <alignment horizontal="center" vertical="center"/>
    </xf>
    <xf numFmtId="168" fontId="24" fillId="5" borderId="55" xfId="0" applyNumberFormat="1" applyFont="1" applyFill="1" applyBorder="1" applyAlignment="1">
      <alignment horizontal="center" vertical="center"/>
    </xf>
    <xf numFmtId="168" fontId="24" fillId="5" borderId="53" xfId="0" applyNumberFormat="1" applyFont="1" applyFill="1" applyBorder="1" applyAlignment="1">
      <alignment horizontal="center" vertical="center"/>
    </xf>
    <xf numFmtId="0" fontId="24" fillId="5" borderId="63" xfId="0" applyFont="1" applyFill="1" applyBorder="1" applyAlignment="1">
      <alignment vertical="center"/>
    </xf>
    <xf numFmtId="166" fontId="24" fillId="5" borderId="61" xfId="0" applyNumberFormat="1" applyFont="1" applyFill="1" applyBorder="1" applyAlignment="1">
      <alignment horizontal="center" vertical="center"/>
    </xf>
    <xf numFmtId="166" fontId="24" fillId="5" borderId="45" xfId="0" applyNumberFormat="1" applyFont="1" applyFill="1" applyBorder="1" applyAlignment="1">
      <alignment horizontal="center" vertical="center"/>
    </xf>
    <xf numFmtId="166" fontId="24" fillId="5" borderId="62" xfId="0" applyNumberFormat="1" applyFont="1" applyFill="1" applyBorder="1" applyAlignment="1">
      <alignment horizontal="center" vertical="center"/>
    </xf>
    <xf numFmtId="0" fontId="24" fillId="5" borderId="27" xfId="0" applyFont="1" applyFill="1" applyBorder="1" applyAlignment="1">
      <alignment vertical="center"/>
    </xf>
    <xf numFmtId="166" fontId="24" fillId="5" borderId="53" xfId="0" applyNumberFormat="1" applyFont="1" applyFill="1" applyBorder="1" applyAlignment="1">
      <alignment horizontal="center" vertical="center"/>
    </xf>
    <xf numFmtId="166" fontId="24" fillId="5" borderId="54" xfId="0" applyNumberFormat="1" applyFont="1" applyFill="1" applyBorder="1" applyAlignment="1">
      <alignment horizontal="center" vertical="center"/>
    </xf>
    <xf numFmtId="166" fontId="24" fillId="5" borderId="55" xfId="0" applyNumberFormat="1" applyFont="1" applyFill="1" applyBorder="1" applyAlignment="1">
      <alignment horizontal="center" vertical="center"/>
    </xf>
    <xf numFmtId="0" fontId="4" fillId="2" borderId="26" xfId="0" applyFont="1" applyFill="1" applyBorder="1" applyAlignment="1">
      <alignment wrapText="1"/>
    </xf>
    <xf numFmtId="0" fontId="2" fillId="5" borderId="13" xfId="0" applyFont="1" applyFill="1" applyBorder="1" applyAlignment="1">
      <alignment vertical="center"/>
    </xf>
    <xf numFmtId="0" fontId="2" fillId="5" borderId="15" xfId="0" applyFont="1" applyFill="1" applyBorder="1" applyAlignment="1">
      <alignment vertical="center"/>
    </xf>
    <xf numFmtId="0" fontId="2" fillId="5" borderId="17" xfId="0" applyFont="1" applyFill="1" applyBorder="1" applyAlignment="1">
      <alignment vertical="center"/>
    </xf>
    <xf numFmtId="0" fontId="4" fillId="2" borderId="18" xfId="0" applyFont="1" applyFill="1" applyBorder="1" applyAlignment="1">
      <alignment wrapText="1"/>
    </xf>
    <xf numFmtId="0" fontId="12" fillId="3" borderId="0" xfId="0" applyFont="1" applyFill="1" applyAlignment="1">
      <alignment horizontal="left" vertical="top"/>
    </xf>
    <xf numFmtId="0" fontId="38" fillId="0" borderId="0" xfId="0" applyFont="1"/>
    <xf numFmtId="0" fontId="39" fillId="0" borderId="0" xfId="0" applyFont="1"/>
    <xf numFmtId="0" fontId="2" fillId="5" borderId="33" xfId="0" applyFont="1" applyFill="1" applyBorder="1" applyAlignment="1">
      <alignment vertical="center" shrinkToFit="1"/>
    </xf>
    <xf numFmtId="0" fontId="2" fillId="5" borderId="33" xfId="0" applyFont="1" applyFill="1" applyBorder="1" applyAlignment="1">
      <alignment horizontal="center" vertical="center"/>
    </xf>
    <xf numFmtId="165" fontId="2" fillId="5" borderId="33" xfId="0" applyNumberFormat="1" applyFont="1" applyFill="1" applyBorder="1" applyAlignment="1">
      <alignment horizontal="center" vertical="center"/>
    </xf>
    <xf numFmtId="165" fontId="2" fillId="5" borderId="23" xfId="0" applyNumberFormat="1" applyFont="1" applyFill="1" applyBorder="1" applyAlignment="1">
      <alignment horizontal="center" vertical="center"/>
    </xf>
    <xf numFmtId="2" fontId="2" fillId="5" borderId="23" xfId="0" applyNumberFormat="1" applyFont="1" applyFill="1" applyBorder="1" applyAlignment="1">
      <alignment horizontal="center" vertical="center"/>
    </xf>
    <xf numFmtId="165" fontId="2" fillId="5" borderId="24" xfId="0" applyNumberFormat="1" applyFont="1" applyFill="1" applyBorder="1" applyAlignment="1">
      <alignment horizontal="center" vertical="center"/>
    </xf>
    <xf numFmtId="0" fontId="2" fillId="5" borderId="31" xfId="0" applyFont="1" applyFill="1" applyBorder="1" applyAlignment="1">
      <alignment horizontal="center" vertical="center"/>
    </xf>
    <xf numFmtId="2" fontId="2" fillId="5" borderId="24" xfId="0" applyNumberFormat="1" applyFont="1" applyFill="1" applyBorder="1" applyAlignment="1">
      <alignment horizontal="center" vertical="center"/>
    </xf>
    <xf numFmtId="0" fontId="2" fillId="5" borderId="31" xfId="0" applyFont="1" applyFill="1" applyBorder="1" applyAlignment="1">
      <alignment vertical="center" shrinkToFit="1"/>
    </xf>
    <xf numFmtId="165" fontId="2" fillId="5" borderId="25" xfId="0" applyNumberFormat="1" applyFont="1" applyFill="1" applyBorder="1" applyAlignment="1">
      <alignment horizontal="center" vertical="center"/>
    </xf>
    <xf numFmtId="0" fontId="2" fillId="5" borderId="35" xfId="0" applyFont="1" applyFill="1" applyBorder="1" applyAlignment="1">
      <alignment horizontal="center" vertical="center"/>
    </xf>
    <xf numFmtId="2" fontId="2" fillId="5" borderId="25" xfId="0" applyNumberFormat="1" applyFont="1" applyFill="1" applyBorder="1" applyAlignment="1">
      <alignment horizontal="center" vertical="center"/>
    </xf>
    <xf numFmtId="0" fontId="2" fillId="5" borderId="35" xfId="0" applyFont="1" applyFill="1" applyBorder="1" applyAlignment="1">
      <alignment vertical="center" shrinkToFit="1"/>
    </xf>
    <xf numFmtId="0" fontId="2" fillId="8" borderId="13" xfId="0" applyFont="1" applyFill="1" applyBorder="1"/>
    <xf numFmtId="0" fontId="2" fillId="8" borderId="15" xfId="0" applyFont="1" applyFill="1" applyBorder="1"/>
    <xf numFmtId="0" fontId="2" fillId="8" borderId="17" xfId="0" applyFont="1" applyFill="1" applyBorder="1"/>
    <xf numFmtId="0" fontId="24" fillId="2" borderId="27" xfId="0" applyFont="1" applyFill="1" applyBorder="1" applyAlignment="1">
      <alignment horizontal="left" vertical="center"/>
    </xf>
    <xf numFmtId="0" fontId="26" fillId="5" borderId="27" xfId="0" applyFont="1" applyFill="1" applyBorder="1" applyAlignment="1">
      <alignment horizontal="left" vertical="center"/>
    </xf>
    <xf numFmtId="0" fontId="26" fillId="2" borderId="0" xfId="0" applyFont="1" applyFill="1" applyAlignment="1">
      <alignment vertical="center"/>
    </xf>
    <xf numFmtId="10" fontId="2" fillId="5" borderId="13" xfId="0" applyNumberFormat="1" applyFont="1" applyFill="1" applyBorder="1" applyAlignment="1">
      <alignment horizontal="center" vertical="center"/>
    </xf>
    <xf numFmtId="10" fontId="2" fillId="5" borderId="15" xfId="0" applyNumberFormat="1" applyFont="1" applyFill="1" applyBorder="1" applyAlignment="1">
      <alignment horizontal="center" vertical="center"/>
    </xf>
    <xf numFmtId="10" fontId="2" fillId="5" borderId="17" xfId="0" applyNumberFormat="1" applyFont="1" applyFill="1" applyBorder="1" applyAlignment="1">
      <alignment horizontal="center" vertical="center"/>
    </xf>
    <xf numFmtId="0" fontId="2" fillId="2" borderId="12" xfId="0" applyFont="1" applyFill="1" applyBorder="1" applyAlignment="1">
      <alignment horizontal="left" vertical="center"/>
    </xf>
    <xf numFmtId="0" fontId="2" fillId="2" borderId="16" xfId="0" applyFont="1" applyFill="1" applyBorder="1" applyAlignment="1">
      <alignment horizontal="left" vertical="center"/>
    </xf>
    <xf numFmtId="0" fontId="2" fillId="2" borderId="33" xfId="0" applyFont="1" applyFill="1" applyBorder="1" applyAlignment="1">
      <alignment vertical="center"/>
    </xf>
    <xf numFmtId="0" fontId="2" fillId="2" borderId="14" xfId="0" applyFont="1" applyFill="1" applyBorder="1" applyAlignment="1">
      <alignment vertical="center"/>
    </xf>
    <xf numFmtId="0" fontId="2" fillId="2" borderId="31" xfId="0" applyFont="1" applyFill="1" applyBorder="1" applyAlignment="1">
      <alignment vertical="center"/>
    </xf>
    <xf numFmtId="0" fontId="2" fillId="2" borderId="35" xfId="0" applyFont="1" applyFill="1" applyBorder="1" applyAlignment="1">
      <alignment vertical="center"/>
    </xf>
    <xf numFmtId="0" fontId="2" fillId="2" borderId="31" xfId="0" applyFont="1" applyFill="1" applyBorder="1" applyAlignment="1">
      <alignment horizontal="center" vertical="center"/>
    </xf>
    <xf numFmtId="0" fontId="2" fillId="2" borderId="35" xfId="0" applyFont="1" applyFill="1" applyBorder="1" applyAlignment="1">
      <alignment horizontal="center" vertical="center"/>
    </xf>
    <xf numFmtId="0" fontId="38" fillId="8" borderId="0" xfId="0" applyFont="1" applyFill="1"/>
    <xf numFmtId="0" fontId="39" fillId="8" borderId="0" xfId="0" applyFont="1" applyFill="1"/>
    <xf numFmtId="0" fontId="2" fillId="9" borderId="49" xfId="0" applyFont="1" applyFill="1" applyBorder="1" applyAlignment="1">
      <alignment horizontal="left" vertical="top"/>
    </xf>
    <xf numFmtId="0" fontId="2" fillId="9" borderId="4" xfId="0" applyFont="1" applyFill="1" applyBorder="1" applyAlignment="1">
      <alignment horizontal="left" vertical="top"/>
    </xf>
    <xf numFmtId="0" fontId="10" fillId="9" borderId="0" xfId="0" applyFont="1" applyFill="1" applyAlignment="1">
      <alignment horizontal="left" vertical="top"/>
    </xf>
    <xf numFmtId="0" fontId="2" fillId="2" borderId="51" xfId="0" applyFont="1" applyFill="1" applyBorder="1" applyAlignment="1">
      <alignment horizontal="left" vertical="top"/>
    </xf>
    <xf numFmtId="0" fontId="1" fillId="2" borderId="0" xfId="1" applyFill="1" applyAlignment="1" applyProtection="1">
      <alignment horizontal="left" vertical="top"/>
    </xf>
    <xf numFmtId="0" fontId="3" fillId="9" borderId="32" xfId="0" applyFont="1" applyFill="1" applyBorder="1" applyAlignment="1">
      <alignment horizontal="left" vertical="top"/>
    </xf>
    <xf numFmtId="0" fontId="28" fillId="2" borderId="0" xfId="0" applyFont="1" applyFill="1" applyAlignment="1">
      <alignment horizontal="left" vertical="top"/>
    </xf>
    <xf numFmtId="0" fontId="3" fillId="11" borderId="0" xfId="0" applyFont="1" applyFill="1" applyAlignment="1">
      <alignment horizontal="left" vertical="top"/>
    </xf>
    <xf numFmtId="0" fontId="16" fillId="18" borderId="0" xfId="0" applyFont="1" applyFill="1" applyAlignment="1">
      <alignment horizontal="left" vertical="top"/>
    </xf>
    <xf numFmtId="0" fontId="44" fillId="18" borderId="0" xfId="0" applyFont="1" applyFill="1" applyAlignment="1">
      <alignment horizontal="left" vertical="top"/>
    </xf>
    <xf numFmtId="0" fontId="17" fillId="9" borderId="0" xfId="0" applyFont="1" applyFill="1" applyAlignment="1">
      <alignment horizontal="left" vertical="top"/>
    </xf>
    <xf numFmtId="0" fontId="30" fillId="2" borderId="0" xfId="0" applyFont="1" applyFill="1" applyAlignment="1">
      <alignment horizontal="left" vertical="top"/>
    </xf>
    <xf numFmtId="0" fontId="29" fillId="2" borderId="0" xfId="0" applyFont="1" applyFill="1" applyAlignment="1">
      <alignment horizontal="left" vertical="top"/>
    </xf>
    <xf numFmtId="0" fontId="17" fillId="7" borderId="0" xfId="0" applyFont="1" applyFill="1" applyAlignment="1">
      <alignment horizontal="left" vertical="top"/>
    </xf>
    <xf numFmtId="0" fontId="17" fillId="18" borderId="0" xfId="0" applyFont="1" applyFill="1" applyAlignment="1">
      <alignment horizontal="left" vertical="top"/>
    </xf>
    <xf numFmtId="0" fontId="17" fillId="2" borderId="0" xfId="0" applyFont="1" applyFill="1" applyAlignment="1">
      <alignment horizontal="left" vertical="top"/>
    </xf>
    <xf numFmtId="0" fontId="17" fillId="18" borderId="0" xfId="0" quotePrefix="1" applyFont="1" applyFill="1" applyAlignment="1">
      <alignment horizontal="left" vertical="top"/>
    </xf>
    <xf numFmtId="0" fontId="30" fillId="2" borderId="12" xfId="0" applyFont="1" applyFill="1" applyBorder="1" applyAlignment="1">
      <alignment horizontal="left" vertical="top"/>
    </xf>
    <xf numFmtId="0" fontId="30" fillId="2" borderId="14" xfId="0" applyFont="1" applyFill="1" applyBorder="1" applyAlignment="1">
      <alignment horizontal="left" vertical="top"/>
    </xf>
    <xf numFmtId="0" fontId="30" fillId="2" borderId="16" xfId="0" applyFont="1" applyFill="1" applyBorder="1" applyAlignment="1">
      <alignment horizontal="left" vertical="top"/>
    </xf>
    <xf numFmtId="0" fontId="36" fillId="18" borderId="0" xfId="0" applyFont="1" applyFill="1" applyAlignment="1">
      <alignment horizontal="left" vertical="top"/>
    </xf>
    <xf numFmtId="0" fontId="30" fillId="2" borderId="30" xfId="0" applyFont="1" applyFill="1" applyBorder="1" applyAlignment="1">
      <alignment horizontal="left" vertical="top"/>
    </xf>
    <xf numFmtId="0" fontId="41" fillId="2" borderId="12" xfId="0" applyFont="1" applyFill="1" applyBorder="1" applyAlignment="1">
      <alignment horizontal="left" vertical="top"/>
    </xf>
    <xf numFmtId="0" fontId="30" fillId="2" borderId="19" xfId="0" applyFont="1" applyFill="1" applyBorder="1" applyAlignment="1">
      <alignment horizontal="left" vertical="top"/>
    </xf>
    <xf numFmtId="0" fontId="30" fillId="2" borderId="34" xfId="0" applyFont="1" applyFill="1" applyBorder="1" applyAlignment="1">
      <alignment horizontal="left" vertical="top"/>
    </xf>
    <xf numFmtId="0" fontId="29" fillId="2" borderId="19" xfId="0" applyFont="1" applyFill="1" applyBorder="1" applyAlignment="1">
      <alignment horizontal="left" vertical="top"/>
    </xf>
    <xf numFmtId="0" fontId="30" fillId="0" borderId="16" xfId="0" applyFont="1" applyBorder="1" applyAlignment="1">
      <alignment horizontal="left" vertical="top"/>
    </xf>
    <xf numFmtId="0" fontId="29" fillId="2" borderId="30" xfId="0" applyFont="1" applyFill="1" applyBorder="1" applyAlignment="1">
      <alignment horizontal="left" vertical="top"/>
    </xf>
    <xf numFmtId="0" fontId="30" fillId="2" borderId="16" xfId="0" quotePrefix="1" applyFont="1" applyFill="1" applyBorder="1" applyAlignment="1">
      <alignment horizontal="left" vertical="top"/>
    </xf>
    <xf numFmtId="0" fontId="45" fillId="8" borderId="0" xfId="0" applyFont="1" applyFill="1"/>
    <xf numFmtId="0" fontId="2" fillId="5" borderId="8" xfId="0" applyFont="1" applyFill="1" applyBorder="1" applyAlignment="1">
      <alignment horizontal="left" vertical="center"/>
    </xf>
    <xf numFmtId="0" fontId="3" fillId="5" borderId="9" xfId="0" applyFont="1" applyFill="1" applyBorder="1"/>
    <xf numFmtId="0" fontId="3" fillId="5" borderId="7" xfId="0" applyFont="1" applyFill="1" applyBorder="1"/>
    <xf numFmtId="14" fontId="2" fillId="5" borderId="13" xfId="0" applyNumberFormat="1" applyFont="1" applyFill="1" applyBorder="1" applyAlignment="1">
      <alignment horizontal="left" vertical="center"/>
    </xf>
    <xf numFmtId="14" fontId="2" fillId="5" borderId="17" xfId="0" applyNumberFormat="1" applyFont="1" applyFill="1" applyBorder="1" applyAlignment="1">
      <alignment horizontal="left" vertical="center"/>
    </xf>
    <xf numFmtId="0" fontId="4" fillId="2" borderId="11" xfId="0" applyFont="1" applyFill="1" applyBorder="1" applyAlignment="1">
      <alignment horizontal="center" wrapText="1"/>
    </xf>
    <xf numFmtId="165" fontId="2" fillId="5" borderId="17" xfId="0" applyNumberFormat="1" applyFont="1" applyFill="1" applyBorder="1" applyAlignment="1">
      <alignment horizontal="center" vertical="center"/>
    </xf>
    <xf numFmtId="0" fontId="2" fillId="5" borderId="13" xfId="0" applyFont="1" applyFill="1" applyBorder="1" applyAlignment="1">
      <alignment horizontal="left" vertical="center"/>
    </xf>
    <xf numFmtId="0" fontId="2" fillId="5" borderId="15" xfId="0" applyFont="1" applyFill="1" applyBorder="1" applyAlignment="1">
      <alignment horizontal="left" vertical="center"/>
    </xf>
    <xf numFmtId="0" fontId="2" fillId="5" borderId="17" xfId="0" applyFont="1" applyFill="1" applyBorder="1" applyAlignment="1">
      <alignment horizontal="left" vertical="center"/>
    </xf>
    <xf numFmtId="0" fontId="4" fillId="2" borderId="52" xfId="0" applyFont="1" applyFill="1" applyBorder="1" applyAlignment="1">
      <alignment horizontal="left" wrapText="1"/>
    </xf>
    <xf numFmtId="0" fontId="21" fillId="2" borderId="0" xfId="0" applyFont="1" applyFill="1" applyAlignment="1">
      <alignment horizontal="right" vertical="center"/>
    </xf>
    <xf numFmtId="0" fontId="21" fillId="2" borderId="32" xfId="0" applyFont="1" applyFill="1" applyBorder="1" applyAlignment="1">
      <alignment horizontal="right" vertical="center"/>
    </xf>
    <xf numFmtId="0" fontId="2" fillId="2" borderId="9" xfId="0" applyFont="1" applyFill="1" applyBorder="1" applyAlignment="1">
      <alignment horizontal="right" vertical="center"/>
    </xf>
    <xf numFmtId="0" fontId="2" fillId="2" borderId="7" xfId="0" applyFont="1" applyFill="1" applyBorder="1" applyAlignment="1">
      <alignment vertical="center"/>
    </xf>
    <xf numFmtId="0" fontId="4" fillId="2" borderId="48" xfId="0" applyFont="1" applyFill="1" applyBorder="1" applyAlignment="1">
      <alignment horizontal="left" wrapText="1"/>
    </xf>
    <xf numFmtId="0" fontId="4" fillId="2" borderId="11" xfId="0" applyFont="1" applyFill="1" applyBorder="1" applyAlignment="1">
      <alignment wrapText="1"/>
    </xf>
    <xf numFmtId="0" fontId="4" fillId="2" borderId="11" xfId="0" applyFont="1" applyFill="1" applyBorder="1" applyAlignment="1">
      <alignment horizontal="left" wrapText="1"/>
    </xf>
    <xf numFmtId="0" fontId="33" fillId="2" borderId="0" xfId="0" applyFont="1" applyFill="1" applyAlignment="1">
      <alignment vertical="center"/>
    </xf>
    <xf numFmtId="49" fontId="2" fillId="5" borderId="13" xfId="0" applyNumberFormat="1" applyFont="1" applyFill="1" applyBorder="1" applyAlignment="1">
      <alignment horizontal="left" vertical="center"/>
    </xf>
    <xf numFmtId="165" fontId="2" fillId="5" borderId="13" xfId="0" applyNumberFormat="1" applyFont="1" applyFill="1" applyBorder="1" applyAlignment="1">
      <alignment horizontal="center" vertical="center"/>
    </xf>
    <xf numFmtId="9" fontId="2" fillId="5" borderId="13" xfId="2" applyFont="1" applyFill="1" applyBorder="1" applyAlignment="1" applyProtection="1">
      <alignment horizontal="center" vertical="center"/>
    </xf>
    <xf numFmtId="49" fontId="2" fillId="5" borderId="15" xfId="0" applyNumberFormat="1" applyFont="1" applyFill="1" applyBorder="1" applyAlignment="1">
      <alignment horizontal="left" vertical="center"/>
    </xf>
    <xf numFmtId="165" fontId="2" fillId="5" borderId="15" xfId="0" applyNumberFormat="1" applyFont="1" applyFill="1" applyBorder="1" applyAlignment="1">
      <alignment horizontal="center" vertical="center"/>
    </xf>
    <xf numFmtId="9" fontId="2" fillId="5" borderId="15" xfId="2" applyFont="1" applyFill="1" applyBorder="1" applyAlignment="1" applyProtection="1">
      <alignment horizontal="center" vertical="center"/>
    </xf>
    <xf numFmtId="49" fontId="2" fillId="5" borderId="17" xfId="0" applyNumberFormat="1" applyFont="1" applyFill="1" applyBorder="1" applyAlignment="1">
      <alignment horizontal="left" vertical="center"/>
    </xf>
    <xf numFmtId="0" fontId="49" fillId="8" borderId="0" xfId="0" applyFont="1" applyFill="1"/>
    <xf numFmtId="167" fontId="2" fillId="8" borderId="0" xfId="0" applyNumberFormat="1" applyFont="1" applyFill="1"/>
    <xf numFmtId="0" fontId="5" fillId="8" borderId="5" xfId="0" applyFont="1" applyFill="1" applyBorder="1"/>
    <xf numFmtId="0" fontId="4" fillId="8" borderId="5" xfId="0" applyFont="1" applyFill="1" applyBorder="1" applyAlignment="1">
      <alignment wrapText="1"/>
    </xf>
    <xf numFmtId="0" fontId="7" fillId="0" borderId="0" xfId="0" applyFont="1" applyAlignment="1">
      <alignment horizontal="center" vertical="top"/>
    </xf>
    <xf numFmtId="0" fontId="7" fillId="0" borderId="0" xfId="0" applyFont="1" applyAlignment="1">
      <alignment vertical="top"/>
    </xf>
    <xf numFmtId="0" fontId="8" fillId="0" borderId="0" xfId="0" applyFont="1" applyAlignment="1">
      <alignment vertical="top"/>
    </xf>
    <xf numFmtId="0" fontId="4" fillId="2" borderId="5" xfId="0" applyFont="1" applyFill="1" applyBorder="1" applyAlignment="1">
      <alignment horizontal="left" vertical="center"/>
    </xf>
    <xf numFmtId="0" fontId="2" fillId="2" borderId="5" xfId="0" applyFont="1" applyFill="1" applyBorder="1" applyAlignment="1">
      <alignment horizontal="left" vertical="top"/>
    </xf>
    <xf numFmtId="0" fontId="2" fillId="2" borderId="5" xfId="0" applyFont="1" applyFill="1" applyBorder="1" applyAlignment="1">
      <alignment horizontal="left" vertical="center"/>
    </xf>
    <xf numFmtId="0" fontId="1" fillId="2" borderId="0" xfId="1" applyFill="1" applyAlignment="1" applyProtection="1">
      <alignment horizontal="left" vertical="center"/>
    </xf>
    <xf numFmtId="0" fontId="28" fillId="18" borderId="0" xfId="0" applyFont="1" applyFill="1" applyAlignment="1">
      <alignment horizontal="left" vertical="center"/>
    </xf>
    <xf numFmtId="0" fontId="32" fillId="2" borderId="0" xfId="0" applyFont="1" applyFill="1" applyAlignment="1">
      <alignment horizontal="left" vertical="center"/>
    </xf>
    <xf numFmtId="0" fontId="22" fillId="2" borderId="10" xfId="0" applyFont="1" applyFill="1" applyBorder="1" applyAlignment="1">
      <alignment horizontal="left" vertical="top"/>
    </xf>
    <xf numFmtId="0" fontId="22" fillId="2" borderId="0" xfId="0" applyFont="1" applyFill="1" applyAlignment="1">
      <alignment horizontal="left" vertical="top"/>
    </xf>
    <xf numFmtId="0" fontId="4" fillId="2" borderId="5" xfId="0" applyFont="1" applyFill="1" applyBorder="1" applyAlignment="1">
      <alignment horizontal="left"/>
    </xf>
    <xf numFmtId="0" fontId="4" fillId="2" borderId="46" xfId="0" applyFont="1" applyFill="1" applyBorder="1" applyAlignment="1">
      <alignment horizontal="left"/>
    </xf>
    <xf numFmtId="0" fontId="4" fillId="2" borderId="48" xfId="0" applyFont="1" applyFill="1" applyBorder="1" applyAlignment="1">
      <alignment horizontal="left"/>
    </xf>
    <xf numFmtId="0" fontId="4" fillId="2" borderId="18" xfId="0" applyFont="1" applyFill="1" applyBorder="1" applyAlignment="1">
      <alignment horizontal="left"/>
    </xf>
    <xf numFmtId="0" fontId="4" fillId="2" borderId="45" xfId="0" applyFont="1" applyFill="1" applyBorder="1" applyAlignment="1">
      <alignment horizontal="left"/>
    </xf>
    <xf numFmtId="0" fontId="40" fillId="2" borderId="26" xfId="0" applyFont="1" applyFill="1" applyBorder="1" applyAlignment="1">
      <alignment horizontal="left"/>
    </xf>
    <xf numFmtId="0" fontId="35" fillId="19" borderId="0" xfId="0" applyFont="1" applyFill="1" applyAlignment="1">
      <alignment horizontal="left" vertical="center"/>
    </xf>
    <xf numFmtId="0" fontId="2" fillId="5" borderId="0" xfId="0" applyFont="1" applyFill="1"/>
    <xf numFmtId="0" fontId="2" fillId="5" borderId="0" xfId="0" applyFont="1" applyFill="1" applyAlignment="1">
      <alignment horizontal="center"/>
    </xf>
    <xf numFmtId="0" fontId="4" fillId="5" borderId="0" xfId="0" applyFont="1" applyFill="1" applyAlignment="1">
      <alignment horizontal="center"/>
    </xf>
    <xf numFmtId="0" fontId="4" fillId="5" borderId="0" xfId="0" applyFont="1" applyFill="1"/>
    <xf numFmtId="0" fontId="2" fillId="5" borderId="5" xfId="0" applyFont="1" applyFill="1" applyBorder="1" applyAlignment="1">
      <alignment horizontal="center"/>
    </xf>
    <xf numFmtId="0" fontId="2" fillId="0" borderId="8" xfId="0" applyFont="1" applyBorder="1"/>
    <xf numFmtId="0" fontId="2" fillId="10" borderId="5" xfId="0" applyFont="1" applyFill="1" applyBorder="1" applyAlignment="1">
      <alignment vertical="center"/>
    </xf>
    <xf numFmtId="0" fontId="3" fillId="10" borderId="6" xfId="0" applyFont="1" applyFill="1" applyBorder="1"/>
    <xf numFmtId="0" fontId="2" fillId="10" borderId="6" xfId="0" applyFont="1" applyFill="1" applyBorder="1"/>
    <xf numFmtId="0" fontId="51" fillId="12" borderId="2" xfId="1" applyFont="1" applyFill="1" applyBorder="1" applyAlignment="1" applyProtection="1">
      <alignment horizontal="center" vertical="center"/>
    </xf>
    <xf numFmtId="0" fontId="37" fillId="0" borderId="65" xfId="0" applyFont="1" applyBorder="1" applyAlignment="1">
      <alignment vertical="top"/>
    </xf>
    <xf numFmtId="0" fontId="37" fillId="0" borderId="52" xfId="0" applyFont="1" applyBorder="1" applyAlignment="1">
      <alignment vertical="top"/>
    </xf>
    <xf numFmtId="0" fontId="10" fillId="7" borderId="1" xfId="0" applyFont="1" applyFill="1" applyBorder="1" applyAlignment="1">
      <alignment horizontal="left" vertical="center"/>
    </xf>
    <xf numFmtId="0" fontId="4" fillId="2" borderId="5" xfId="0" applyFont="1" applyFill="1" applyBorder="1" applyAlignment="1">
      <alignment vertical="center"/>
    </xf>
    <xf numFmtId="0" fontId="10" fillId="7" borderId="2" xfId="0" applyFont="1" applyFill="1" applyBorder="1" applyAlignment="1">
      <alignment horizontal="left" vertical="center"/>
    </xf>
    <xf numFmtId="0" fontId="3" fillId="9" borderId="50" xfId="0" applyFont="1" applyFill="1" applyBorder="1" applyAlignment="1">
      <alignment horizontal="left"/>
    </xf>
    <xf numFmtId="0" fontId="2" fillId="2" borderId="51" xfId="0" applyFont="1" applyFill="1" applyBorder="1" applyAlignment="1">
      <alignment horizontal="left"/>
    </xf>
    <xf numFmtId="0" fontId="42" fillId="20" borderId="0" xfId="0" applyFont="1" applyFill="1" applyAlignment="1">
      <alignment horizontal="left" vertical="center"/>
    </xf>
    <xf numFmtId="0" fontId="28" fillId="2" borderId="0" xfId="0" applyFont="1" applyFill="1" applyAlignment="1">
      <alignment horizontal="left" vertical="center"/>
    </xf>
    <xf numFmtId="0" fontId="22" fillId="2"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xf>
    <xf numFmtId="0" fontId="3" fillId="9" borderId="12" xfId="0" applyFont="1" applyFill="1" applyBorder="1" applyAlignment="1">
      <alignment horizontal="left"/>
    </xf>
    <xf numFmtId="0" fontId="3" fillId="9" borderId="14" xfId="0" applyFont="1" applyFill="1" applyBorder="1" applyAlignment="1">
      <alignment horizontal="left"/>
    </xf>
    <xf numFmtId="0" fontId="3" fillId="9" borderId="19" xfId="0" applyFont="1" applyFill="1" applyBorder="1" applyAlignment="1">
      <alignment horizontal="left"/>
    </xf>
    <xf numFmtId="0" fontId="3" fillId="9" borderId="16" xfId="0" applyFont="1" applyFill="1" applyBorder="1" applyAlignment="1">
      <alignment horizontal="left"/>
    </xf>
    <xf numFmtId="0" fontId="4" fillId="2" borderId="0" xfId="0" applyFont="1" applyFill="1" applyAlignment="1">
      <alignment horizontal="left"/>
    </xf>
    <xf numFmtId="0" fontId="4" fillId="2" borderId="8" xfId="0" applyFont="1" applyFill="1" applyBorder="1" applyAlignment="1">
      <alignment horizontal="left"/>
    </xf>
    <xf numFmtId="0" fontId="19" fillId="3" borderId="0" xfId="0" applyFont="1" applyFill="1" applyAlignment="1">
      <alignment horizontal="left" vertical="center"/>
    </xf>
    <xf numFmtId="0" fontId="19" fillId="3" borderId="20" xfId="0" quotePrefix="1" applyFont="1" applyFill="1" applyBorder="1" applyAlignment="1">
      <alignment horizontal="left"/>
    </xf>
    <xf numFmtId="0" fontId="19" fillId="3" borderId="21" xfId="0" applyFont="1" applyFill="1" applyBorder="1" applyAlignment="1">
      <alignment horizontal="left"/>
    </xf>
    <xf numFmtId="0" fontId="20" fillId="12" borderId="21" xfId="0" applyFont="1" applyFill="1" applyBorder="1" applyAlignment="1">
      <alignment horizontal="left"/>
    </xf>
    <xf numFmtId="0" fontId="19" fillId="3" borderId="22" xfId="0" applyFont="1" applyFill="1" applyBorder="1" applyAlignment="1">
      <alignment horizontal="left"/>
    </xf>
    <xf numFmtId="0" fontId="33" fillId="2" borderId="64" xfId="0" applyFont="1" applyFill="1" applyBorder="1" applyAlignment="1">
      <alignment horizontal="left"/>
    </xf>
    <xf numFmtId="0" fontId="33" fillId="9" borderId="64" xfId="0" applyFont="1" applyFill="1" applyBorder="1" applyAlignment="1">
      <alignment horizontal="left"/>
    </xf>
    <xf numFmtId="0" fontId="33" fillId="2" borderId="15" xfId="0" applyFont="1" applyFill="1" applyBorder="1" applyAlignment="1">
      <alignment horizontal="left"/>
    </xf>
    <xf numFmtId="0" fontId="33" fillId="9" borderId="15" xfId="0" applyFont="1" applyFill="1" applyBorder="1" applyAlignment="1">
      <alignment horizontal="left"/>
    </xf>
    <xf numFmtId="0" fontId="33" fillId="2" borderId="17" xfId="0" applyFont="1" applyFill="1" applyBorder="1" applyAlignment="1">
      <alignment horizontal="left"/>
    </xf>
    <xf numFmtId="0" fontId="33" fillId="9" borderId="17" xfId="0" applyFont="1" applyFill="1" applyBorder="1" applyAlignment="1">
      <alignment horizontal="left"/>
    </xf>
    <xf numFmtId="0" fontId="2" fillId="8" borderId="0" xfId="0" applyFont="1" applyFill="1" applyAlignment="1">
      <alignment horizontal="left"/>
    </xf>
    <xf numFmtId="0" fontId="33" fillId="2" borderId="11" xfId="0" applyFont="1" applyFill="1" applyBorder="1" applyAlignment="1">
      <alignment horizontal="left"/>
    </xf>
    <xf numFmtId="0" fontId="33" fillId="9" borderId="11" xfId="0" applyFont="1" applyFill="1" applyBorder="1" applyAlignment="1">
      <alignment horizontal="left"/>
    </xf>
    <xf numFmtId="0" fontId="30" fillId="2" borderId="0" xfId="0" applyFont="1" applyFill="1" applyAlignment="1">
      <alignment horizontal="left" vertical="center"/>
    </xf>
    <xf numFmtId="0" fontId="4" fillId="2" borderId="26" xfId="0" applyFont="1" applyFill="1" applyBorder="1" applyAlignment="1">
      <alignment horizontal="left"/>
    </xf>
    <xf numFmtId="0" fontId="4" fillId="2" borderId="9" xfId="0" applyFont="1" applyFill="1" applyBorder="1" applyAlignment="1">
      <alignment horizontal="left" vertical="center"/>
    </xf>
    <xf numFmtId="0" fontId="4" fillId="2" borderId="0" xfId="0" applyFont="1" applyFill="1" applyAlignment="1">
      <alignment horizontal="left" vertical="center"/>
    </xf>
    <xf numFmtId="0" fontId="4" fillId="2" borderId="10" xfId="0" applyFont="1" applyFill="1" applyBorder="1" applyAlignment="1">
      <alignment horizontal="left" vertical="center"/>
    </xf>
    <xf numFmtId="0" fontId="4" fillId="2" borderId="11" xfId="0" applyFont="1" applyFill="1" applyBorder="1" applyAlignment="1">
      <alignment horizontal="left" vertical="center"/>
    </xf>
    <xf numFmtId="0" fontId="4" fillId="7" borderId="0" xfId="0" applyFont="1" applyFill="1" applyAlignment="1">
      <alignment horizontal="left"/>
    </xf>
    <xf numFmtId="0" fontId="4" fillId="7" borderId="9" xfId="0" applyFont="1" applyFill="1" applyBorder="1" applyAlignment="1">
      <alignment horizontal="left" vertical="center"/>
    </xf>
    <xf numFmtId="0" fontId="30" fillId="7" borderId="0" xfId="0" applyFont="1" applyFill="1" applyAlignment="1">
      <alignment horizontal="left" vertical="center"/>
    </xf>
    <xf numFmtId="0" fontId="4" fillId="7" borderId="0" xfId="0" applyFont="1" applyFill="1" applyAlignment="1">
      <alignment horizontal="left" vertical="center"/>
    </xf>
    <xf numFmtId="0" fontId="2" fillId="7" borderId="9" xfId="0" applyFont="1" applyFill="1" applyBorder="1" applyAlignment="1">
      <alignment horizontal="left" vertical="center"/>
    </xf>
    <xf numFmtId="0" fontId="27" fillId="9" borderId="0" xfId="0" applyFont="1" applyFill="1" applyAlignment="1">
      <alignment horizontal="left" vertical="center"/>
    </xf>
    <xf numFmtId="0" fontId="10" fillId="9" borderId="18" xfId="0" applyFont="1" applyFill="1" applyBorder="1" applyAlignment="1">
      <alignment horizontal="left"/>
    </xf>
    <xf numFmtId="0" fontId="10" fillId="2" borderId="11" xfId="0" applyFont="1" applyFill="1" applyBorder="1" applyAlignment="1">
      <alignment horizontal="left"/>
    </xf>
    <xf numFmtId="0" fontId="2" fillId="2" borderId="9" xfId="0" applyFont="1" applyFill="1" applyBorder="1" applyAlignment="1">
      <alignment horizontal="left" vertical="center"/>
    </xf>
    <xf numFmtId="0" fontId="2" fillId="2" borderId="7" xfId="0" applyFont="1" applyFill="1" applyBorder="1" applyAlignment="1">
      <alignment horizontal="left" vertical="center"/>
    </xf>
    <xf numFmtId="0" fontId="40" fillId="2" borderId="10" xfId="0" applyFont="1" applyFill="1" applyBorder="1" applyAlignment="1">
      <alignment horizontal="left"/>
    </xf>
    <xf numFmtId="0" fontId="41" fillId="2" borderId="12" xfId="0" applyFont="1" applyFill="1" applyBorder="1" applyAlignment="1">
      <alignment horizontal="left"/>
    </xf>
    <xf numFmtId="0" fontId="41" fillId="2" borderId="0" xfId="0" applyFont="1" applyFill="1" applyAlignment="1">
      <alignment horizontal="left" vertical="center"/>
    </xf>
    <xf numFmtId="0" fontId="27" fillId="2" borderId="0" xfId="0" applyFont="1" applyFill="1" applyAlignment="1">
      <alignment horizontal="left" vertical="center"/>
    </xf>
    <xf numFmtId="0" fontId="2" fillId="2" borderId="0" xfId="0" applyFont="1" applyFill="1" applyAlignment="1">
      <alignment horizontal="left" vertical="center"/>
    </xf>
    <xf numFmtId="0" fontId="4" fillId="2" borderId="32" xfId="0" applyFont="1" applyFill="1" applyBorder="1" applyAlignment="1">
      <alignment horizontal="left"/>
    </xf>
    <xf numFmtId="0" fontId="4" fillId="2" borderId="20" xfId="0" applyFont="1" applyFill="1" applyBorder="1" applyAlignment="1">
      <alignment horizontal="left" vertical="center"/>
    </xf>
    <xf numFmtId="0" fontId="8" fillId="2" borderId="48" xfId="0" applyFont="1" applyFill="1" applyBorder="1" applyAlignment="1">
      <alignment horizontal="left"/>
    </xf>
    <xf numFmtId="0" fontId="8" fillId="2" borderId="11" xfId="0" applyFont="1" applyFill="1" applyBorder="1" applyAlignment="1">
      <alignment horizontal="left"/>
    </xf>
    <xf numFmtId="0" fontId="43" fillId="2" borderId="48" xfId="0" applyFont="1" applyFill="1" applyBorder="1" applyAlignment="1">
      <alignment horizontal="left"/>
    </xf>
    <xf numFmtId="0" fontId="23" fillId="2" borderId="11" xfId="0" applyFont="1" applyFill="1" applyBorder="1" applyAlignment="1">
      <alignment horizontal="left"/>
    </xf>
    <xf numFmtId="0" fontId="43" fillId="2" borderId="11" xfId="0" applyFont="1" applyFill="1" applyBorder="1" applyAlignment="1">
      <alignment horizontal="left"/>
    </xf>
    <xf numFmtId="0" fontId="33" fillId="2" borderId="26" xfId="0" applyFont="1" applyFill="1" applyBorder="1" applyAlignment="1">
      <alignment horizontal="left"/>
    </xf>
    <xf numFmtId="0" fontId="33" fillId="2" borderId="47" xfId="0" applyFont="1" applyFill="1" applyBorder="1" applyAlignment="1">
      <alignment horizontal="left"/>
    </xf>
    <xf numFmtId="0" fontId="2" fillId="2" borderId="14" xfId="0" applyFont="1" applyFill="1" applyBorder="1" applyAlignment="1">
      <alignment horizontal="left" vertical="center"/>
    </xf>
    <xf numFmtId="0" fontId="3" fillId="8" borderId="0" xfId="0" applyFont="1" applyFill="1" applyAlignment="1">
      <alignment horizontal="left"/>
    </xf>
    <xf numFmtId="0" fontId="3" fillId="11" borderId="0" xfId="0" applyFont="1" applyFill="1" applyAlignment="1">
      <alignment horizontal="left"/>
    </xf>
    <xf numFmtId="0" fontId="38" fillId="8" borderId="0" xfId="0" applyFont="1" applyFill="1" applyAlignment="1">
      <alignment horizontal="left"/>
    </xf>
    <xf numFmtId="0" fontId="7" fillId="0" borderId="0" xfId="0" applyFont="1"/>
    <xf numFmtId="0" fontId="52" fillId="0" borderId="0" xfId="0" applyFont="1" applyAlignment="1">
      <alignment vertical="top"/>
    </xf>
    <xf numFmtId="0" fontId="11" fillId="4" borderId="6" xfId="0" applyFont="1" applyFill="1" applyBorder="1" applyAlignment="1" applyProtection="1">
      <alignment horizontal="center" vertical="top"/>
      <protection locked="0"/>
    </xf>
    <xf numFmtId="0" fontId="9" fillId="2" borderId="14" xfId="0" applyFont="1" applyFill="1" applyBorder="1" applyAlignment="1">
      <alignment horizontal="left" vertical="center"/>
    </xf>
    <xf numFmtId="0" fontId="2" fillId="7" borderId="12" xfId="0" applyFont="1" applyFill="1" applyBorder="1" applyAlignment="1">
      <alignment horizontal="left" vertical="center"/>
    </xf>
    <xf numFmtId="0" fontId="2" fillId="7" borderId="14" xfId="0" applyFont="1" applyFill="1" applyBorder="1" applyAlignment="1">
      <alignment horizontal="left" vertical="center"/>
    </xf>
    <xf numFmtId="0" fontId="2" fillId="7" borderId="16" xfId="0" applyFont="1" applyFill="1" applyBorder="1" applyAlignment="1">
      <alignment horizontal="left" vertical="center"/>
    </xf>
    <xf numFmtId="0" fontId="3" fillId="6" borderId="0" xfId="0" applyFont="1" applyFill="1" applyAlignment="1">
      <alignment horizontal="left"/>
    </xf>
    <xf numFmtId="0" fontId="4" fillId="8" borderId="0" xfId="0" applyFont="1" applyFill="1" applyAlignment="1">
      <alignment horizontal="left"/>
    </xf>
    <xf numFmtId="0" fontId="37" fillId="0" borderId="0" xfId="0" applyFont="1" applyAlignment="1">
      <alignment horizontal="left" vertical="top"/>
    </xf>
    <xf numFmtId="0" fontId="37" fillId="0" borderId="0" xfId="0" quotePrefix="1" applyFont="1" applyAlignment="1">
      <alignment horizontal="left" vertical="top"/>
    </xf>
    <xf numFmtId="0" fontId="2" fillId="2" borderId="46" xfId="0" quotePrefix="1" applyFont="1" applyFill="1" applyBorder="1" applyAlignment="1">
      <alignment horizontal="left" vertical="top"/>
    </xf>
    <xf numFmtId="0" fontId="2" fillId="2" borderId="10" xfId="0" quotePrefix="1" applyFont="1" applyFill="1" applyBorder="1" applyAlignment="1">
      <alignment horizontal="left" vertical="top"/>
    </xf>
    <xf numFmtId="0" fontId="2" fillId="2" borderId="48" xfId="0" quotePrefix="1" applyFont="1" applyFill="1" applyBorder="1" applyAlignment="1">
      <alignment horizontal="left" vertical="top"/>
    </xf>
    <xf numFmtId="0" fontId="2" fillId="2" borderId="46" xfId="0" applyFont="1" applyFill="1" applyBorder="1" applyAlignment="1">
      <alignment horizontal="left" vertical="top"/>
    </xf>
    <xf numFmtId="0" fontId="29" fillId="18" borderId="0" xfId="0" applyFont="1" applyFill="1" applyAlignment="1">
      <alignment horizontal="left" vertical="top"/>
    </xf>
    <xf numFmtId="0" fontId="48" fillId="2" borderId="0" xfId="0" applyFont="1" applyFill="1" applyAlignment="1">
      <alignment horizontal="left" vertical="top"/>
    </xf>
    <xf numFmtId="0" fontId="48" fillId="18" borderId="0" xfId="0" applyFont="1" applyFill="1" applyAlignment="1">
      <alignment horizontal="left" vertical="top"/>
    </xf>
    <xf numFmtId="0" fontId="50" fillId="18" borderId="0" xfId="0" applyFont="1" applyFill="1" applyAlignment="1">
      <alignment horizontal="left" vertical="top"/>
    </xf>
    <xf numFmtId="0" fontId="29" fillId="2" borderId="14" xfId="0" applyFont="1" applyFill="1" applyBorder="1" applyAlignment="1">
      <alignment horizontal="left" vertical="top"/>
    </xf>
    <xf numFmtId="0" fontId="29" fillId="2" borderId="16" xfId="0" applyFont="1" applyFill="1" applyBorder="1" applyAlignment="1">
      <alignment horizontal="left" vertical="top"/>
    </xf>
    <xf numFmtId="0" fontId="30" fillId="18" borderId="0" xfId="0" applyFont="1" applyFill="1" applyAlignment="1">
      <alignment horizontal="left" vertical="top"/>
    </xf>
    <xf numFmtId="0" fontId="30" fillId="0" borderId="14" xfId="0" applyFont="1" applyBorder="1" applyAlignment="1">
      <alignment horizontal="left" vertical="top"/>
    </xf>
    <xf numFmtId="0" fontId="30" fillId="2" borderId="52" xfId="0" applyFont="1" applyFill="1" applyBorder="1" applyAlignment="1">
      <alignment horizontal="left" vertical="top"/>
    </xf>
    <xf numFmtId="0" fontId="41" fillId="2" borderId="30" xfId="0" applyFont="1" applyFill="1" applyBorder="1" applyAlignment="1">
      <alignment horizontal="left"/>
    </xf>
    <xf numFmtId="0" fontId="4" fillId="2" borderId="11" xfId="0" applyFont="1" applyFill="1" applyBorder="1" applyAlignment="1">
      <alignment horizontal="left"/>
    </xf>
    <xf numFmtId="0" fontId="48" fillId="2" borderId="14" xfId="0" applyFont="1" applyFill="1" applyBorder="1" applyAlignment="1">
      <alignment horizontal="left" vertical="top"/>
    </xf>
    <xf numFmtId="0" fontId="5" fillId="8" borderId="0" xfId="0" applyFont="1" applyFill="1" applyAlignment="1">
      <alignment horizontal="left" vertical="center"/>
    </xf>
    <xf numFmtId="0" fontId="53" fillId="8" borderId="0" xfId="0" applyFont="1" applyFill="1" applyAlignment="1">
      <alignment vertical="center"/>
    </xf>
    <xf numFmtId="0" fontId="5" fillId="8" borderId="0" xfId="0" applyFont="1" applyFill="1" applyAlignment="1">
      <alignment horizontal="right" vertical="center"/>
    </xf>
    <xf numFmtId="0" fontId="2" fillId="2" borderId="8" xfId="0" quotePrefix="1" applyFont="1" applyFill="1" applyBorder="1" applyAlignment="1">
      <alignment vertical="top" wrapText="1"/>
    </xf>
    <xf numFmtId="0" fontId="30" fillId="2" borderId="30" xfId="0" applyFont="1" applyFill="1" applyBorder="1" applyAlignment="1">
      <alignment vertical="top"/>
    </xf>
    <xf numFmtId="0" fontId="7" fillId="2" borderId="0" xfId="0" applyFont="1" applyFill="1" applyAlignment="1">
      <alignment horizontal="right" vertical="center"/>
    </xf>
    <xf numFmtId="0" fontId="2" fillId="8" borderId="0" xfId="0" applyFont="1" applyFill="1" applyAlignment="1">
      <alignment horizontal="center"/>
    </xf>
    <xf numFmtId="0" fontId="2" fillId="2" borderId="48" xfId="0" quotePrefix="1" applyFont="1" applyFill="1" applyBorder="1" applyAlignment="1">
      <alignment vertical="top" wrapText="1"/>
    </xf>
    <xf numFmtId="0" fontId="7" fillId="0" borderId="0" xfId="0" quotePrefix="1" applyFont="1" applyAlignment="1">
      <alignment vertical="top"/>
    </xf>
    <xf numFmtId="0" fontId="54" fillId="2" borderId="12" xfId="0" applyFont="1" applyFill="1" applyBorder="1" applyAlignment="1">
      <alignment horizontal="left"/>
    </xf>
    <xf numFmtId="0" fontId="55" fillId="2" borderId="19" xfId="0" applyFont="1" applyFill="1" applyBorder="1" applyAlignment="1">
      <alignment horizontal="left" vertical="top"/>
    </xf>
    <xf numFmtId="0" fontId="55" fillId="2" borderId="0" xfId="0" applyFont="1" applyFill="1" applyAlignment="1">
      <alignment horizontal="left" vertical="top"/>
    </xf>
    <xf numFmtId="0" fontId="55" fillId="2" borderId="34" xfId="0" applyFont="1" applyFill="1" applyBorder="1" applyAlignment="1">
      <alignment horizontal="left" vertical="top"/>
    </xf>
    <xf numFmtId="0" fontId="4" fillId="2" borderId="0" xfId="0" applyFont="1" applyFill="1" applyAlignment="1">
      <alignment horizontal="center" wrapText="1"/>
    </xf>
    <xf numFmtId="0" fontId="0" fillId="0" borderId="0" xfId="0" applyAlignment="1">
      <alignment horizontal="left" vertical="top" wrapText="1"/>
    </xf>
    <xf numFmtId="0" fontId="1" fillId="12" borderId="2" xfId="1" applyFill="1" applyBorder="1" applyAlignment="1" applyProtection="1">
      <alignment horizontal="center" vertical="center"/>
    </xf>
    <xf numFmtId="0" fontId="1" fillId="12" borderId="3" xfId="1" applyFill="1" applyBorder="1" applyAlignment="1" applyProtection="1">
      <alignment horizontal="center" vertical="center"/>
    </xf>
    <xf numFmtId="0" fontId="17" fillId="18" borderId="0" xfId="0" applyFont="1" applyFill="1" applyAlignment="1">
      <alignment vertical="top" wrapText="1"/>
    </xf>
    <xf numFmtId="0" fontId="34" fillId="18" borderId="0" xfId="0" applyFont="1" applyFill="1" applyAlignment="1">
      <alignment vertical="top" wrapText="1"/>
    </xf>
    <xf numFmtId="0" fontId="4" fillId="2" borderId="48" xfId="0" applyFont="1" applyFill="1" applyBorder="1" applyAlignment="1">
      <alignment horizontal="center" wrapText="1"/>
    </xf>
    <xf numFmtId="0" fontId="4" fillId="2" borderId="18" xfId="0" applyFont="1" applyFill="1" applyBorder="1" applyAlignment="1">
      <alignment horizontal="center" wrapText="1"/>
    </xf>
    <xf numFmtId="0" fontId="4" fillId="2" borderId="11" xfId="0" applyFont="1" applyFill="1" applyBorder="1" applyAlignment="1">
      <alignment horizontal="center" wrapText="1"/>
    </xf>
    <xf numFmtId="0" fontId="2" fillId="2" borderId="5" xfId="0" applyFont="1" applyFill="1" applyBorder="1" applyAlignment="1">
      <alignment horizontal="center" vertical="center"/>
    </xf>
    <xf numFmtId="3" fontId="2" fillId="5" borderId="5" xfId="0" applyNumberFormat="1" applyFont="1" applyFill="1" applyBorder="1" applyAlignment="1">
      <alignment horizontal="center" vertical="center"/>
    </xf>
    <xf numFmtId="0" fontId="10" fillId="12" borderId="2" xfId="0" applyFont="1" applyFill="1" applyBorder="1" applyAlignment="1">
      <alignment horizontal="center" vertical="center" wrapText="1"/>
    </xf>
    <xf numFmtId="0" fontId="10" fillId="12" borderId="36" xfId="0" applyFont="1" applyFill="1" applyBorder="1" applyAlignment="1">
      <alignment horizontal="center" vertical="center" wrapText="1"/>
    </xf>
    <xf numFmtId="0" fontId="10" fillId="12" borderId="3" xfId="0" applyFont="1" applyFill="1" applyBorder="1" applyAlignment="1">
      <alignment horizontal="center" vertical="center" wrapText="1"/>
    </xf>
    <xf numFmtId="0" fontId="4" fillId="2" borderId="52" xfId="0" applyFont="1" applyFill="1" applyBorder="1" applyAlignment="1">
      <alignment horizontal="left" wrapText="1"/>
    </xf>
    <xf numFmtId="0" fontId="7" fillId="5" borderId="5" xfId="0" applyFont="1" applyFill="1" applyBorder="1" applyAlignment="1">
      <alignment horizontal="left" vertical="center"/>
    </xf>
    <xf numFmtId="0" fontId="41" fillId="18" borderId="0" xfId="0" applyFont="1" applyFill="1" applyAlignment="1">
      <alignment horizontal="left" vertical="top" wrapText="1"/>
    </xf>
    <xf numFmtId="0" fontId="35" fillId="19" borderId="0" xfId="0" applyFont="1" applyFill="1" applyAlignment="1">
      <alignment horizontal="left" vertical="center"/>
    </xf>
    <xf numFmtId="0" fontId="0" fillId="2" borderId="0" xfId="0" applyFill="1"/>
    <xf numFmtId="0" fontId="57" fillId="21" borderId="68" xfId="0" applyFont="1" applyFill="1" applyBorder="1" applyAlignment="1">
      <alignment horizontal="left" vertical="center" wrapText="1" readingOrder="1"/>
    </xf>
    <xf numFmtId="0" fontId="57" fillId="21" borderId="70" xfId="0" applyFont="1" applyFill="1" applyBorder="1" applyAlignment="1">
      <alignment horizontal="left" vertical="center" wrapText="1" readingOrder="1"/>
    </xf>
    <xf numFmtId="0" fontId="57" fillId="21" borderId="73" xfId="0" applyFont="1" applyFill="1" applyBorder="1" applyAlignment="1">
      <alignment horizontal="left" vertical="center" wrapText="1" readingOrder="1"/>
    </xf>
    <xf numFmtId="0" fontId="57" fillId="21" borderId="75" xfId="0" applyFont="1" applyFill="1" applyBorder="1" applyAlignment="1">
      <alignment horizontal="left" vertical="center" wrapText="1" readingOrder="1"/>
    </xf>
    <xf numFmtId="0" fontId="56" fillId="2" borderId="71" xfId="0" applyFont="1" applyFill="1" applyBorder="1" applyAlignment="1">
      <alignment readingOrder="1"/>
    </xf>
    <xf numFmtId="0" fontId="56" fillId="2" borderId="66" xfId="0" applyFont="1" applyFill="1" applyBorder="1" applyAlignment="1">
      <alignment readingOrder="1"/>
    </xf>
    <xf numFmtId="0" fontId="56" fillId="2" borderId="67" xfId="0" applyFont="1" applyFill="1" applyBorder="1" applyAlignment="1">
      <alignment vertical="center" wrapText="1" readingOrder="1"/>
    </xf>
    <xf numFmtId="0" fontId="58" fillId="2" borderId="69" xfId="0" applyFont="1" applyFill="1" applyBorder="1" applyAlignment="1">
      <alignment horizontal="left" vertical="center" wrapText="1" readingOrder="1"/>
    </xf>
    <xf numFmtId="0" fontId="58" fillId="2" borderId="69" xfId="0" applyFont="1" applyFill="1" applyBorder="1" applyAlignment="1">
      <alignment horizontal="left" vertical="center" readingOrder="1"/>
    </xf>
    <xf numFmtId="0" fontId="59" fillId="2" borderId="72" xfId="0" applyFont="1" applyFill="1" applyBorder="1" applyAlignment="1">
      <alignment vertical="center" wrapText="1" readingOrder="1"/>
    </xf>
    <xf numFmtId="173" fontId="58" fillId="2" borderId="69" xfId="0" applyNumberFormat="1" applyFont="1" applyFill="1" applyBorder="1" applyAlignment="1">
      <alignment horizontal="left" vertical="center" wrapText="1" readingOrder="1"/>
    </xf>
    <xf numFmtId="165" fontId="58" fillId="2" borderId="69" xfId="0" applyNumberFormat="1" applyFont="1" applyFill="1" applyBorder="1" applyAlignment="1">
      <alignment horizontal="left" vertical="center" wrapText="1" readingOrder="1"/>
    </xf>
    <xf numFmtId="9" fontId="58" fillId="2" borderId="69" xfId="0" applyNumberFormat="1" applyFont="1" applyFill="1" applyBorder="1" applyAlignment="1">
      <alignment horizontal="left" vertical="center" wrapText="1" readingOrder="1"/>
    </xf>
    <xf numFmtId="0" fontId="58" fillId="2" borderId="74" xfId="0" applyFont="1" applyFill="1" applyBorder="1" applyAlignment="1">
      <alignment horizontal="left" vertical="center" wrapText="1" readingOrder="1"/>
    </xf>
    <xf numFmtId="0" fontId="58" fillId="2" borderId="76" xfId="0" applyFont="1" applyFill="1" applyBorder="1" applyAlignment="1">
      <alignment horizontal="left" vertical="center" wrapText="1" readingOrder="1"/>
    </xf>
    <xf numFmtId="0" fontId="58" fillId="2" borderId="77" xfId="0" applyFont="1" applyFill="1" applyBorder="1" applyAlignment="1">
      <alignment horizontal="left" vertical="center" wrapText="1" readingOrder="1"/>
    </xf>
    <xf numFmtId="0" fontId="60" fillId="2" borderId="6" xfId="0" applyFont="1" applyFill="1" applyBorder="1"/>
  </cellXfs>
  <cellStyles count="3">
    <cellStyle name="Hyperlink" xfId="1" builtinId="8"/>
    <cellStyle name="Normal" xfId="0" builtinId="0"/>
    <cellStyle name="Per cent" xfId="2" builtinId="5"/>
  </cellStyles>
  <dxfs count="2">
    <dxf>
      <font>
        <color theme="0" tint="-0.24994659260841701"/>
      </font>
    </dxf>
    <dxf>
      <font>
        <color theme="0" tint="-0.24994659260841701"/>
      </font>
    </dxf>
  </dxfs>
  <tableStyles count="0" defaultTableStyle="TableStyleMedium2" defaultPivotStyle="PivotStyleLight16"/>
  <colors>
    <mruColors>
      <color rgb="FFDDDDDD"/>
      <color rgb="FFCCFFCC"/>
      <color rgb="FFC0C0C0"/>
      <color rgb="FF0000FF"/>
      <color rgb="FFCCFFFF"/>
      <color rgb="FFFF9999"/>
      <color rgb="FFFFFFCC"/>
      <color rgb="FFFFFF00"/>
      <color rgb="FF808080"/>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171450</xdr:colOff>
      <xdr:row>0</xdr:row>
      <xdr:rowOff>19050</xdr:rowOff>
    </xdr:from>
    <xdr:to>
      <xdr:col>5</xdr:col>
      <xdr:colOff>590550</xdr:colOff>
      <xdr:row>8</xdr:row>
      <xdr:rowOff>19050</xdr:rowOff>
    </xdr:to>
    <xdr:sp macro="" textlink="">
      <xdr:nvSpPr>
        <xdr:cNvPr id="2" name="TextBox 1">
          <a:extLst>
            <a:ext uri="{FF2B5EF4-FFF2-40B4-BE49-F238E27FC236}">
              <a16:creationId xmlns:a16="http://schemas.microsoft.com/office/drawing/2014/main" id="{DFE17F17-B1FF-4459-9B70-40E8CC9F1943}"/>
            </a:ext>
          </a:extLst>
        </xdr:cNvPr>
        <xdr:cNvSpPr txBox="1"/>
      </xdr:nvSpPr>
      <xdr:spPr>
        <a:xfrm>
          <a:off x="4311650" y="19050"/>
          <a:ext cx="2247900" cy="1657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altLang="ko-KR" sz="1100" b="1">
              <a:solidFill>
                <a:schemeClr val="dk1"/>
              </a:solidFill>
              <a:effectLst/>
              <a:latin typeface="+mn-lt"/>
              <a:ea typeface="+mn-ea"/>
              <a:cs typeface="+mn-cs"/>
            </a:rPr>
            <a:t>Notification</a:t>
          </a:r>
          <a:endParaRPr lang="ko-KR" altLang="ko-KR" sz="1100">
            <a:solidFill>
              <a:schemeClr val="dk1"/>
            </a:solidFill>
            <a:effectLst/>
            <a:latin typeface="+mn-lt"/>
            <a:ea typeface="+mn-ea"/>
            <a:cs typeface="+mn-cs"/>
          </a:endParaRPr>
        </a:p>
        <a:p>
          <a:r>
            <a:rPr lang="en-US" altLang="ko-KR" sz="1100">
              <a:solidFill>
                <a:schemeClr val="dk1"/>
              </a:solidFill>
              <a:effectLst/>
              <a:latin typeface="+mn-lt"/>
              <a:ea typeface="+mn-ea"/>
              <a:cs typeface="+mn-cs"/>
            </a:rPr>
            <a:t>This report is to be used explicity for reporting purposes during the EU CBAM transition period.</a:t>
          </a:r>
          <a:r>
            <a:rPr lang="en-US" altLang="ko-KR" sz="1100" baseline="0">
              <a:solidFill>
                <a:schemeClr val="dk1"/>
              </a:solidFill>
              <a:effectLst/>
              <a:latin typeface="+mn-lt"/>
              <a:ea typeface="+mn-ea"/>
              <a:cs typeface="+mn-cs"/>
            </a:rPr>
            <a:t> U</a:t>
          </a:r>
          <a:r>
            <a:rPr lang="en-US" altLang="ko-KR" sz="1100">
              <a:solidFill>
                <a:schemeClr val="dk1"/>
              </a:solidFill>
              <a:effectLst/>
              <a:latin typeface="+mn-lt"/>
              <a:ea typeface="+mn-ea"/>
              <a:cs typeface="+mn-cs"/>
            </a:rPr>
            <a:t>se for any other purpose is prohibited. The carbon emissions in this report may differ from the carbon emissions calculated based on other standards such as EPD.</a:t>
          </a:r>
          <a:endParaRPr lang="ko-KR" altLang="ko-KR" sz="1100">
            <a:solidFill>
              <a:schemeClr val="dk1"/>
            </a:solidFill>
            <a:effectLst/>
            <a:latin typeface="+mn-lt"/>
            <a:ea typeface="+mn-ea"/>
            <a:cs typeface="+mn-cs"/>
          </a:endParaRPr>
        </a:p>
        <a:p>
          <a:endParaRPr lang="ko-KR" altLang="en-US" sz="1100"/>
        </a:p>
      </xdr:txBody>
    </xdr:sp>
    <xdr:clientData/>
  </xdr:twoCellAnchor>
</xdr:wsDr>
</file>

<file path=xl/theme/theme1.xml><?xml version="1.0" encoding="utf-8"?>
<a:theme xmlns:a="http://schemas.openxmlformats.org/drawingml/2006/main" name="Office">
  <a:themeElements>
    <a:clrScheme name="U-Farbschema_2021">
      <a:dk1>
        <a:sysClr val="windowText" lastClr="000000"/>
      </a:dk1>
      <a:lt1>
        <a:sysClr val="window" lastClr="FFFFFF"/>
      </a:lt1>
      <a:dk2>
        <a:srgbClr val="4A8588"/>
      </a:dk2>
      <a:lt2>
        <a:srgbClr val="81B8BB"/>
      </a:lt2>
      <a:accent1>
        <a:srgbClr val="4EA288"/>
      </a:accent1>
      <a:accent2>
        <a:srgbClr val="BDD31D"/>
      </a:accent2>
      <a:accent3>
        <a:srgbClr val="FFE85F"/>
      </a:accent3>
      <a:accent4>
        <a:srgbClr val="C22424"/>
      </a:accent4>
      <a:accent5>
        <a:srgbClr val="4497BC"/>
      </a:accent5>
      <a:accent6>
        <a:srgbClr val="255165"/>
      </a:accent6>
      <a:hlink>
        <a:srgbClr val="008080"/>
      </a:hlink>
      <a:folHlink>
        <a:srgbClr val="008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AE51-9CFC-44BD-AED4-00A0E8F06416}">
  <dimension ref="A1:B33"/>
  <sheetViews>
    <sheetView tabSelected="1" topLeftCell="A25" workbookViewId="0">
      <pane xSplit="1" topLeftCell="B1" activePane="topRight" state="frozen"/>
      <selection activeCell="A5" sqref="A5"/>
      <selection pane="topRight" activeCell="E10" sqref="E10"/>
    </sheetView>
  </sheetViews>
  <sheetFormatPr defaultRowHeight="14.5" x14ac:dyDescent="0.35"/>
  <cols>
    <col min="1" max="1" width="29.1796875" style="395" customWidth="1"/>
    <col min="2" max="2" width="33.26953125" style="395" customWidth="1"/>
    <col min="3" max="16384" width="8.7265625" style="395"/>
  </cols>
  <sheetData>
    <row r="1" spans="1:2" ht="15" thickBot="1" x14ac:dyDescent="0.4">
      <c r="B1" s="412" t="s">
        <v>3570</v>
      </c>
    </row>
    <row r="2" spans="1:2" ht="25.5" customHeight="1" thickBot="1" x14ac:dyDescent="0.5">
      <c r="A2" s="401" t="s">
        <v>3571</v>
      </c>
      <c r="B2" s="402"/>
    </row>
    <row r="3" spans="1:2" ht="15" thickBot="1" x14ac:dyDescent="0.4">
      <c r="A3" s="396" t="s">
        <v>3572</v>
      </c>
      <c r="B3" s="403" t="s">
        <v>3573</v>
      </c>
    </row>
    <row r="4" spans="1:2" ht="15" thickBot="1" x14ac:dyDescent="0.4">
      <c r="A4" s="396" t="s">
        <v>3574</v>
      </c>
      <c r="B4" s="403" t="s">
        <v>3549</v>
      </c>
    </row>
    <row r="5" spans="1:2" ht="15" thickBot="1" x14ac:dyDescent="0.4">
      <c r="A5" s="396" t="s">
        <v>3575</v>
      </c>
      <c r="B5" s="403" t="s">
        <v>3550</v>
      </c>
    </row>
    <row r="6" spans="1:2" ht="15" thickBot="1" x14ac:dyDescent="0.4">
      <c r="A6" s="396" t="s">
        <v>3576</v>
      </c>
      <c r="B6" s="403">
        <v>1000</v>
      </c>
    </row>
    <row r="7" spans="1:2" ht="15" thickBot="1" x14ac:dyDescent="0.4">
      <c r="A7" s="396" t="s">
        <v>3577</v>
      </c>
      <c r="B7" s="403" t="s">
        <v>2909</v>
      </c>
    </row>
    <row r="8" spans="1:2" ht="15" thickBot="1" x14ac:dyDescent="0.4">
      <c r="A8" s="396" t="s">
        <v>3578</v>
      </c>
      <c r="B8" s="404" t="s">
        <v>3019</v>
      </c>
    </row>
    <row r="9" spans="1:2" ht="26.5" thickBot="1" x14ac:dyDescent="0.4">
      <c r="A9" s="397" t="s">
        <v>2476</v>
      </c>
      <c r="B9" s="403" t="s">
        <v>3551</v>
      </c>
    </row>
    <row r="10" spans="1:2" ht="26.5" thickBot="1" x14ac:dyDescent="0.4">
      <c r="A10" s="397" t="s">
        <v>2477</v>
      </c>
      <c r="B10" s="403" t="s">
        <v>3552</v>
      </c>
    </row>
    <row r="11" spans="1:2" ht="23.25" customHeight="1" thickBot="1" x14ac:dyDescent="0.5">
      <c r="A11" s="400" t="s">
        <v>3579</v>
      </c>
      <c r="B11" s="405"/>
    </row>
    <row r="12" spans="1:2" ht="15" thickBot="1" x14ac:dyDescent="0.4">
      <c r="A12" s="396" t="s">
        <v>3580</v>
      </c>
      <c r="B12" s="403" t="s">
        <v>3573</v>
      </c>
    </row>
    <row r="13" spans="1:2" ht="15" thickBot="1" x14ac:dyDescent="0.4">
      <c r="A13" s="396" t="s">
        <v>3581</v>
      </c>
      <c r="B13" s="403" t="s">
        <v>3553</v>
      </c>
    </row>
    <row r="14" spans="1:2" ht="15" thickBot="1" x14ac:dyDescent="0.4">
      <c r="A14" s="396" t="s">
        <v>3582</v>
      </c>
      <c r="B14" s="406" t="s">
        <v>3555</v>
      </c>
    </row>
    <row r="15" spans="1:2" ht="15" thickBot="1" x14ac:dyDescent="0.4">
      <c r="A15" s="396" t="s">
        <v>3583</v>
      </c>
      <c r="B15" s="403" t="s">
        <v>3554</v>
      </c>
    </row>
    <row r="16" spans="1:2" ht="24" customHeight="1" thickBot="1" x14ac:dyDescent="0.5">
      <c r="A16" s="400" t="s">
        <v>3584</v>
      </c>
      <c r="B16" s="405"/>
    </row>
    <row r="17" spans="1:2" ht="15" thickBot="1" x14ac:dyDescent="0.4">
      <c r="A17" s="396" t="s">
        <v>3585</v>
      </c>
      <c r="B17" s="403" t="s">
        <v>3586</v>
      </c>
    </row>
    <row r="18" spans="1:2" ht="26.5" thickBot="1" x14ac:dyDescent="0.4">
      <c r="A18" s="396" t="s">
        <v>3587</v>
      </c>
      <c r="B18" s="403" t="s">
        <v>3588</v>
      </c>
    </row>
    <row r="19" spans="1:2" ht="15" thickBot="1" x14ac:dyDescent="0.4">
      <c r="A19" s="396" t="s">
        <v>3584</v>
      </c>
      <c r="B19" s="407">
        <v>0.24354412168469602</v>
      </c>
    </row>
    <row r="20" spans="1:2" ht="23.25" customHeight="1" thickBot="1" x14ac:dyDescent="0.5">
      <c r="A20" s="400" t="s">
        <v>3589</v>
      </c>
      <c r="B20" s="405"/>
    </row>
    <row r="21" spans="1:2" ht="15" thickBot="1" x14ac:dyDescent="0.4">
      <c r="A21" s="396" t="s">
        <v>3585</v>
      </c>
      <c r="B21" s="403" t="s">
        <v>3586</v>
      </c>
    </row>
    <row r="22" spans="1:2" ht="15" thickBot="1" x14ac:dyDescent="0.4">
      <c r="A22" s="396" t="s">
        <v>3590</v>
      </c>
      <c r="B22" s="403" t="s">
        <v>2492</v>
      </c>
    </row>
    <row r="23" spans="1:2" ht="15" thickBot="1" x14ac:dyDescent="0.4">
      <c r="A23" s="396" t="s">
        <v>3591</v>
      </c>
      <c r="B23" s="403" t="s">
        <v>3592</v>
      </c>
    </row>
    <row r="24" spans="1:2" ht="15" thickBot="1" x14ac:dyDescent="0.4">
      <c r="A24" s="396" t="s">
        <v>3593</v>
      </c>
      <c r="B24" s="403"/>
    </row>
    <row r="25" spans="1:2" ht="15" thickBot="1" x14ac:dyDescent="0.4">
      <c r="A25" s="396" t="s">
        <v>105</v>
      </c>
      <c r="B25" s="403">
        <v>0.40500000000000003</v>
      </c>
    </row>
    <row r="26" spans="1:2" ht="15" thickBot="1" x14ac:dyDescent="0.4">
      <c r="A26" s="396" t="s">
        <v>3594</v>
      </c>
      <c r="B26" s="403">
        <v>0.66900000000000004</v>
      </c>
    </row>
    <row r="27" spans="1:2" ht="65.5" thickBot="1" x14ac:dyDescent="0.4">
      <c r="A27" s="396" t="s">
        <v>3595</v>
      </c>
      <c r="B27" s="403" t="s">
        <v>3596</v>
      </c>
    </row>
    <row r="28" spans="1:2" ht="15" thickBot="1" x14ac:dyDescent="0.4">
      <c r="A28" s="397" t="s">
        <v>168</v>
      </c>
      <c r="B28" s="411">
        <v>0.64900000000000002</v>
      </c>
    </row>
    <row r="29" spans="1:2" ht="25.5" customHeight="1" thickBot="1" x14ac:dyDescent="0.5">
      <c r="A29" s="400" t="s">
        <v>3597</v>
      </c>
      <c r="B29" s="405"/>
    </row>
    <row r="30" spans="1:2" ht="15" thickBot="1" x14ac:dyDescent="0.4">
      <c r="A30" s="396" t="s">
        <v>3598</v>
      </c>
      <c r="B30" s="403" t="s">
        <v>3599</v>
      </c>
    </row>
    <row r="31" spans="1:2" ht="26.5" thickBot="1" x14ac:dyDescent="0.4">
      <c r="A31" s="396" t="s">
        <v>3600</v>
      </c>
      <c r="B31" s="408">
        <v>0.03</v>
      </c>
    </row>
    <row r="32" spans="1:2" ht="15" thickBot="1" x14ac:dyDescent="0.4">
      <c r="A32" s="398" t="s">
        <v>3601</v>
      </c>
      <c r="B32" s="409" t="s">
        <v>3602</v>
      </c>
    </row>
    <row r="33" spans="1:2" ht="15" thickBot="1" x14ac:dyDescent="0.4">
      <c r="A33" s="399" t="s">
        <v>2706</v>
      </c>
      <c r="B33" s="410">
        <v>5166250</v>
      </c>
    </row>
  </sheetData>
  <pageMargins left="0.23622047244094491" right="0.23622047244094491" top="0.74803149606299213" bottom="0.74803149606299213" header="0.31496062992125984" footer="0.31496062992125984"/>
  <pageSetup paperSize="9" orientation="portrait" r:id="rId1"/>
  <ignoredErrors>
    <ignoredError sqref="B9:B10"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7"/>
  <dimension ref="A1:BG128"/>
  <sheetViews>
    <sheetView topLeftCell="G1" zoomScaleNormal="100" workbookViewId="0">
      <pane ySplit="2" topLeftCell="A20" activePane="bottomLeft" state="frozen"/>
      <selection activeCell="B2" sqref="B2"/>
      <selection pane="bottomLeft" activeCell="K25" sqref="K25"/>
    </sheetView>
  </sheetViews>
  <sheetFormatPr defaultColWidth="11.453125" defaultRowHeight="11.5" x14ac:dyDescent="0.35"/>
  <cols>
    <col min="1" max="1" width="4.7265625" style="82" hidden="1" customWidth="1"/>
    <col min="2" max="2" width="1.7265625" style="81" customWidth="1"/>
    <col min="3" max="3" width="3.7265625" style="81" customWidth="1"/>
    <col min="4" max="5" width="20.7265625" style="81" customWidth="1"/>
    <col min="6" max="6" width="12.7265625" style="81" customWidth="1"/>
    <col min="7" max="7" width="75.7265625" style="81" customWidth="1"/>
    <col min="8" max="8" width="30.7265625" style="81" customWidth="1"/>
    <col min="9" max="53" width="12.7265625" style="81" customWidth="1"/>
    <col min="54" max="54" width="12.7265625" style="81" hidden="1" customWidth="1"/>
    <col min="55" max="59" width="11.453125" style="82" hidden="1" customWidth="1"/>
    <col min="60" max="16384" width="11.453125" style="81"/>
  </cols>
  <sheetData>
    <row r="1" spans="1:59" ht="12" hidden="1" thickBot="1" x14ac:dyDescent="0.4">
      <c r="A1" s="82" t="s">
        <v>3</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t="s">
        <v>3</v>
      </c>
      <c r="BC1" s="82" t="s">
        <v>3</v>
      </c>
      <c r="BD1" s="82" t="s">
        <v>3</v>
      </c>
      <c r="BE1" s="82" t="s">
        <v>3</v>
      </c>
      <c r="BF1" s="82" t="s">
        <v>3</v>
      </c>
      <c r="BG1" s="82" t="s">
        <v>3</v>
      </c>
    </row>
    <row r="2" spans="1:59" ht="15.75" customHeight="1" thickBot="1" x14ac:dyDescent="0.4">
      <c r="B2" s="388" t="s">
        <v>3199</v>
      </c>
      <c r="C2" s="389"/>
      <c r="D2" s="389"/>
      <c r="E2" s="389"/>
      <c r="F2" s="390"/>
      <c r="G2" s="270" t="s">
        <v>188</v>
      </c>
      <c r="H2" s="270" t="s">
        <v>2557</v>
      </c>
      <c r="I2" s="379" t="s">
        <v>3566</v>
      </c>
      <c r="J2" s="380"/>
      <c r="K2" s="379" t="s">
        <v>3567</v>
      </c>
      <c r="L2" s="380"/>
      <c r="BC2" s="43" t="s">
        <v>102</v>
      </c>
      <c r="BD2" s="45" t="s">
        <v>3568</v>
      </c>
      <c r="BE2" s="43" t="s">
        <v>24</v>
      </c>
      <c r="BF2" s="267" t="s">
        <v>3569</v>
      </c>
    </row>
    <row r="3" spans="1:59" ht="5.15" customHeight="1" x14ac:dyDescent="0.35">
      <c r="J3" s="118"/>
      <c r="M3" s="118"/>
      <c r="N3" s="118"/>
    </row>
    <row r="4" spans="1:59" ht="5.15" customHeight="1" x14ac:dyDescent="0.3">
      <c r="C4" s="117"/>
      <c r="D4" s="381"/>
      <c r="E4" s="382"/>
      <c r="F4" s="382"/>
      <c r="G4" s="382"/>
      <c r="H4" s="382"/>
      <c r="I4" s="382"/>
      <c r="J4" s="382"/>
      <c r="K4" s="382"/>
      <c r="L4" s="382"/>
      <c r="M4" s="382"/>
      <c r="N4" s="118"/>
    </row>
    <row r="5" spans="1:59" ht="25.9" customHeight="1" x14ac:dyDescent="0.3">
      <c r="C5" s="117"/>
      <c r="D5" s="393" t="s">
        <v>3203</v>
      </c>
      <c r="E5" s="378"/>
      <c r="F5" s="378"/>
      <c r="G5" s="378"/>
      <c r="H5" s="378"/>
      <c r="I5" s="378"/>
      <c r="J5" s="378"/>
      <c r="K5" s="378"/>
      <c r="L5" s="378"/>
      <c r="M5" s="378"/>
      <c r="N5" s="118"/>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364"/>
      <c r="BD5" s="53"/>
      <c r="BE5" s="83"/>
      <c r="BF5" s="83"/>
      <c r="BG5" s="83"/>
    </row>
    <row r="6" spans="1:59" ht="5.15" customHeight="1" x14ac:dyDescent="0.3">
      <c r="C6" s="117"/>
      <c r="D6" s="117"/>
      <c r="E6" s="117"/>
      <c r="F6" s="117"/>
      <c r="G6" s="117"/>
      <c r="H6" s="117"/>
      <c r="I6" s="117"/>
      <c r="J6" s="117"/>
      <c r="K6" s="117"/>
      <c r="L6" s="117"/>
      <c r="M6" s="117"/>
      <c r="N6" s="118"/>
      <c r="BC6" s="365"/>
    </row>
    <row r="7" spans="1:59" ht="5.15" customHeight="1" x14ac:dyDescent="0.35">
      <c r="J7" s="118"/>
      <c r="M7" s="118"/>
      <c r="N7" s="118"/>
      <c r="BC7" s="365"/>
    </row>
    <row r="8" spans="1:59" ht="18" customHeight="1" x14ac:dyDescent="0.25">
      <c r="C8" s="48">
        <v>1</v>
      </c>
      <c r="D8" s="49" t="s">
        <v>2688</v>
      </c>
      <c r="E8" s="49"/>
      <c r="F8" s="49"/>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9"/>
      <c r="BC8" s="364" t="s">
        <v>3485</v>
      </c>
      <c r="BD8" s="53"/>
      <c r="BE8" s="83"/>
      <c r="BF8" s="83"/>
      <c r="BG8" s="83"/>
    </row>
    <row r="9" spans="1:59" ht="5.15" customHeight="1" x14ac:dyDescent="0.25">
      <c r="C9" s="44"/>
      <c r="D9" s="44"/>
      <c r="E9" s="44"/>
      <c r="F9" s="44"/>
      <c r="G9" s="44"/>
      <c r="H9" s="44"/>
      <c r="AA9" s="9"/>
      <c r="AB9" s="9"/>
      <c r="AC9" s="9"/>
      <c r="AD9" s="9"/>
      <c r="AE9" s="9"/>
      <c r="AF9" s="9"/>
      <c r="AG9" s="9"/>
      <c r="AH9" s="9"/>
      <c r="AZ9" s="9"/>
      <c r="BA9" s="9"/>
      <c r="BB9" s="9"/>
      <c r="BC9" s="366"/>
      <c r="BD9" s="53"/>
      <c r="BE9" s="83"/>
      <c r="BF9" s="83"/>
      <c r="BG9" s="83"/>
    </row>
    <row r="10" spans="1:59" ht="12.75" customHeight="1" x14ac:dyDescent="0.25">
      <c r="C10" s="74">
        <v>1</v>
      </c>
      <c r="D10" s="74" t="s">
        <v>2697</v>
      </c>
      <c r="E10" s="44"/>
      <c r="F10" s="74"/>
      <c r="G10" s="74"/>
      <c r="H10" s="74">
        <v>2</v>
      </c>
      <c r="I10" s="74" t="s">
        <v>2689</v>
      </c>
      <c r="J10" s="44"/>
      <c r="K10" s="74"/>
      <c r="L10" s="74"/>
      <c r="M10" s="74"/>
      <c r="N10" s="74"/>
      <c r="O10" s="74"/>
      <c r="P10" s="74"/>
      <c r="Q10" s="44"/>
      <c r="R10" s="9"/>
      <c r="S10" s="9"/>
      <c r="T10" s="9"/>
      <c r="U10" s="9"/>
      <c r="V10" s="9"/>
      <c r="W10" s="9"/>
      <c r="X10" s="9"/>
      <c r="Y10" s="9"/>
      <c r="Z10" s="74">
        <v>3</v>
      </c>
      <c r="AA10" s="74" t="s">
        <v>3200</v>
      </c>
      <c r="AB10" s="9"/>
      <c r="AC10" s="9"/>
      <c r="AD10" s="9"/>
      <c r="AE10" s="9"/>
      <c r="AF10" s="9"/>
      <c r="AG10" s="9"/>
      <c r="AH10" s="9"/>
      <c r="AI10" s="44"/>
      <c r="AK10" s="74">
        <v>4</v>
      </c>
      <c r="AL10" s="74" t="s">
        <v>3537</v>
      </c>
      <c r="AZ10" s="9"/>
      <c r="BA10" s="9"/>
      <c r="BB10" s="9"/>
      <c r="BC10" s="364" t="s">
        <v>3484</v>
      </c>
      <c r="BD10" s="53"/>
      <c r="BE10" s="83"/>
      <c r="BF10" s="83"/>
      <c r="BG10" s="83"/>
    </row>
    <row r="11" spans="1:59" ht="51" customHeight="1" x14ac:dyDescent="0.3">
      <c r="C11" s="44"/>
      <c r="D11" s="391" t="s">
        <v>563</v>
      </c>
      <c r="E11" s="391"/>
      <c r="F11" s="391"/>
      <c r="G11" s="223" t="s">
        <v>4</v>
      </c>
      <c r="H11" s="75" t="s">
        <v>122</v>
      </c>
      <c r="I11" s="147" t="s">
        <v>2487</v>
      </c>
      <c r="J11" s="87" t="s">
        <v>263</v>
      </c>
      <c r="K11" s="87" t="s">
        <v>264</v>
      </c>
      <c r="L11" s="87" t="s">
        <v>265</v>
      </c>
      <c r="M11" s="87" t="s">
        <v>266</v>
      </c>
      <c r="N11" s="87" t="s">
        <v>267</v>
      </c>
      <c r="O11" s="87" t="s">
        <v>268</v>
      </c>
      <c r="P11" s="377"/>
      <c r="Q11" s="75" t="s">
        <v>335</v>
      </c>
      <c r="R11" s="147" t="s">
        <v>262</v>
      </c>
      <c r="S11" s="143" t="s">
        <v>506</v>
      </c>
      <c r="T11" s="87">
        <v>1</v>
      </c>
      <c r="U11" s="87">
        <v>2</v>
      </c>
      <c r="V11" s="87">
        <v>3</v>
      </c>
      <c r="W11" s="87">
        <v>4</v>
      </c>
      <c r="X11" s="87">
        <v>5</v>
      </c>
      <c r="Y11" s="87">
        <v>6</v>
      </c>
      <c r="Z11" s="44"/>
      <c r="AA11" s="385" t="s">
        <v>2755</v>
      </c>
      <c r="AB11" s="385"/>
      <c r="AC11" s="385" t="s">
        <v>173</v>
      </c>
      <c r="AD11" s="385"/>
      <c r="AE11" s="385" t="s">
        <v>2754</v>
      </c>
      <c r="AF11" s="385"/>
      <c r="AG11" s="385" t="s">
        <v>2492</v>
      </c>
      <c r="AH11" s="385"/>
      <c r="AI11" s="44"/>
      <c r="AZ11" s="9"/>
      <c r="BA11" s="9"/>
      <c r="BB11" s="9"/>
      <c r="BC11" s="46"/>
      <c r="BD11" s="53"/>
      <c r="BE11" s="83"/>
      <c r="BF11" s="83"/>
      <c r="BG11" s="83"/>
    </row>
    <row r="12" spans="1:59" ht="12.75" customHeight="1" x14ac:dyDescent="0.3">
      <c r="C12" s="44"/>
      <c r="D12" s="56" t="s">
        <v>2686</v>
      </c>
      <c r="E12" s="56"/>
      <c r="F12" s="175"/>
      <c r="G12" s="144" t="s">
        <v>3548</v>
      </c>
      <c r="H12" s="224" t="s">
        <v>114</v>
      </c>
      <c r="I12" s="144" t="s">
        <v>12</v>
      </c>
      <c r="J12" s="220" t="s">
        <v>2466</v>
      </c>
      <c r="K12" s="220" t="s">
        <v>87</v>
      </c>
      <c r="L12" s="220" t="s">
        <v>87</v>
      </c>
      <c r="M12" s="220" t="s">
        <v>87</v>
      </c>
      <c r="N12" s="220" t="s">
        <v>87</v>
      </c>
      <c r="O12" s="220" t="s">
        <v>87</v>
      </c>
      <c r="P12" s="377"/>
      <c r="Q12" s="225" t="s">
        <v>115</v>
      </c>
      <c r="R12" s="144" t="s">
        <v>3557</v>
      </c>
      <c r="S12" s="144" t="s">
        <v>12</v>
      </c>
      <c r="T12" s="220" t="s">
        <v>261</v>
      </c>
      <c r="U12" s="220" t="s">
        <v>87</v>
      </c>
      <c r="V12" s="220" t="s">
        <v>87</v>
      </c>
      <c r="W12" s="220" t="s">
        <v>87</v>
      </c>
      <c r="X12" s="220" t="s">
        <v>87</v>
      </c>
      <c r="Y12" s="220" t="s">
        <v>87</v>
      </c>
      <c r="Z12" s="44"/>
      <c r="AA12" s="386" t="s">
        <v>2707</v>
      </c>
      <c r="AB12" s="386"/>
      <c r="AC12" s="386" t="s">
        <v>2707</v>
      </c>
      <c r="AD12" s="386"/>
      <c r="AE12" s="386" t="s">
        <v>2707</v>
      </c>
      <c r="AF12" s="386"/>
      <c r="AG12" s="386" t="s">
        <v>2707</v>
      </c>
      <c r="AH12" s="386"/>
      <c r="AI12" s="44"/>
      <c r="AL12" s="369" t="s">
        <v>3531</v>
      </c>
      <c r="AM12" s="392" t="s">
        <v>87</v>
      </c>
      <c r="AN12" s="392"/>
      <c r="AO12" s="392"/>
      <c r="AP12" s="392"/>
      <c r="AQ12" s="392"/>
      <c r="AR12" s="392"/>
      <c r="AS12" s="392"/>
      <c r="AT12" s="392"/>
      <c r="AU12" s="392"/>
      <c r="AV12" s="392"/>
      <c r="AW12" s="392"/>
      <c r="AX12" s="392"/>
      <c r="AY12" s="392"/>
      <c r="AZ12" s="392"/>
      <c r="BA12" s="392"/>
      <c r="BB12" s="9"/>
      <c r="BC12" s="46"/>
      <c r="BD12" s="53"/>
      <c r="BE12" s="83"/>
      <c r="BF12" s="83"/>
      <c r="BG12" s="83"/>
    </row>
    <row r="13" spans="1:59" ht="12.75" customHeight="1" x14ac:dyDescent="0.3">
      <c r="C13" s="44"/>
      <c r="D13" s="176" t="s">
        <v>217</v>
      </c>
      <c r="E13" s="176"/>
      <c r="F13" s="177"/>
      <c r="G13" s="145" t="s">
        <v>3549</v>
      </c>
      <c r="H13" s="224" t="s">
        <v>114</v>
      </c>
      <c r="I13" s="145" t="s">
        <v>242</v>
      </c>
      <c r="J13" s="221" t="s">
        <v>123</v>
      </c>
      <c r="K13" s="221" t="s">
        <v>87</v>
      </c>
      <c r="L13" s="221" t="s">
        <v>87</v>
      </c>
      <c r="M13" s="221" t="s">
        <v>87</v>
      </c>
      <c r="N13" s="221" t="s">
        <v>87</v>
      </c>
      <c r="O13" s="221" t="s">
        <v>87</v>
      </c>
      <c r="P13" s="377"/>
      <c r="Q13" s="225" t="s">
        <v>116</v>
      </c>
      <c r="R13" s="145" t="s">
        <v>3558</v>
      </c>
      <c r="S13" s="145" t="s">
        <v>242</v>
      </c>
      <c r="T13" s="221" t="s">
        <v>242</v>
      </c>
      <c r="U13" s="221" t="s">
        <v>87</v>
      </c>
      <c r="V13" s="221" t="s">
        <v>87</v>
      </c>
      <c r="W13" s="221" t="s">
        <v>87</v>
      </c>
      <c r="X13" s="221" t="s">
        <v>87</v>
      </c>
      <c r="Y13" s="221" t="s">
        <v>87</v>
      </c>
      <c r="Z13" s="44"/>
      <c r="AA13" s="387">
        <v>31452.336746559999</v>
      </c>
      <c r="AB13" s="387"/>
      <c r="AC13" s="387">
        <v>0</v>
      </c>
      <c r="AD13" s="387"/>
      <c r="AE13" s="387">
        <v>0</v>
      </c>
      <c r="AF13" s="387"/>
      <c r="AG13" s="387">
        <v>0</v>
      </c>
      <c r="AH13" s="387"/>
      <c r="AI13" s="44"/>
      <c r="AL13" s="369" t="s">
        <v>3533</v>
      </c>
      <c r="AM13" s="392" t="s">
        <v>87</v>
      </c>
      <c r="AN13" s="392"/>
      <c r="AO13" s="392"/>
      <c r="AP13" s="392"/>
      <c r="AQ13" s="392"/>
      <c r="AR13" s="392"/>
      <c r="AS13" s="392"/>
      <c r="AT13" s="392"/>
      <c r="AU13" s="392"/>
      <c r="AV13" s="392"/>
      <c r="AW13" s="392"/>
      <c r="AX13" s="392"/>
      <c r="AY13" s="392"/>
      <c r="AZ13" s="392"/>
      <c r="BA13" s="392"/>
      <c r="BB13" s="9"/>
      <c r="BC13" s="46"/>
      <c r="BD13" s="53"/>
      <c r="BE13" s="83"/>
      <c r="BF13" s="83"/>
      <c r="BG13" s="83"/>
    </row>
    <row r="14" spans="1:59" ht="12.75" customHeight="1" x14ac:dyDescent="0.3">
      <c r="C14" s="44"/>
      <c r="D14" s="176" t="s">
        <v>2478</v>
      </c>
      <c r="E14" s="176"/>
      <c r="F14" s="177"/>
      <c r="G14" s="145" t="s">
        <v>3556</v>
      </c>
      <c r="H14" s="224" t="s">
        <v>117</v>
      </c>
      <c r="I14" s="145" t="s">
        <v>87</v>
      </c>
      <c r="J14" s="221" t="s">
        <v>87</v>
      </c>
      <c r="K14" s="221" t="s">
        <v>87</v>
      </c>
      <c r="L14" s="221" t="s">
        <v>87</v>
      </c>
      <c r="M14" s="221" t="s">
        <v>87</v>
      </c>
      <c r="N14" s="221" t="s">
        <v>87</v>
      </c>
      <c r="O14" s="221" t="s">
        <v>87</v>
      </c>
      <c r="P14" s="377"/>
      <c r="Q14" s="225" t="s">
        <v>3498</v>
      </c>
      <c r="R14" s="145" t="s">
        <v>87</v>
      </c>
      <c r="S14" s="145" t="s">
        <v>87</v>
      </c>
      <c r="T14" s="221" t="s">
        <v>87</v>
      </c>
      <c r="U14" s="221" t="s">
        <v>87</v>
      </c>
      <c r="V14" s="221" t="s">
        <v>87</v>
      </c>
      <c r="W14" s="221" t="s">
        <v>87</v>
      </c>
      <c r="X14" s="221" t="s">
        <v>87</v>
      </c>
      <c r="Y14" s="221" t="s">
        <v>87</v>
      </c>
      <c r="Z14" s="44"/>
      <c r="AA14" s="44"/>
      <c r="AB14" s="44"/>
      <c r="AC14" s="44"/>
      <c r="AD14" s="44"/>
      <c r="AE14" s="44"/>
      <c r="AF14" s="44"/>
      <c r="AG14" s="44"/>
      <c r="AH14" s="44"/>
      <c r="AI14" s="44"/>
      <c r="AZ14" s="9"/>
      <c r="BA14" s="9"/>
      <c r="BB14" s="9"/>
      <c r="BC14" s="46"/>
      <c r="BD14" s="53"/>
      <c r="BE14" s="83"/>
      <c r="BF14" s="83"/>
      <c r="BG14" s="83"/>
    </row>
    <row r="15" spans="1:59" ht="12.75" customHeight="1" x14ac:dyDescent="0.3">
      <c r="C15" s="44"/>
      <c r="D15" s="176" t="s">
        <v>226</v>
      </c>
      <c r="E15" s="176"/>
      <c r="F15" s="177"/>
      <c r="G15" s="145" t="s">
        <v>3550</v>
      </c>
      <c r="H15" s="224" t="s">
        <v>176</v>
      </c>
      <c r="I15" s="145" t="s">
        <v>87</v>
      </c>
      <c r="J15" s="221" t="s">
        <v>87</v>
      </c>
      <c r="K15" s="221" t="s">
        <v>87</v>
      </c>
      <c r="L15" s="221" t="s">
        <v>87</v>
      </c>
      <c r="M15" s="221" t="s">
        <v>87</v>
      </c>
      <c r="N15" s="221" t="s">
        <v>87</v>
      </c>
      <c r="O15" s="221" t="s">
        <v>87</v>
      </c>
      <c r="P15" s="377"/>
      <c r="Q15" s="225" t="s">
        <v>206</v>
      </c>
      <c r="R15" s="145" t="s">
        <v>87</v>
      </c>
      <c r="S15" s="145" t="s">
        <v>87</v>
      </c>
      <c r="T15" s="221" t="s">
        <v>87</v>
      </c>
      <c r="U15" s="221" t="s">
        <v>87</v>
      </c>
      <c r="V15" s="221" t="s">
        <v>87</v>
      </c>
      <c r="W15" s="221" t="s">
        <v>87</v>
      </c>
      <c r="X15" s="221" t="s">
        <v>87</v>
      </c>
      <c r="Y15" s="221" t="s">
        <v>87</v>
      </c>
      <c r="Z15" s="44"/>
      <c r="AA15" s="56" t="s">
        <v>2702</v>
      </c>
      <c r="AB15" s="56"/>
      <c r="AC15" s="56"/>
      <c r="AD15" s="56"/>
      <c r="AE15" s="56"/>
      <c r="AF15" s="56"/>
      <c r="AG15" s="56"/>
      <c r="AH15" s="79" t="s">
        <v>2707</v>
      </c>
      <c r="AI15" s="76">
        <v>31452.336746559999</v>
      </c>
      <c r="AZ15" s="9"/>
      <c r="BA15" s="9"/>
      <c r="BB15" s="9"/>
      <c r="BC15" s="46"/>
      <c r="BD15" s="53"/>
      <c r="BE15" s="83"/>
      <c r="BF15" s="83"/>
      <c r="BG15" s="83"/>
    </row>
    <row r="16" spans="1:59" ht="12.75" customHeight="1" x14ac:dyDescent="0.3">
      <c r="C16" s="44"/>
      <c r="D16" s="176" t="s">
        <v>226</v>
      </c>
      <c r="E16" s="176"/>
      <c r="F16" s="177"/>
      <c r="G16" s="145" t="s">
        <v>3019</v>
      </c>
      <c r="H16" s="224" t="s">
        <v>177</v>
      </c>
      <c r="I16" s="145" t="s">
        <v>87</v>
      </c>
      <c r="J16" s="221" t="s">
        <v>87</v>
      </c>
      <c r="K16" s="221" t="s">
        <v>87</v>
      </c>
      <c r="L16" s="221" t="s">
        <v>87</v>
      </c>
      <c r="M16" s="221" t="s">
        <v>87</v>
      </c>
      <c r="N16" s="221" t="s">
        <v>87</v>
      </c>
      <c r="O16" s="221" t="s">
        <v>87</v>
      </c>
      <c r="P16" s="377"/>
      <c r="Q16" s="225" t="s">
        <v>207</v>
      </c>
      <c r="R16" s="145" t="s">
        <v>87</v>
      </c>
      <c r="S16" s="145" t="s">
        <v>87</v>
      </c>
      <c r="T16" s="221" t="s">
        <v>87</v>
      </c>
      <c r="U16" s="221" t="s">
        <v>87</v>
      </c>
      <c r="V16" s="221" t="s">
        <v>87</v>
      </c>
      <c r="W16" s="221" t="s">
        <v>87</v>
      </c>
      <c r="X16" s="221" t="s">
        <v>87</v>
      </c>
      <c r="Y16" s="221" t="s">
        <v>87</v>
      </c>
      <c r="Z16" s="44"/>
      <c r="AA16" s="176" t="s">
        <v>2703</v>
      </c>
      <c r="AB16" s="176"/>
      <c r="AC16" s="176"/>
      <c r="AD16" s="176"/>
      <c r="AE16" s="176"/>
      <c r="AF16" s="176"/>
      <c r="AG16" s="176"/>
      <c r="AH16" s="179" t="s">
        <v>2707</v>
      </c>
      <c r="AI16" s="77">
        <v>93815</v>
      </c>
      <c r="AZ16" s="9"/>
      <c r="BA16" s="9"/>
      <c r="BB16" s="9"/>
      <c r="BC16" s="46"/>
      <c r="BD16" s="53"/>
      <c r="BE16" s="83"/>
      <c r="BF16" s="83"/>
      <c r="BG16" s="83"/>
    </row>
    <row r="17" spans="1:59" ht="12.75" customHeight="1" x14ac:dyDescent="0.3">
      <c r="C17" s="44"/>
      <c r="D17" s="176" t="s">
        <v>2475</v>
      </c>
      <c r="E17" s="176"/>
      <c r="F17" s="177"/>
      <c r="G17" s="145" t="s">
        <v>3019</v>
      </c>
      <c r="H17" s="224" t="s">
        <v>178</v>
      </c>
      <c r="I17" s="145" t="s">
        <v>87</v>
      </c>
      <c r="J17" s="221" t="s">
        <v>87</v>
      </c>
      <c r="K17" s="221" t="s">
        <v>87</v>
      </c>
      <c r="L17" s="221" t="s">
        <v>87</v>
      </c>
      <c r="M17" s="221" t="s">
        <v>87</v>
      </c>
      <c r="N17" s="221" t="s">
        <v>87</v>
      </c>
      <c r="O17" s="221" t="s">
        <v>87</v>
      </c>
      <c r="P17" s="377"/>
      <c r="Q17" s="225" t="s">
        <v>208</v>
      </c>
      <c r="R17" s="145" t="s">
        <v>87</v>
      </c>
      <c r="S17" s="145" t="s">
        <v>87</v>
      </c>
      <c r="T17" s="221" t="s">
        <v>87</v>
      </c>
      <c r="U17" s="221" t="s">
        <v>87</v>
      </c>
      <c r="V17" s="221" t="s">
        <v>87</v>
      </c>
      <c r="W17" s="221" t="s">
        <v>87</v>
      </c>
      <c r="X17" s="221" t="s">
        <v>87</v>
      </c>
      <c r="Y17" s="221" t="s">
        <v>87</v>
      </c>
      <c r="Z17" s="44"/>
      <c r="AA17" s="57" t="s">
        <v>2704</v>
      </c>
      <c r="AB17" s="57"/>
      <c r="AC17" s="57"/>
      <c r="AD17" s="57"/>
      <c r="AE17" s="57"/>
      <c r="AF17" s="57"/>
      <c r="AG17" s="57"/>
      <c r="AH17" s="180" t="s">
        <v>2707</v>
      </c>
      <c r="AI17" s="78">
        <v>125267.33674656</v>
      </c>
      <c r="AZ17" s="9"/>
      <c r="BA17" s="9"/>
      <c r="BB17" s="9"/>
      <c r="BC17" s="46"/>
      <c r="BD17" s="53"/>
      <c r="BE17" s="83"/>
      <c r="BF17" s="83"/>
      <c r="BG17" s="83"/>
    </row>
    <row r="18" spans="1:59" ht="12.75" customHeight="1" x14ac:dyDescent="0.3">
      <c r="C18" s="44"/>
      <c r="D18" s="176" t="s">
        <v>2476</v>
      </c>
      <c r="E18" s="176"/>
      <c r="F18" s="177"/>
      <c r="G18" s="145" t="s">
        <v>3551</v>
      </c>
      <c r="H18" s="224" t="s">
        <v>2469</v>
      </c>
      <c r="I18" s="145" t="s">
        <v>87</v>
      </c>
      <c r="J18" s="221" t="s">
        <v>87</v>
      </c>
      <c r="K18" s="221" t="s">
        <v>87</v>
      </c>
      <c r="L18" s="221" t="s">
        <v>87</v>
      </c>
      <c r="M18" s="221" t="s">
        <v>87</v>
      </c>
      <c r="N18" s="221" t="s">
        <v>87</v>
      </c>
      <c r="O18" s="221" t="s">
        <v>87</v>
      </c>
      <c r="P18" s="377"/>
      <c r="Q18" s="225" t="s">
        <v>209</v>
      </c>
      <c r="R18" s="145" t="s">
        <v>87</v>
      </c>
      <c r="S18" s="145" t="s">
        <v>87</v>
      </c>
      <c r="T18" s="221" t="s">
        <v>87</v>
      </c>
      <c r="U18" s="221" t="s">
        <v>87</v>
      </c>
      <c r="V18" s="221" t="s">
        <v>87</v>
      </c>
      <c r="W18" s="221" t="s">
        <v>87</v>
      </c>
      <c r="X18" s="221" t="s">
        <v>87</v>
      </c>
      <c r="Y18" s="221" t="s">
        <v>87</v>
      </c>
      <c r="Z18" s="44"/>
      <c r="AA18" s="44"/>
      <c r="AB18" s="44"/>
      <c r="AC18" s="44"/>
      <c r="AD18" s="44"/>
      <c r="AE18" s="44"/>
      <c r="AF18" s="44"/>
      <c r="AG18" s="44"/>
      <c r="AH18" s="44"/>
      <c r="AI18" s="44"/>
      <c r="AZ18" s="9"/>
      <c r="BA18" s="9"/>
      <c r="BB18" s="9"/>
      <c r="BC18" s="46"/>
      <c r="BD18" s="53"/>
      <c r="BE18" s="83"/>
      <c r="BF18" s="83"/>
      <c r="BG18" s="83"/>
    </row>
    <row r="19" spans="1:59" ht="12.75" customHeight="1" x14ac:dyDescent="0.3">
      <c r="C19" s="44"/>
      <c r="D19" s="57" t="s">
        <v>2477</v>
      </c>
      <c r="E19" s="57"/>
      <c r="F19" s="178"/>
      <c r="G19" s="146" t="s">
        <v>3552</v>
      </c>
      <c r="H19" s="224" t="s">
        <v>2470</v>
      </c>
      <c r="I19" s="145" t="s">
        <v>87</v>
      </c>
      <c r="J19" s="221" t="s">
        <v>87</v>
      </c>
      <c r="K19" s="221" t="s">
        <v>87</v>
      </c>
      <c r="L19" s="221" t="s">
        <v>87</v>
      </c>
      <c r="M19" s="221" t="s">
        <v>87</v>
      </c>
      <c r="N19" s="221" t="s">
        <v>87</v>
      </c>
      <c r="O19" s="221" t="s">
        <v>87</v>
      </c>
      <c r="P19" s="377"/>
      <c r="Q19" s="225" t="s">
        <v>210</v>
      </c>
      <c r="R19" s="145" t="s">
        <v>87</v>
      </c>
      <c r="S19" s="145" t="s">
        <v>87</v>
      </c>
      <c r="T19" s="221" t="s">
        <v>87</v>
      </c>
      <c r="U19" s="221" t="s">
        <v>87</v>
      </c>
      <c r="V19" s="221" t="s">
        <v>87</v>
      </c>
      <c r="W19" s="221" t="s">
        <v>87</v>
      </c>
      <c r="X19" s="221" t="s">
        <v>87</v>
      </c>
      <c r="Y19" s="221" t="s">
        <v>87</v>
      </c>
      <c r="Z19" s="44"/>
      <c r="AA19" s="63" t="s">
        <v>2772</v>
      </c>
      <c r="AB19" s="226"/>
      <c r="AC19" s="227"/>
      <c r="AD19" s="213" t="s">
        <v>2762</v>
      </c>
      <c r="AE19" s="214"/>
      <c r="AF19" s="214"/>
      <c r="AG19" s="214"/>
      <c r="AH19" s="214"/>
      <c r="AI19" s="215"/>
      <c r="AZ19" s="9"/>
      <c r="BA19" s="9"/>
      <c r="BB19" s="9"/>
      <c r="BC19" s="46"/>
      <c r="BD19" s="53"/>
      <c r="BE19" s="83"/>
      <c r="BF19" s="83"/>
      <c r="BG19" s="83"/>
    </row>
    <row r="20" spans="1:59" ht="12.75" customHeight="1" x14ac:dyDescent="0.3">
      <c r="C20" s="44"/>
      <c r="D20" s="173" t="s">
        <v>2485</v>
      </c>
      <c r="E20" s="56"/>
      <c r="F20" s="175"/>
      <c r="G20" s="216">
        <v>45292</v>
      </c>
      <c r="H20" s="224" t="s">
        <v>2471</v>
      </c>
      <c r="I20" s="145" t="s">
        <v>87</v>
      </c>
      <c r="J20" s="221" t="s">
        <v>87</v>
      </c>
      <c r="K20" s="221" t="s">
        <v>87</v>
      </c>
      <c r="L20" s="221" t="s">
        <v>87</v>
      </c>
      <c r="M20" s="221" t="s">
        <v>87</v>
      </c>
      <c r="N20" s="221" t="s">
        <v>87</v>
      </c>
      <c r="O20" s="221" t="s">
        <v>87</v>
      </c>
      <c r="P20" s="377"/>
      <c r="Q20" s="225" t="s">
        <v>211</v>
      </c>
      <c r="R20" s="145" t="s">
        <v>87</v>
      </c>
      <c r="S20" s="145" t="s">
        <v>87</v>
      </c>
      <c r="T20" s="221" t="s">
        <v>87</v>
      </c>
      <c r="U20" s="221" t="s">
        <v>87</v>
      </c>
      <c r="V20" s="221" t="s">
        <v>87</v>
      </c>
      <c r="W20" s="221" t="s">
        <v>87</v>
      </c>
      <c r="X20" s="221" t="s">
        <v>87</v>
      </c>
      <c r="Y20" s="221" t="s">
        <v>87</v>
      </c>
      <c r="Z20" s="44"/>
      <c r="AA20" s="63" t="s">
        <v>2780</v>
      </c>
      <c r="AB20" s="226"/>
      <c r="AC20" s="227"/>
      <c r="AD20" s="213" t="s">
        <v>2492</v>
      </c>
      <c r="AE20" s="214"/>
      <c r="AF20" s="214"/>
      <c r="AG20" s="214"/>
      <c r="AH20" s="214"/>
      <c r="AI20" s="215"/>
      <c r="AZ20" s="9"/>
      <c r="BA20" s="9"/>
      <c r="BB20" s="9"/>
      <c r="BC20" s="46"/>
      <c r="BD20" s="53"/>
      <c r="BE20" s="83"/>
      <c r="BF20" s="83"/>
      <c r="BG20" s="83"/>
    </row>
    <row r="21" spans="1:59" ht="12.75" customHeight="1" x14ac:dyDescent="0.3">
      <c r="C21" s="54"/>
      <c r="D21" s="174" t="s">
        <v>2486</v>
      </c>
      <c r="E21" s="57"/>
      <c r="F21" s="178"/>
      <c r="G21" s="217">
        <v>45657</v>
      </c>
      <c r="H21" s="224" t="s">
        <v>2472</v>
      </c>
      <c r="I21" s="146" t="s">
        <v>87</v>
      </c>
      <c r="J21" s="222" t="s">
        <v>87</v>
      </c>
      <c r="K21" s="222" t="s">
        <v>87</v>
      </c>
      <c r="L21" s="222" t="s">
        <v>87</v>
      </c>
      <c r="M21" s="222" t="s">
        <v>87</v>
      </c>
      <c r="N21" s="222" t="s">
        <v>87</v>
      </c>
      <c r="O21" s="222" t="s">
        <v>87</v>
      </c>
      <c r="P21" s="377"/>
      <c r="Q21" s="225" t="s">
        <v>212</v>
      </c>
      <c r="R21" s="146" t="s">
        <v>87</v>
      </c>
      <c r="S21" s="146" t="s">
        <v>87</v>
      </c>
      <c r="T21" s="222" t="s">
        <v>87</v>
      </c>
      <c r="U21" s="222" t="s">
        <v>87</v>
      </c>
      <c r="V21" s="222" t="s">
        <v>87</v>
      </c>
      <c r="W21" s="222" t="s">
        <v>87</v>
      </c>
      <c r="X21" s="222" t="s">
        <v>87</v>
      </c>
      <c r="Y21" s="222" t="s">
        <v>87</v>
      </c>
      <c r="Z21" s="44"/>
      <c r="AA21" s="63" t="s">
        <v>2773</v>
      </c>
      <c r="AB21" s="226"/>
      <c r="AC21" s="227"/>
      <c r="AD21" s="213" t="s">
        <v>2490</v>
      </c>
      <c r="AE21" s="214"/>
      <c r="AF21" s="214"/>
      <c r="AG21" s="214"/>
      <c r="AH21" s="214"/>
      <c r="AI21" s="215"/>
      <c r="AZ21" s="9"/>
      <c r="BA21" s="9"/>
      <c r="BB21" s="9"/>
      <c r="BC21" s="46"/>
      <c r="BD21" s="53"/>
      <c r="BE21" s="83"/>
      <c r="BF21" s="83"/>
      <c r="BG21" s="83"/>
    </row>
    <row r="22" spans="1:59" ht="5.15" customHeight="1" x14ac:dyDescent="0.25">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46"/>
      <c r="BD22" s="53"/>
      <c r="BE22" s="83"/>
      <c r="BF22" s="83"/>
      <c r="BG22" s="83"/>
    </row>
    <row r="23" spans="1:59" ht="18" customHeight="1" x14ac:dyDescent="0.25">
      <c r="C23" s="48">
        <v>2</v>
      </c>
      <c r="D23" s="49" t="s">
        <v>352</v>
      </c>
      <c r="E23" s="49"/>
      <c r="F23" s="49"/>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9"/>
      <c r="BC23" s="46"/>
      <c r="BD23" s="53"/>
      <c r="BE23" s="83"/>
      <c r="BF23" s="83"/>
      <c r="BG23" s="83"/>
    </row>
    <row r="24" spans="1:59" ht="5.15" customHeight="1" x14ac:dyDescent="0.35">
      <c r="BD24" s="53"/>
      <c r="BE24" s="53"/>
      <c r="BF24" s="53"/>
      <c r="BG24" s="53"/>
    </row>
    <row r="25" spans="1:59" s="84" customFormat="1" ht="78" x14ac:dyDescent="0.3">
      <c r="A25" s="83"/>
      <c r="C25" s="54"/>
      <c r="D25" s="228" t="s">
        <v>322</v>
      </c>
      <c r="E25" s="228" t="s">
        <v>2505</v>
      </c>
      <c r="F25" s="229" t="s">
        <v>286</v>
      </c>
      <c r="G25" s="229" t="s">
        <v>287</v>
      </c>
      <c r="H25" s="230" t="s">
        <v>2611</v>
      </c>
      <c r="I25" s="218" t="s">
        <v>167</v>
      </c>
      <c r="J25" s="218" t="s">
        <v>166</v>
      </c>
      <c r="K25" s="218" t="s">
        <v>168</v>
      </c>
      <c r="L25" s="218" t="s">
        <v>5</v>
      </c>
      <c r="M25" s="218" t="s">
        <v>3192</v>
      </c>
      <c r="N25" s="218" t="s">
        <v>532</v>
      </c>
      <c r="O25" s="218" t="s">
        <v>2687</v>
      </c>
      <c r="P25" s="218" t="s">
        <v>3546</v>
      </c>
      <c r="Q25" s="218" t="s">
        <v>280</v>
      </c>
      <c r="R25" s="218" t="s">
        <v>2706</v>
      </c>
      <c r="S25" s="218" t="s">
        <v>272</v>
      </c>
      <c r="T25" s="218" t="s">
        <v>273</v>
      </c>
      <c r="U25" s="218" t="s">
        <v>274</v>
      </c>
      <c r="V25" s="218" t="s">
        <v>275</v>
      </c>
      <c r="W25" s="218" t="s">
        <v>2457</v>
      </c>
      <c r="X25" s="218" t="s">
        <v>277</v>
      </c>
      <c r="Y25" s="218" t="s">
        <v>2667</v>
      </c>
      <c r="Z25" s="218" t="s">
        <v>2684</v>
      </c>
      <c r="AA25" s="218" t="s">
        <v>278</v>
      </c>
      <c r="AB25" s="218" t="s">
        <v>2668</v>
      </c>
      <c r="AC25" s="218" t="s">
        <v>2511</v>
      </c>
      <c r="AD25" s="218" t="s">
        <v>2512</v>
      </c>
      <c r="AE25" s="218" t="s">
        <v>271</v>
      </c>
      <c r="AF25" s="218" t="s">
        <v>2670</v>
      </c>
      <c r="AG25" s="218" t="s">
        <v>2669</v>
      </c>
      <c r="AH25" s="218" t="s">
        <v>270</v>
      </c>
      <c r="AI25" s="218" t="s">
        <v>2671</v>
      </c>
      <c r="AJ25" s="218" t="s">
        <v>2672</v>
      </c>
      <c r="AK25" s="218" t="s">
        <v>2673</v>
      </c>
      <c r="AL25" s="218" t="s">
        <v>2674</v>
      </c>
      <c r="AM25" s="116" t="s">
        <v>3501</v>
      </c>
      <c r="AN25" s="218" t="s">
        <v>2504</v>
      </c>
      <c r="AO25" s="383" t="s">
        <v>557</v>
      </c>
      <c r="AP25" s="384"/>
      <c r="AQ25" s="218" t="s">
        <v>524</v>
      </c>
      <c r="AR25" s="383" t="s">
        <v>3495</v>
      </c>
      <c r="AS25" s="384"/>
      <c r="AT25" s="218" t="s">
        <v>3502</v>
      </c>
      <c r="AU25" s="218" t="s">
        <v>2713</v>
      </c>
      <c r="AV25" s="383" t="s">
        <v>2488</v>
      </c>
      <c r="AW25" s="384"/>
      <c r="AX25" s="383" t="s">
        <v>3496</v>
      </c>
      <c r="AY25" s="384"/>
      <c r="AZ25" s="383" t="s">
        <v>3497</v>
      </c>
      <c r="BA25" s="384"/>
      <c r="BC25" s="83"/>
      <c r="BD25" s="53"/>
      <c r="BE25" s="53"/>
      <c r="BF25" s="53"/>
      <c r="BG25" s="53"/>
    </row>
    <row r="26" spans="1:59" ht="12.75" customHeight="1" x14ac:dyDescent="0.25">
      <c r="B26" s="84"/>
      <c r="C26" s="231">
        <v>1</v>
      </c>
      <c r="D26" s="220" t="s">
        <v>3558</v>
      </c>
      <c r="E26" s="144" t="s">
        <v>242</v>
      </c>
      <c r="F26" s="232" t="s">
        <v>3559</v>
      </c>
      <c r="G26" s="220" t="s">
        <v>848</v>
      </c>
      <c r="H26" s="220" t="s">
        <v>87</v>
      </c>
      <c r="I26" s="233">
        <v>0.24354412168469602</v>
      </c>
      <c r="J26" s="233">
        <v>0.40479849702103121</v>
      </c>
      <c r="K26" s="233">
        <v>0.64834261870572729</v>
      </c>
      <c r="L26" s="233" t="s">
        <v>2608</v>
      </c>
      <c r="M26" s="234">
        <v>2.561013843400339E-2</v>
      </c>
      <c r="N26" s="233" t="s">
        <v>3232</v>
      </c>
      <c r="O26" s="233">
        <v>0.66879846658612929</v>
      </c>
      <c r="P26" s="233">
        <v>0.60526229835322209</v>
      </c>
      <c r="Q26" s="59" t="s">
        <v>283</v>
      </c>
      <c r="R26" s="59">
        <v>5166250</v>
      </c>
      <c r="S26" s="170">
        <v>0.01</v>
      </c>
      <c r="T26" s="170">
        <v>5.0000000000000001E-3</v>
      </c>
      <c r="U26" s="170">
        <v>5.0000000000000001E-3</v>
      </c>
      <c r="V26" s="170">
        <v>5.0000000000000001E-4</v>
      </c>
      <c r="W26" s="170">
        <v>8.0000000000000002E-3</v>
      </c>
      <c r="X26" s="170">
        <v>1.1100000000000001</v>
      </c>
      <c r="Y26" s="170">
        <v>2.9999999999999997E-4</v>
      </c>
      <c r="Z26" s="170">
        <v>0.155</v>
      </c>
      <c r="AA26" s="170" t="s">
        <v>87</v>
      </c>
      <c r="AB26" s="170" t="s">
        <v>87</v>
      </c>
      <c r="AC26" s="170" t="s">
        <v>87</v>
      </c>
      <c r="AD26" s="170" t="s">
        <v>87</v>
      </c>
      <c r="AE26" s="170" t="s">
        <v>87</v>
      </c>
      <c r="AF26" s="170" t="s">
        <v>87</v>
      </c>
      <c r="AG26" s="170" t="s">
        <v>87</v>
      </c>
      <c r="AH26" s="170" t="s">
        <v>87</v>
      </c>
      <c r="AI26" s="170" t="s">
        <v>87</v>
      </c>
      <c r="AJ26" s="170" t="s">
        <v>87</v>
      </c>
      <c r="AK26" s="170" t="s">
        <v>87</v>
      </c>
      <c r="AL26" s="170" t="s">
        <v>87</v>
      </c>
      <c r="AM26" s="144" t="s">
        <v>87</v>
      </c>
      <c r="AN26" s="170" t="s">
        <v>87</v>
      </c>
      <c r="AO26" s="154">
        <v>0</v>
      </c>
      <c r="AP26" s="153" t="s">
        <v>2608</v>
      </c>
      <c r="AQ26" s="59" t="s">
        <v>87</v>
      </c>
      <c r="AR26" s="155" t="s">
        <v>87</v>
      </c>
      <c r="AS26" s="152" t="s">
        <v>87</v>
      </c>
      <c r="AT26" s="144" t="s">
        <v>87</v>
      </c>
      <c r="AU26" s="170" t="s">
        <v>87</v>
      </c>
      <c r="AV26" s="154">
        <v>0</v>
      </c>
      <c r="AW26" s="153" t="s">
        <v>2608</v>
      </c>
      <c r="AX26" s="155" t="s">
        <v>87</v>
      </c>
      <c r="AY26" s="152" t="s">
        <v>87</v>
      </c>
      <c r="AZ26" s="155">
        <v>0</v>
      </c>
      <c r="BA26" s="151" t="s">
        <v>87</v>
      </c>
      <c r="BD26" s="53"/>
      <c r="BE26" s="53"/>
      <c r="BF26" s="53"/>
      <c r="BG26" s="53"/>
    </row>
    <row r="27" spans="1:59" ht="12.75" customHeight="1" x14ac:dyDescent="0.25">
      <c r="B27" s="84"/>
      <c r="C27" s="231">
        <v>2</v>
      </c>
      <c r="D27" s="221" t="s">
        <v>3558</v>
      </c>
      <c r="E27" s="145" t="s">
        <v>242</v>
      </c>
      <c r="F27" s="235" t="s">
        <v>3560</v>
      </c>
      <c r="G27" s="221" t="s">
        <v>851</v>
      </c>
      <c r="H27" s="221" t="s">
        <v>87</v>
      </c>
      <c r="I27" s="236">
        <v>0.24354412168469602</v>
      </c>
      <c r="J27" s="236">
        <v>0.40479849702103121</v>
      </c>
      <c r="K27" s="236">
        <v>0.64834261870572729</v>
      </c>
      <c r="L27" s="236" t="s">
        <v>2608</v>
      </c>
      <c r="M27" s="237">
        <v>2.561013843400339E-2</v>
      </c>
      <c r="N27" s="236" t="s">
        <v>3232</v>
      </c>
      <c r="O27" s="236">
        <v>0.66879846658612929</v>
      </c>
      <c r="P27" s="236">
        <v>0.60526229835322209</v>
      </c>
      <c r="Q27" s="61" t="s">
        <v>283</v>
      </c>
      <c r="R27" s="61">
        <v>5166250</v>
      </c>
      <c r="S27" s="171">
        <v>0.01</v>
      </c>
      <c r="T27" s="171">
        <v>5.0000000000000001E-3</v>
      </c>
      <c r="U27" s="171">
        <v>5.0000000000000001E-3</v>
      </c>
      <c r="V27" s="171">
        <v>5.0000000000000001E-4</v>
      </c>
      <c r="W27" s="171">
        <v>8.0000000000000002E-3</v>
      </c>
      <c r="X27" s="171">
        <v>1.1100000000000001</v>
      </c>
      <c r="Y27" s="171">
        <v>2.9999999999999997E-4</v>
      </c>
      <c r="Z27" s="171">
        <v>0.155</v>
      </c>
      <c r="AA27" s="171" t="s">
        <v>87</v>
      </c>
      <c r="AB27" s="171" t="s">
        <v>87</v>
      </c>
      <c r="AC27" s="171" t="s">
        <v>87</v>
      </c>
      <c r="AD27" s="171" t="s">
        <v>87</v>
      </c>
      <c r="AE27" s="171" t="s">
        <v>87</v>
      </c>
      <c r="AF27" s="171" t="s">
        <v>87</v>
      </c>
      <c r="AG27" s="171" t="s">
        <v>87</v>
      </c>
      <c r="AH27" s="171" t="s">
        <v>87</v>
      </c>
      <c r="AI27" s="171" t="s">
        <v>87</v>
      </c>
      <c r="AJ27" s="171" t="s">
        <v>87</v>
      </c>
      <c r="AK27" s="171" t="s">
        <v>87</v>
      </c>
      <c r="AL27" s="171" t="s">
        <v>87</v>
      </c>
      <c r="AM27" s="145" t="s">
        <v>87</v>
      </c>
      <c r="AN27" s="171" t="s">
        <v>87</v>
      </c>
      <c r="AO27" s="156">
        <v>0</v>
      </c>
      <c r="AP27" s="157" t="s">
        <v>2608</v>
      </c>
      <c r="AQ27" s="61" t="s">
        <v>87</v>
      </c>
      <c r="AR27" s="158" t="s">
        <v>87</v>
      </c>
      <c r="AS27" s="157" t="s">
        <v>87</v>
      </c>
      <c r="AT27" s="145" t="s">
        <v>87</v>
      </c>
      <c r="AU27" s="171" t="s">
        <v>87</v>
      </c>
      <c r="AV27" s="156">
        <v>0</v>
      </c>
      <c r="AW27" s="157" t="s">
        <v>2608</v>
      </c>
      <c r="AX27" s="158" t="s">
        <v>87</v>
      </c>
      <c r="AY27" s="157" t="s">
        <v>87</v>
      </c>
      <c r="AZ27" s="158">
        <v>0</v>
      </c>
      <c r="BA27" s="159" t="s">
        <v>87</v>
      </c>
      <c r="BD27" s="53"/>
      <c r="BE27" s="53"/>
      <c r="BF27" s="53"/>
      <c r="BG27" s="53"/>
    </row>
    <row r="28" spans="1:59" ht="12.75" customHeight="1" x14ac:dyDescent="0.25">
      <c r="B28" s="84"/>
      <c r="C28" s="231">
        <v>3</v>
      </c>
      <c r="D28" s="221" t="s">
        <v>3558</v>
      </c>
      <c r="E28" s="145" t="s">
        <v>242</v>
      </c>
      <c r="F28" s="235" t="s">
        <v>3561</v>
      </c>
      <c r="G28" s="221" t="s">
        <v>854</v>
      </c>
      <c r="H28" s="221" t="s">
        <v>87</v>
      </c>
      <c r="I28" s="236">
        <v>0.24354412168469602</v>
      </c>
      <c r="J28" s="236">
        <v>0.40479849702103121</v>
      </c>
      <c r="K28" s="236">
        <v>0.64834261870572729</v>
      </c>
      <c r="L28" s="236" t="s">
        <v>2608</v>
      </c>
      <c r="M28" s="237">
        <v>2.561013843400339E-2</v>
      </c>
      <c r="N28" s="236" t="s">
        <v>3232</v>
      </c>
      <c r="O28" s="236">
        <v>0.66879846658612929</v>
      </c>
      <c r="P28" s="236">
        <v>0.60526229835322209</v>
      </c>
      <c r="Q28" s="61" t="s">
        <v>283</v>
      </c>
      <c r="R28" s="61">
        <v>5166250</v>
      </c>
      <c r="S28" s="171">
        <v>0.01</v>
      </c>
      <c r="T28" s="171">
        <v>5.0000000000000001E-3</v>
      </c>
      <c r="U28" s="171">
        <v>5.0000000000000001E-3</v>
      </c>
      <c r="V28" s="171">
        <v>5.0000000000000001E-4</v>
      </c>
      <c r="W28" s="171">
        <v>8.0000000000000002E-3</v>
      </c>
      <c r="X28" s="171">
        <v>1.1100000000000001</v>
      </c>
      <c r="Y28" s="171">
        <v>2.9999999999999997E-4</v>
      </c>
      <c r="Z28" s="171">
        <v>0.155</v>
      </c>
      <c r="AA28" s="171" t="s">
        <v>87</v>
      </c>
      <c r="AB28" s="171" t="s">
        <v>87</v>
      </c>
      <c r="AC28" s="171" t="s">
        <v>87</v>
      </c>
      <c r="AD28" s="171" t="s">
        <v>87</v>
      </c>
      <c r="AE28" s="171" t="s">
        <v>87</v>
      </c>
      <c r="AF28" s="171" t="s">
        <v>87</v>
      </c>
      <c r="AG28" s="171" t="s">
        <v>87</v>
      </c>
      <c r="AH28" s="171" t="s">
        <v>87</v>
      </c>
      <c r="AI28" s="171" t="s">
        <v>87</v>
      </c>
      <c r="AJ28" s="171" t="s">
        <v>87</v>
      </c>
      <c r="AK28" s="171" t="s">
        <v>87</v>
      </c>
      <c r="AL28" s="171" t="s">
        <v>87</v>
      </c>
      <c r="AM28" s="145" t="s">
        <v>87</v>
      </c>
      <c r="AN28" s="171" t="s">
        <v>87</v>
      </c>
      <c r="AO28" s="156">
        <v>0</v>
      </c>
      <c r="AP28" s="157" t="s">
        <v>2608</v>
      </c>
      <c r="AQ28" s="61" t="s">
        <v>87</v>
      </c>
      <c r="AR28" s="158" t="s">
        <v>87</v>
      </c>
      <c r="AS28" s="157" t="s">
        <v>87</v>
      </c>
      <c r="AT28" s="145" t="s">
        <v>87</v>
      </c>
      <c r="AU28" s="171" t="s">
        <v>87</v>
      </c>
      <c r="AV28" s="156">
        <v>0</v>
      </c>
      <c r="AW28" s="157" t="s">
        <v>2608</v>
      </c>
      <c r="AX28" s="158" t="s">
        <v>87</v>
      </c>
      <c r="AY28" s="157" t="s">
        <v>87</v>
      </c>
      <c r="AZ28" s="158">
        <v>0</v>
      </c>
      <c r="BA28" s="159" t="s">
        <v>87</v>
      </c>
      <c r="BD28" s="53"/>
      <c r="BE28" s="53"/>
      <c r="BF28" s="53"/>
      <c r="BG28" s="53"/>
    </row>
    <row r="29" spans="1:59" ht="12.75" customHeight="1" x14ac:dyDescent="0.25">
      <c r="B29" s="84"/>
      <c r="C29" s="231">
        <v>4</v>
      </c>
      <c r="D29" s="221" t="s">
        <v>3558</v>
      </c>
      <c r="E29" s="145" t="s">
        <v>242</v>
      </c>
      <c r="F29" s="235" t="s">
        <v>3562</v>
      </c>
      <c r="G29" s="221" t="s">
        <v>861</v>
      </c>
      <c r="H29" s="221" t="s">
        <v>87</v>
      </c>
      <c r="I29" s="236">
        <v>0.24354412168469602</v>
      </c>
      <c r="J29" s="236">
        <v>0.40479849702103121</v>
      </c>
      <c r="K29" s="236">
        <v>0.64834261870572729</v>
      </c>
      <c r="L29" s="236" t="s">
        <v>2608</v>
      </c>
      <c r="M29" s="237">
        <v>2.561013843400339E-2</v>
      </c>
      <c r="N29" s="236" t="s">
        <v>3232</v>
      </c>
      <c r="O29" s="236">
        <v>0.66879846658612929</v>
      </c>
      <c r="P29" s="236">
        <v>0.60526229835322209</v>
      </c>
      <c r="Q29" s="61" t="s">
        <v>283</v>
      </c>
      <c r="R29" s="61">
        <v>5166250</v>
      </c>
      <c r="S29" s="171">
        <v>0.01</v>
      </c>
      <c r="T29" s="171">
        <v>5.0000000000000001E-3</v>
      </c>
      <c r="U29" s="171">
        <v>5.0000000000000001E-3</v>
      </c>
      <c r="V29" s="171">
        <v>5.0000000000000001E-4</v>
      </c>
      <c r="W29" s="171">
        <v>8.0000000000000002E-3</v>
      </c>
      <c r="X29" s="171">
        <v>1.1100000000000001</v>
      </c>
      <c r="Y29" s="171">
        <v>2.9999999999999997E-4</v>
      </c>
      <c r="Z29" s="171">
        <v>0.155</v>
      </c>
      <c r="AA29" s="171" t="s">
        <v>87</v>
      </c>
      <c r="AB29" s="171" t="s">
        <v>87</v>
      </c>
      <c r="AC29" s="171" t="s">
        <v>87</v>
      </c>
      <c r="AD29" s="171" t="s">
        <v>87</v>
      </c>
      <c r="AE29" s="171" t="s">
        <v>87</v>
      </c>
      <c r="AF29" s="171" t="s">
        <v>87</v>
      </c>
      <c r="AG29" s="171" t="s">
        <v>87</v>
      </c>
      <c r="AH29" s="171" t="s">
        <v>87</v>
      </c>
      <c r="AI29" s="171" t="s">
        <v>87</v>
      </c>
      <c r="AJ29" s="171" t="s">
        <v>87</v>
      </c>
      <c r="AK29" s="171" t="s">
        <v>87</v>
      </c>
      <c r="AL29" s="171" t="s">
        <v>87</v>
      </c>
      <c r="AM29" s="145" t="s">
        <v>87</v>
      </c>
      <c r="AN29" s="171" t="s">
        <v>87</v>
      </c>
      <c r="AO29" s="156">
        <v>0</v>
      </c>
      <c r="AP29" s="157" t="s">
        <v>2608</v>
      </c>
      <c r="AQ29" s="61" t="s">
        <v>87</v>
      </c>
      <c r="AR29" s="158" t="s">
        <v>87</v>
      </c>
      <c r="AS29" s="157" t="s">
        <v>87</v>
      </c>
      <c r="AT29" s="145" t="s">
        <v>87</v>
      </c>
      <c r="AU29" s="171" t="s">
        <v>87</v>
      </c>
      <c r="AV29" s="156">
        <v>0</v>
      </c>
      <c r="AW29" s="157" t="s">
        <v>2608</v>
      </c>
      <c r="AX29" s="158" t="s">
        <v>87</v>
      </c>
      <c r="AY29" s="157" t="s">
        <v>87</v>
      </c>
      <c r="AZ29" s="158">
        <v>0</v>
      </c>
      <c r="BA29" s="159" t="s">
        <v>87</v>
      </c>
      <c r="BD29" s="53"/>
      <c r="BE29" s="53"/>
      <c r="BF29" s="53"/>
      <c r="BG29" s="53"/>
    </row>
    <row r="30" spans="1:59" ht="12.75" customHeight="1" x14ac:dyDescent="0.25">
      <c r="B30" s="84"/>
      <c r="C30" s="231">
        <v>5</v>
      </c>
      <c r="D30" s="221" t="s">
        <v>3558</v>
      </c>
      <c r="E30" s="145" t="s">
        <v>242</v>
      </c>
      <c r="F30" s="235" t="s">
        <v>3563</v>
      </c>
      <c r="G30" s="221" t="s">
        <v>864</v>
      </c>
      <c r="H30" s="221" t="s">
        <v>87</v>
      </c>
      <c r="I30" s="236">
        <v>0.24354412168469602</v>
      </c>
      <c r="J30" s="236">
        <v>0.40479849702103121</v>
      </c>
      <c r="K30" s="236">
        <v>0.64834261870572729</v>
      </c>
      <c r="L30" s="236" t="s">
        <v>2608</v>
      </c>
      <c r="M30" s="237">
        <v>2.561013843400339E-2</v>
      </c>
      <c r="N30" s="236" t="s">
        <v>3232</v>
      </c>
      <c r="O30" s="236">
        <v>0.66879846658612929</v>
      </c>
      <c r="P30" s="236">
        <v>0.60526229835322209</v>
      </c>
      <c r="Q30" s="61" t="s">
        <v>283</v>
      </c>
      <c r="R30" s="61">
        <v>5166250</v>
      </c>
      <c r="S30" s="171">
        <v>0.01</v>
      </c>
      <c r="T30" s="171">
        <v>5.0000000000000001E-3</v>
      </c>
      <c r="U30" s="171">
        <v>5.0000000000000001E-3</v>
      </c>
      <c r="V30" s="171">
        <v>5.0000000000000001E-4</v>
      </c>
      <c r="W30" s="171">
        <v>8.0000000000000002E-3</v>
      </c>
      <c r="X30" s="171">
        <v>1.1100000000000001</v>
      </c>
      <c r="Y30" s="171">
        <v>2.9999999999999997E-4</v>
      </c>
      <c r="Z30" s="171">
        <v>0.155</v>
      </c>
      <c r="AA30" s="171" t="s">
        <v>87</v>
      </c>
      <c r="AB30" s="171" t="s">
        <v>87</v>
      </c>
      <c r="AC30" s="171" t="s">
        <v>87</v>
      </c>
      <c r="AD30" s="171" t="s">
        <v>87</v>
      </c>
      <c r="AE30" s="171" t="s">
        <v>87</v>
      </c>
      <c r="AF30" s="171" t="s">
        <v>87</v>
      </c>
      <c r="AG30" s="171" t="s">
        <v>87</v>
      </c>
      <c r="AH30" s="171" t="s">
        <v>87</v>
      </c>
      <c r="AI30" s="171" t="s">
        <v>87</v>
      </c>
      <c r="AJ30" s="171" t="s">
        <v>87</v>
      </c>
      <c r="AK30" s="171" t="s">
        <v>87</v>
      </c>
      <c r="AL30" s="171" t="s">
        <v>87</v>
      </c>
      <c r="AM30" s="145" t="s">
        <v>87</v>
      </c>
      <c r="AN30" s="171" t="s">
        <v>87</v>
      </c>
      <c r="AO30" s="156">
        <v>0</v>
      </c>
      <c r="AP30" s="157" t="s">
        <v>2608</v>
      </c>
      <c r="AQ30" s="61" t="s">
        <v>87</v>
      </c>
      <c r="AR30" s="158" t="s">
        <v>87</v>
      </c>
      <c r="AS30" s="157" t="s">
        <v>87</v>
      </c>
      <c r="AT30" s="145" t="s">
        <v>87</v>
      </c>
      <c r="AU30" s="171" t="s">
        <v>87</v>
      </c>
      <c r="AV30" s="156">
        <v>0</v>
      </c>
      <c r="AW30" s="157" t="s">
        <v>2608</v>
      </c>
      <c r="AX30" s="158" t="s">
        <v>87</v>
      </c>
      <c r="AY30" s="157" t="s">
        <v>87</v>
      </c>
      <c r="AZ30" s="158">
        <v>0</v>
      </c>
      <c r="BA30" s="159" t="s">
        <v>87</v>
      </c>
      <c r="BD30" s="53"/>
      <c r="BE30" s="53"/>
      <c r="BF30" s="53"/>
      <c r="BG30" s="53"/>
    </row>
    <row r="31" spans="1:59" ht="12.75" customHeight="1" x14ac:dyDescent="0.25">
      <c r="B31" s="84"/>
      <c r="C31" s="231">
        <v>6</v>
      </c>
      <c r="D31" s="221" t="s">
        <v>3558</v>
      </c>
      <c r="E31" s="145" t="s">
        <v>242</v>
      </c>
      <c r="F31" s="235" t="s">
        <v>3564</v>
      </c>
      <c r="G31" s="221" t="s">
        <v>1571</v>
      </c>
      <c r="H31" s="221" t="s">
        <v>87</v>
      </c>
      <c r="I31" s="236">
        <v>0.24354412168469602</v>
      </c>
      <c r="J31" s="236">
        <v>0.40479849702103121</v>
      </c>
      <c r="K31" s="236">
        <v>0.64834261870572729</v>
      </c>
      <c r="L31" s="236" t="s">
        <v>2608</v>
      </c>
      <c r="M31" s="237">
        <v>2.561013843400339E-2</v>
      </c>
      <c r="N31" s="236" t="s">
        <v>3232</v>
      </c>
      <c r="O31" s="236">
        <v>0.66879846658612929</v>
      </c>
      <c r="P31" s="236">
        <v>0.60526229835322209</v>
      </c>
      <c r="Q31" s="61" t="s">
        <v>283</v>
      </c>
      <c r="R31" s="61">
        <v>5166250</v>
      </c>
      <c r="S31" s="171">
        <v>0.01</v>
      </c>
      <c r="T31" s="171">
        <v>5.0000000000000001E-3</v>
      </c>
      <c r="U31" s="171">
        <v>5.0000000000000001E-3</v>
      </c>
      <c r="V31" s="171">
        <v>5.0000000000000001E-4</v>
      </c>
      <c r="W31" s="171">
        <v>8.0000000000000002E-3</v>
      </c>
      <c r="X31" s="171">
        <v>1.1100000000000001</v>
      </c>
      <c r="Y31" s="171">
        <v>2.9999999999999997E-4</v>
      </c>
      <c r="Z31" s="171">
        <v>0.155</v>
      </c>
      <c r="AA31" s="171" t="s">
        <v>87</v>
      </c>
      <c r="AB31" s="171" t="s">
        <v>87</v>
      </c>
      <c r="AC31" s="171" t="s">
        <v>87</v>
      </c>
      <c r="AD31" s="171" t="s">
        <v>87</v>
      </c>
      <c r="AE31" s="171" t="s">
        <v>87</v>
      </c>
      <c r="AF31" s="171" t="s">
        <v>87</v>
      </c>
      <c r="AG31" s="171" t="s">
        <v>87</v>
      </c>
      <c r="AH31" s="171" t="s">
        <v>87</v>
      </c>
      <c r="AI31" s="171" t="s">
        <v>87</v>
      </c>
      <c r="AJ31" s="171" t="s">
        <v>87</v>
      </c>
      <c r="AK31" s="171" t="s">
        <v>87</v>
      </c>
      <c r="AL31" s="171" t="s">
        <v>87</v>
      </c>
      <c r="AM31" s="145" t="s">
        <v>87</v>
      </c>
      <c r="AN31" s="171" t="s">
        <v>87</v>
      </c>
      <c r="AO31" s="156">
        <v>0</v>
      </c>
      <c r="AP31" s="157" t="s">
        <v>2608</v>
      </c>
      <c r="AQ31" s="61" t="s">
        <v>87</v>
      </c>
      <c r="AR31" s="158" t="s">
        <v>87</v>
      </c>
      <c r="AS31" s="157" t="s">
        <v>87</v>
      </c>
      <c r="AT31" s="145" t="s">
        <v>87</v>
      </c>
      <c r="AU31" s="171" t="s">
        <v>87</v>
      </c>
      <c r="AV31" s="156">
        <v>0</v>
      </c>
      <c r="AW31" s="157" t="s">
        <v>2608</v>
      </c>
      <c r="AX31" s="158" t="s">
        <v>87</v>
      </c>
      <c r="AY31" s="157" t="s">
        <v>87</v>
      </c>
      <c r="AZ31" s="158">
        <v>0</v>
      </c>
      <c r="BA31" s="159" t="s">
        <v>87</v>
      </c>
      <c r="BD31" s="53"/>
      <c r="BE31" s="53"/>
      <c r="BF31" s="53"/>
      <c r="BG31" s="53"/>
    </row>
    <row r="32" spans="1:59" ht="12.75" customHeight="1" x14ac:dyDescent="0.25">
      <c r="B32" s="84"/>
      <c r="C32" s="231">
        <v>7</v>
      </c>
      <c r="D32" s="221" t="s">
        <v>3558</v>
      </c>
      <c r="E32" s="145" t="s">
        <v>242</v>
      </c>
      <c r="F32" s="235" t="s">
        <v>3565</v>
      </c>
      <c r="G32" s="221" t="s">
        <v>1574</v>
      </c>
      <c r="H32" s="221" t="s">
        <v>87</v>
      </c>
      <c r="I32" s="236">
        <v>0.24354412168469602</v>
      </c>
      <c r="J32" s="236">
        <v>0.40479849702103121</v>
      </c>
      <c r="K32" s="236">
        <v>0.64834261870572729</v>
      </c>
      <c r="L32" s="236" t="s">
        <v>2608</v>
      </c>
      <c r="M32" s="237">
        <v>2.561013843400339E-2</v>
      </c>
      <c r="N32" s="236" t="s">
        <v>3232</v>
      </c>
      <c r="O32" s="236">
        <v>0.66879846658612929</v>
      </c>
      <c r="P32" s="236">
        <v>0.60526229835322209</v>
      </c>
      <c r="Q32" s="61" t="s">
        <v>283</v>
      </c>
      <c r="R32" s="61">
        <v>5166250</v>
      </c>
      <c r="S32" s="171">
        <v>0.01</v>
      </c>
      <c r="T32" s="171">
        <v>5.0000000000000001E-3</v>
      </c>
      <c r="U32" s="171">
        <v>5.0000000000000001E-3</v>
      </c>
      <c r="V32" s="171">
        <v>5.0000000000000001E-4</v>
      </c>
      <c r="W32" s="171">
        <v>8.0000000000000002E-3</v>
      </c>
      <c r="X32" s="171">
        <v>1.1100000000000001</v>
      </c>
      <c r="Y32" s="171">
        <v>2.9999999999999997E-4</v>
      </c>
      <c r="Z32" s="171">
        <v>0.155</v>
      </c>
      <c r="AA32" s="171" t="s">
        <v>87</v>
      </c>
      <c r="AB32" s="171" t="s">
        <v>87</v>
      </c>
      <c r="AC32" s="171" t="s">
        <v>87</v>
      </c>
      <c r="AD32" s="171" t="s">
        <v>87</v>
      </c>
      <c r="AE32" s="171" t="s">
        <v>87</v>
      </c>
      <c r="AF32" s="171" t="s">
        <v>87</v>
      </c>
      <c r="AG32" s="171" t="s">
        <v>87</v>
      </c>
      <c r="AH32" s="171" t="s">
        <v>87</v>
      </c>
      <c r="AI32" s="171" t="s">
        <v>87</v>
      </c>
      <c r="AJ32" s="171" t="s">
        <v>87</v>
      </c>
      <c r="AK32" s="171" t="s">
        <v>87</v>
      </c>
      <c r="AL32" s="171" t="s">
        <v>87</v>
      </c>
      <c r="AM32" s="145" t="s">
        <v>87</v>
      </c>
      <c r="AN32" s="171" t="s">
        <v>87</v>
      </c>
      <c r="AO32" s="156">
        <v>0</v>
      </c>
      <c r="AP32" s="157" t="s">
        <v>2608</v>
      </c>
      <c r="AQ32" s="61" t="s">
        <v>87</v>
      </c>
      <c r="AR32" s="158" t="s">
        <v>87</v>
      </c>
      <c r="AS32" s="157" t="s">
        <v>87</v>
      </c>
      <c r="AT32" s="145" t="s">
        <v>87</v>
      </c>
      <c r="AU32" s="171" t="s">
        <v>87</v>
      </c>
      <c r="AV32" s="156">
        <v>0</v>
      </c>
      <c r="AW32" s="157" t="s">
        <v>2608</v>
      </c>
      <c r="AX32" s="158" t="s">
        <v>87</v>
      </c>
      <c r="AY32" s="157" t="s">
        <v>87</v>
      </c>
      <c r="AZ32" s="158">
        <v>0</v>
      </c>
      <c r="BA32" s="159" t="s">
        <v>87</v>
      </c>
      <c r="BD32" s="53"/>
      <c r="BE32" s="53"/>
      <c r="BF32" s="53"/>
      <c r="BG32" s="53"/>
    </row>
    <row r="33" spans="2:59" ht="12.75" customHeight="1" x14ac:dyDescent="0.25">
      <c r="B33" s="84"/>
      <c r="C33" s="231">
        <v>8</v>
      </c>
      <c r="D33" s="221" t="s">
        <v>87</v>
      </c>
      <c r="E33" s="145" t="s">
        <v>87</v>
      </c>
      <c r="F33" s="235" t="s">
        <v>87</v>
      </c>
      <c r="G33" s="221" t="s">
        <v>87</v>
      </c>
      <c r="H33" s="221" t="s">
        <v>87</v>
      </c>
      <c r="I33" s="236" t="s">
        <v>87</v>
      </c>
      <c r="J33" s="236" t="s">
        <v>87</v>
      </c>
      <c r="K33" s="236" t="s">
        <v>87</v>
      </c>
      <c r="L33" s="236" t="s">
        <v>87</v>
      </c>
      <c r="M33" s="237" t="s">
        <v>87</v>
      </c>
      <c r="N33" s="236" t="s">
        <v>87</v>
      </c>
      <c r="O33" s="236" t="s">
        <v>87</v>
      </c>
      <c r="P33" s="236" t="s">
        <v>87</v>
      </c>
      <c r="Q33" s="61" t="s">
        <v>87</v>
      </c>
      <c r="R33" s="61" t="s">
        <v>87</v>
      </c>
      <c r="S33" s="171" t="s">
        <v>87</v>
      </c>
      <c r="T33" s="171" t="s">
        <v>87</v>
      </c>
      <c r="U33" s="171" t="s">
        <v>87</v>
      </c>
      <c r="V33" s="171" t="s">
        <v>87</v>
      </c>
      <c r="W33" s="171" t="s">
        <v>87</v>
      </c>
      <c r="X33" s="171" t="s">
        <v>87</v>
      </c>
      <c r="Y33" s="171" t="s">
        <v>87</v>
      </c>
      <c r="Z33" s="171" t="s">
        <v>87</v>
      </c>
      <c r="AA33" s="171" t="s">
        <v>87</v>
      </c>
      <c r="AB33" s="171" t="s">
        <v>87</v>
      </c>
      <c r="AC33" s="171" t="s">
        <v>87</v>
      </c>
      <c r="AD33" s="171" t="s">
        <v>87</v>
      </c>
      <c r="AE33" s="171" t="s">
        <v>87</v>
      </c>
      <c r="AF33" s="171" t="s">
        <v>87</v>
      </c>
      <c r="AG33" s="171" t="s">
        <v>87</v>
      </c>
      <c r="AH33" s="171" t="s">
        <v>87</v>
      </c>
      <c r="AI33" s="171" t="s">
        <v>87</v>
      </c>
      <c r="AJ33" s="171" t="s">
        <v>87</v>
      </c>
      <c r="AK33" s="171" t="s">
        <v>87</v>
      </c>
      <c r="AL33" s="171" t="s">
        <v>87</v>
      </c>
      <c r="AM33" s="145" t="s">
        <v>87</v>
      </c>
      <c r="AN33" s="171" t="s">
        <v>87</v>
      </c>
      <c r="AO33" s="156" t="s">
        <v>87</v>
      </c>
      <c r="AP33" s="157" t="s">
        <v>87</v>
      </c>
      <c r="AQ33" s="61" t="s">
        <v>87</v>
      </c>
      <c r="AR33" s="158" t="s">
        <v>87</v>
      </c>
      <c r="AS33" s="157" t="s">
        <v>87</v>
      </c>
      <c r="AT33" s="145" t="s">
        <v>87</v>
      </c>
      <c r="AU33" s="171" t="s">
        <v>87</v>
      </c>
      <c r="AV33" s="156" t="s">
        <v>87</v>
      </c>
      <c r="AW33" s="157" t="s">
        <v>87</v>
      </c>
      <c r="AX33" s="158" t="s">
        <v>87</v>
      </c>
      <c r="AY33" s="157" t="s">
        <v>87</v>
      </c>
      <c r="AZ33" s="158" t="s">
        <v>87</v>
      </c>
      <c r="BA33" s="159" t="s">
        <v>87</v>
      </c>
      <c r="BD33" s="53"/>
      <c r="BE33" s="53"/>
      <c r="BF33" s="53"/>
      <c r="BG33" s="53"/>
    </row>
    <row r="34" spans="2:59" ht="12.75" customHeight="1" x14ac:dyDescent="0.25">
      <c r="B34" s="84"/>
      <c r="C34" s="231">
        <v>9</v>
      </c>
      <c r="D34" s="221" t="s">
        <v>87</v>
      </c>
      <c r="E34" s="145" t="s">
        <v>87</v>
      </c>
      <c r="F34" s="235" t="s">
        <v>87</v>
      </c>
      <c r="G34" s="221" t="s">
        <v>87</v>
      </c>
      <c r="H34" s="221" t="s">
        <v>87</v>
      </c>
      <c r="I34" s="236" t="s">
        <v>87</v>
      </c>
      <c r="J34" s="236" t="s">
        <v>87</v>
      </c>
      <c r="K34" s="236" t="s">
        <v>87</v>
      </c>
      <c r="L34" s="236" t="s">
        <v>87</v>
      </c>
      <c r="M34" s="237" t="s">
        <v>87</v>
      </c>
      <c r="N34" s="236" t="s">
        <v>87</v>
      </c>
      <c r="O34" s="236" t="s">
        <v>87</v>
      </c>
      <c r="P34" s="236" t="s">
        <v>87</v>
      </c>
      <c r="Q34" s="61" t="s">
        <v>87</v>
      </c>
      <c r="R34" s="61" t="s">
        <v>87</v>
      </c>
      <c r="S34" s="171" t="s">
        <v>87</v>
      </c>
      <c r="T34" s="171" t="s">
        <v>87</v>
      </c>
      <c r="U34" s="171" t="s">
        <v>87</v>
      </c>
      <c r="V34" s="171" t="s">
        <v>87</v>
      </c>
      <c r="W34" s="171" t="s">
        <v>87</v>
      </c>
      <c r="X34" s="171" t="s">
        <v>87</v>
      </c>
      <c r="Y34" s="171" t="s">
        <v>87</v>
      </c>
      <c r="Z34" s="171" t="s">
        <v>87</v>
      </c>
      <c r="AA34" s="171" t="s">
        <v>87</v>
      </c>
      <c r="AB34" s="171" t="s">
        <v>87</v>
      </c>
      <c r="AC34" s="171" t="s">
        <v>87</v>
      </c>
      <c r="AD34" s="171" t="s">
        <v>87</v>
      </c>
      <c r="AE34" s="171" t="s">
        <v>87</v>
      </c>
      <c r="AF34" s="171" t="s">
        <v>87</v>
      </c>
      <c r="AG34" s="171" t="s">
        <v>87</v>
      </c>
      <c r="AH34" s="171" t="s">
        <v>87</v>
      </c>
      <c r="AI34" s="171" t="s">
        <v>87</v>
      </c>
      <c r="AJ34" s="171" t="s">
        <v>87</v>
      </c>
      <c r="AK34" s="171" t="s">
        <v>87</v>
      </c>
      <c r="AL34" s="171" t="s">
        <v>87</v>
      </c>
      <c r="AM34" s="145" t="s">
        <v>87</v>
      </c>
      <c r="AN34" s="171" t="s">
        <v>87</v>
      </c>
      <c r="AO34" s="156" t="s">
        <v>87</v>
      </c>
      <c r="AP34" s="157" t="s">
        <v>87</v>
      </c>
      <c r="AQ34" s="61" t="s">
        <v>87</v>
      </c>
      <c r="AR34" s="158" t="s">
        <v>87</v>
      </c>
      <c r="AS34" s="157" t="s">
        <v>87</v>
      </c>
      <c r="AT34" s="145" t="s">
        <v>87</v>
      </c>
      <c r="AU34" s="171" t="s">
        <v>87</v>
      </c>
      <c r="AV34" s="156" t="s">
        <v>87</v>
      </c>
      <c r="AW34" s="157" t="s">
        <v>87</v>
      </c>
      <c r="AX34" s="158" t="s">
        <v>87</v>
      </c>
      <c r="AY34" s="157" t="s">
        <v>87</v>
      </c>
      <c r="AZ34" s="158" t="s">
        <v>87</v>
      </c>
      <c r="BA34" s="159" t="s">
        <v>87</v>
      </c>
      <c r="BD34" s="53"/>
      <c r="BE34" s="53"/>
      <c r="BF34" s="53"/>
      <c r="BG34" s="53"/>
    </row>
    <row r="35" spans="2:59" ht="12.75" customHeight="1" x14ac:dyDescent="0.25">
      <c r="B35" s="84"/>
      <c r="C35" s="231">
        <v>10</v>
      </c>
      <c r="D35" s="221" t="s">
        <v>87</v>
      </c>
      <c r="E35" s="145" t="s">
        <v>87</v>
      </c>
      <c r="F35" s="235" t="s">
        <v>87</v>
      </c>
      <c r="G35" s="221" t="s">
        <v>87</v>
      </c>
      <c r="H35" s="221" t="s">
        <v>87</v>
      </c>
      <c r="I35" s="236" t="s">
        <v>87</v>
      </c>
      <c r="J35" s="236" t="s">
        <v>87</v>
      </c>
      <c r="K35" s="236" t="s">
        <v>87</v>
      </c>
      <c r="L35" s="236" t="s">
        <v>87</v>
      </c>
      <c r="M35" s="237" t="s">
        <v>87</v>
      </c>
      <c r="N35" s="236" t="s">
        <v>87</v>
      </c>
      <c r="O35" s="236" t="s">
        <v>87</v>
      </c>
      <c r="P35" s="236" t="s">
        <v>87</v>
      </c>
      <c r="Q35" s="61" t="s">
        <v>87</v>
      </c>
      <c r="R35" s="61" t="s">
        <v>87</v>
      </c>
      <c r="S35" s="171" t="s">
        <v>87</v>
      </c>
      <c r="T35" s="171" t="s">
        <v>87</v>
      </c>
      <c r="U35" s="171" t="s">
        <v>87</v>
      </c>
      <c r="V35" s="171" t="s">
        <v>87</v>
      </c>
      <c r="W35" s="171" t="s">
        <v>87</v>
      </c>
      <c r="X35" s="171" t="s">
        <v>87</v>
      </c>
      <c r="Y35" s="171" t="s">
        <v>87</v>
      </c>
      <c r="Z35" s="171" t="s">
        <v>87</v>
      </c>
      <c r="AA35" s="171" t="s">
        <v>87</v>
      </c>
      <c r="AB35" s="171" t="s">
        <v>87</v>
      </c>
      <c r="AC35" s="171" t="s">
        <v>87</v>
      </c>
      <c r="AD35" s="171" t="s">
        <v>87</v>
      </c>
      <c r="AE35" s="171" t="s">
        <v>87</v>
      </c>
      <c r="AF35" s="171" t="s">
        <v>87</v>
      </c>
      <c r="AG35" s="171" t="s">
        <v>87</v>
      </c>
      <c r="AH35" s="171" t="s">
        <v>87</v>
      </c>
      <c r="AI35" s="171" t="s">
        <v>87</v>
      </c>
      <c r="AJ35" s="171" t="s">
        <v>87</v>
      </c>
      <c r="AK35" s="171" t="s">
        <v>87</v>
      </c>
      <c r="AL35" s="171" t="s">
        <v>87</v>
      </c>
      <c r="AM35" s="145" t="s">
        <v>87</v>
      </c>
      <c r="AN35" s="171" t="s">
        <v>87</v>
      </c>
      <c r="AO35" s="156" t="s">
        <v>87</v>
      </c>
      <c r="AP35" s="157" t="s">
        <v>87</v>
      </c>
      <c r="AQ35" s="61" t="s">
        <v>87</v>
      </c>
      <c r="AR35" s="158" t="s">
        <v>87</v>
      </c>
      <c r="AS35" s="157" t="s">
        <v>87</v>
      </c>
      <c r="AT35" s="145" t="s">
        <v>87</v>
      </c>
      <c r="AU35" s="171" t="s">
        <v>87</v>
      </c>
      <c r="AV35" s="156" t="s">
        <v>87</v>
      </c>
      <c r="AW35" s="157" t="s">
        <v>87</v>
      </c>
      <c r="AX35" s="158" t="s">
        <v>87</v>
      </c>
      <c r="AY35" s="157" t="s">
        <v>87</v>
      </c>
      <c r="AZ35" s="158" t="s">
        <v>87</v>
      </c>
      <c r="BA35" s="159" t="s">
        <v>87</v>
      </c>
      <c r="BD35" s="53"/>
      <c r="BE35" s="53"/>
      <c r="BF35" s="53"/>
      <c r="BG35" s="53"/>
    </row>
    <row r="36" spans="2:59" ht="12.75" customHeight="1" x14ac:dyDescent="0.25">
      <c r="B36" s="84"/>
      <c r="C36" s="231">
        <v>11</v>
      </c>
      <c r="D36" s="221" t="s">
        <v>87</v>
      </c>
      <c r="E36" s="145" t="s">
        <v>87</v>
      </c>
      <c r="F36" s="235" t="s">
        <v>87</v>
      </c>
      <c r="G36" s="221" t="s">
        <v>87</v>
      </c>
      <c r="H36" s="221" t="s">
        <v>87</v>
      </c>
      <c r="I36" s="236" t="s">
        <v>87</v>
      </c>
      <c r="J36" s="236" t="s">
        <v>87</v>
      </c>
      <c r="K36" s="236" t="s">
        <v>87</v>
      </c>
      <c r="L36" s="236" t="s">
        <v>87</v>
      </c>
      <c r="M36" s="237" t="s">
        <v>87</v>
      </c>
      <c r="N36" s="236" t="s">
        <v>87</v>
      </c>
      <c r="O36" s="236" t="s">
        <v>87</v>
      </c>
      <c r="P36" s="236" t="s">
        <v>87</v>
      </c>
      <c r="Q36" s="61" t="s">
        <v>87</v>
      </c>
      <c r="R36" s="61" t="s">
        <v>87</v>
      </c>
      <c r="S36" s="171" t="s">
        <v>87</v>
      </c>
      <c r="T36" s="171" t="s">
        <v>87</v>
      </c>
      <c r="U36" s="171" t="s">
        <v>87</v>
      </c>
      <c r="V36" s="171" t="s">
        <v>87</v>
      </c>
      <c r="W36" s="171" t="s">
        <v>87</v>
      </c>
      <c r="X36" s="171" t="s">
        <v>87</v>
      </c>
      <c r="Y36" s="171" t="s">
        <v>87</v>
      </c>
      <c r="Z36" s="171" t="s">
        <v>87</v>
      </c>
      <c r="AA36" s="171" t="s">
        <v>87</v>
      </c>
      <c r="AB36" s="171" t="s">
        <v>87</v>
      </c>
      <c r="AC36" s="171" t="s">
        <v>87</v>
      </c>
      <c r="AD36" s="171" t="s">
        <v>87</v>
      </c>
      <c r="AE36" s="171" t="s">
        <v>87</v>
      </c>
      <c r="AF36" s="171" t="s">
        <v>87</v>
      </c>
      <c r="AG36" s="171" t="s">
        <v>87</v>
      </c>
      <c r="AH36" s="171" t="s">
        <v>87</v>
      </c>
      <c r="AI36" s="171" t="s">
        <v>87</v>
      </c>
      <c r="AJ36" s="171" t="s">
        <v>87</v>
      </c>
      <c r="AK36" s="171" t="s">
        <v>87</v>
      </c>
      <c r="AL36" s="171" t="s">
        <v>87</v>
      </c>
      <c r="AM36" s="145" t="s">
        <v>87</v>
      </c>
      <c r="AN36" s="171" t="s">
        <v>87</v>
      </c>
      <c r="AO36" s="156" t="s">
        <v>87</v>
      </c>
      <c r="AP36" s="157" t="s">
        <v>87</v>
      </c>
      <c r="AQ36" s="61" t="s">
        <v>87</v>
      </c>
      <c r="AR36" s="158" t="s">
        <v>87</v>
      </c>
      <c r="AS36" s="157" t="s">
        <v>87</v>
      </c>
      <c r="AT36" s="145" t="s">
        <v>87</v>
      </c>
      <c r="AU36" s="171" t="s">
        <v>87</v>
      </c>
      <c r="AV36" s="156" t="s">
        <v>87</v>
      </c>
      <c r="AW36" s="157" t="s">
        <v>87</v>
      </c>
      <c r="AX36" s="158" t="s">
        <v>87</v>
      </c>
      <c r="AY36" s="157" t="s">
        <v>87</v>
      </c>
      <c r="AZ36" s="158" t="s">
        <v>87</v>
      </c>
      <c r="BA36" s="159" t="s">
        <v>87</v>
      </c>
      <c r="BD36" s="53"/>
      <c r="BE36" s="53"/>
      <c r="BF36" s="53"/>
      <c r="BG36" s="53"/>
    </row>
    <row r="37" spans="2:59" ht="12.75" customHeight="1" x14ac:dyDescent="0.25">
      <c r="B37" s="84"/>
      <c r="C37" s="231">
        <v>12</v>
      </c>
      <c r="D37" s="221" t="s">
        <v>87</v>
      </c>
      <c r="E37" s="145" t="s">
        <v>87</v>
      </c>
      <c r="F37" s="235" t="s">
        <v>87</v>
      </c>
      <c r="G37" s="221" t="s">
        <v>87</v>
      </c>
      <c r="H37" s="221" t="s">
        <v>87</v>
      </c>
      <c r="I37" s="236" t="s">
        <v>87</v>
      </c>
      <c r="J37" s="236" t="s">
        <v>87</v>
      </c>
      <c r="K37" s="236" t="s">
        <v>87</v>
      </c>
      <c r="L37" s="236" t="s">
        <v>87</v>
      </c>
      <c r="M37" s="237" t="s">
        <v>87</v>
      </c>
      <c r="N37" s="236" t="s">
        <v>87</v>
      </c>
      <c r="O37" s="236" t="s">
        <v>87</v>
      </c>
      <c r="P37" s="236" t="s">
        <v>87</v>
      </c>
      <c r="Q37" s="61" t="s">
        <v>87</v>
      </c>
      <c r="R37" s="61" t="s">
        <v>87</v>
      </c>
      <c r="S37" s="171" t="s">
        <v>87</v>
      </c>
      <c r="T37" s="171" t="s">
        <v>87</v>
      </c>
      <c r="U37" s="171" t="s">
        <v>87</v>
      </c>
      <c r="V37" s="171" t="s">
        <v>87</v>
      </c>
      <c r="W37" s="171" t="s">
        <v>87</v>
      </c>
      <c r="X37" s="171" t="s">
        <v>87</v>
      </c>
      <c r="Y37" s="171" t="s">
        <v>87</v>
      </c>
      <c r="Z37" s="171" t="s">
        <v>87</v>
      </c>
      <c r="AA37" s="171" t="s">
        <v>87</v>
      </c>
      <c r="AB37" s="171" t="s">
        <v>87</v>
      </c>
      <c r="AC37" s="171" t="s">
        <v>87</v>
      </c>
      <c r="AD37" s="171" t="s">
        <v>87</v>
      </c>
      <c r="AE37" s="171" t="s">
        <v>87</v>
      </c>
      <c r="AF37" s="171" t="s">
        <v>87</v>
      </c>
      <c r="AG37" s="171" t="s">
        <v>87</v>
      </c>
      <c r="AH37" s="171" t="s">
        <v>87</v>
      </c>
      <c r="AI37" s="171" t="s">
        <v>87</v>
      </c>
      <c r="AJ37" s="171" t="s">
        <v>87</v>
      </c>
      <c r="AK37" s="171" t="s">
        <v>87</v>
      </c>
      <c r="AL37" s="171" t="s">
        <v>87</v>
      </c>
      <c r="AM37" s="145" t="s">
        <v>87</v>
      </c>
      <c r="AN37" s="171" t="s">
        <v>87</v>
      </c>
      <c r="AO37" s="156" t="s">
        <v>87</v>
      </c>
      <c r="AP37" s="157" t="s">
        <v>87</v>
      </c>
      <c r="AQ37" s="61" t="s">
        <v>87</v>
      </c>
      <c r="AR37" s="158" t="s">
        <v>87</v>
      </c>
      <c r="AS37" s="157" t="s">
        <v>87</v>
      </c>
      <c r="AT37" s="145" t="s">
        <v>87</v>
      </c>
      <c r="AU37" s="171" t="s">
        <v>87</v>
      </c>
      <c r="AV37" s="156" t="s">
        <v>87</v>
      </c>
      <c r="AW37" s="157" t="s">
        <v>87</v>
      </c>
      <c r="AX37" s="158" t="s">
        <v>87</v>
      </c>
      <c r="AY37" s="157" t="s">
        <v>87</v>
      </c>
      <c r="AZ37" s="158" t="s">
        <v>87</v>
      </c>
      <c r="BA37" s="159" t="s">
        <v>87</v>
      </c>
      <c r="BD37" s="53"/>
      <c r="BE37" s="53"/>
      <c r="BF37" s="53"/>
      <c r="BG37" s="53"/>
    </row>
    <row r="38" spans="2:59" ht="12.75" customHeight="1" x14ac:dyDescent="0.25">
      <c r="B38" s="84"/>
      <c r="C38" s="231">
        <v>13</v>
      </c>
      <c r="D38" s="221" t="s">
        <v>87</v>
      </c>
      <c r="E38" s="145" t="s">
        <v>87</v>
      </c>
      <c r="F38" s="235" t="s">
        <v>87</v>
      </c>
      <c r="G38" s="221" t="s">
        <v>87</v>
      </c>
      <c r="H38" s="221" t="s">
        <v>87</v>
      </c>
      <c r="I38" s="236" t="s">
        <v>87</v>
      </c>
      <c r="J38" s="236" t="s">
        <v>87</v>
      </c>
      <c r="K38" s="236" t="s">
        <v>87</v>
      </c>
      <c r="L38" s="236" t="s">
        <v>87</v>
      </c>
      <c r="M38" s="237" t="s">
        <v>87</v>
      </c>
      <c r="N38" s="236" t="s">
        <v>87</v>
      </c>
      <c r="O38" s="236" t="s">
        <v>87</v>
      </c>
      <c r="P38" s="236" t="s">
        <v>87</v>
      </c>
      <c r="Q38" s="61" t="s">
        <v>87</v>
      </c>
      <c r="R38" s="61" t="s">
        <v>87</v>
      </c>
      <c r="S38" s="171" t="s">
        <v>87</v>
      </c>
      <c r="T38" s="171" t="s">
        <v>87</v>
      </c>
      <c r="U38" s="171" t="s">
        <v>87</v>
      </c>
      <c r="V38" s="171" t="s">
        <v>87</v>
      </c>
      <c r="W38" s="171" t="s">
        <v>87</v>
      </c>
      <c r="X38" s="171" t="s">
        <v>87</v>
      </c>
      <c r="Y38" s="171" t="s">
        <v>87</v>
      </c>
      <c r="Z38" s="171" t="s">
        <v>87</v>
      </c>
      <c r="AA38" s="171" t="s">
        <v>87</v>
      </c>
      <c r="AB38" s="171" t="s">
        <v>87</v>
      </c>
      <c r="AC38" s="171" t="s">
        <v>87</v>
      </c>
      <c r="AD38" s="171" t="s">
        <v>87</v>
      </c>
      <c r="AE38" s="171" t="s">
        <v>87</v>
      </c>
      <c r="AF38" s="171" t="s">
        <v>87</v>
      </c>
      <c r="AG38" s="171" t="s">
        <v>87</v>
      </c>
      <c r="AH38" s="171" t="s">
        <v>87</v>
      </c>
      <c r="AI38" s="171" t="s">
        <v>87</v>
      </c>
      <c r="AJ38" s="171" t="s">
        <v>87</v>
      </c>
      <c r="AK38" s="171" t="s">
        <v>87</v>
      </c>
      <c r="AL38" s="171" t="s">
        <v>87</v>
      </c>
      <c r="AM38" s="145" t="s">
        <v>87</v>
      </c>
      <c r="AN38" s="171" t="s">
        <v>87</v>
      </c>
      <c r="AO38" s="156" t="s">
        <v>87</v>
      </c>
      <c r="AP38" s="157" t="s">
        <v>87</v>
      </c>
      <c r="AQ38" s="61" t="s">
        <v>87</v>
      </c>
      <c r="AR38" s="158" t="s">
        <v>87</v>
      </c>
      <c r="AS38" s="157" t="s">
        <v>87</v>
      </c>
      <c r="AT38" s="145" t="s">
        <v>87</v>
      </c>
      <c r="AU38" s="171" t="s">
        <v>87</v>
      </c>
      <c r="AV38" s="156" t="s">
        <v>87</v>
      </c>
      <c r="AW38" s="157" t="s">
        <v>87</v>
      </c>
      <c r="AX38" s="158" t="s">
        <v>87</v>
      </c>
      <c r="AY38" s="157" t="s">
        <v>87</v>
      </c>
      <c r="AZ38" s="158" t="s">
        <v>87</v>
      </c>
      <c r="BA38" s="159" t="s">
        <v>87</v>
      </c>
      <c r="BD38" s="53"/>
      <c r="BE38" s="53"/>
      <c r="BF38" s="53"/>
      <c r="BG38" s="53"/>
    </row>
    <row r="39" spans="2:59" ht="12.75" customHeight="1" x14ac:dyDescent="0.25">
      <c r="B39" s="84"/>
      <c r="C39" s="231">
        <v>14</v>
      </c>
      <c r="D39" s="221" t="s">
        <v>87</v>
      </c>
      <c r="E39" s="145" t="s">
        <v>87</v>
      </c>
      <c r="F39" s="235" t="s">
        <v>87</v>
      </c>
      <c r="G39" s="221" t="s">
        <v>87</v>
      </c>
      <c r="H39" s="221" t="s">
        <v>87</v>
      </c>
      <c r="I39" s="236" t="s">
        <v>87</v>
      </c>
      <c r="J39" s="236" t="s">
        <v>87</v>
      </c>
      <c r="K39" s="236" t="s">
        <v>87</v>
      </c>
      <c r="L39" s="236" t="s">
        <v>87</v>
      </c>
      <c r="M39" s="237" t="s">
        <v>87</v>
      </c>
      <c r="N39" s="236" t="s">
        <v>87</v>
      </c>
      <c r="O39" s="236" t="s">
        <v>87</v>
      </c>
      <c r="P39" s="236" t="s">
        <v>87</v>
      </c>
      <c r="Q39" s="61" t="s">
        <v>87</v>
      </c>
      <c r="R39" s="61" t="s">
        <v>87</v>
      </c>
      <c r="S39" s="171" t="s">
        <v>87</v>
      </c>
      <c r="T39" s="171" t="s">
        <v>87</v>
      </c>
      <c r="U39" s="171" t="s">
        <v>87</v>
      </c>
      <c r="V39" s="171" t="s">
        <v>87</v>
      </c>
      <c r="W39" s="171" t="s">
        <v>87</v>
      </c>
      <c r="X39" s="171" t="s">
        <v>87</v>
      </c>
      <c r="Y39" s="171" t="s">
        <v>87</v>
      </c>
      <c r="Z39" s="171" t="s">
        <v>87</v>
      </c>
      <c r="AA39" s="171" t="s">
        <v>87</v>
      </c>
      <c r="AB39" s="171" t="s">
        <v>87</v>
      </c>
      <c r="AC39" s="171" t="s">
        <v>87</v>
      </c>
      <c r="AD39" s="171" t="s">
        <v>87</v>
      </c>
      <c r="AE39" s="171" t="s">
        <v>87</v>
      </c>
      <c r="AF39" s="171" t="s">
        <v>87</v>
      </c>
      <c r="AG39" s="171" t="s">
        <v>87</v>
      </c>
      <c r="AH39" s="171" t="s">
        <v>87</v>
      </c>
      <c r="AI39" s="171" t="s">
        <v>87</v>
      </c>
      <c r="AJ39" s="171" t="s">
        <v>87</v>
      </c>
      <c r="AK39" s="171" t="s">
        <v>87</v>
      </c>
      <c r="AL39" s="171" t="s">
        <v>87</v>
      </c>
      <c r="AM39" s="145" t="s">
        <v>87</v>
      </c>
      <c r="AN39" s="171" t="s">
        <v>87</v>
      </c>
      <c r="AO39" s="156" t="s">
        <v>87</v>
      </c>
      <c r="AP39" s="157" t="s">
        <v>87</v>
      </c>
      <c r="AQ39" s="61" t="s">
        <v>87</v>
      </c>
      <c r="AR39" s="158" t="s">
        <v>87</v>
      </c>
      <c r="AS39" s="157" t="s">
        <v>87</v>
      </c>
      <c r="AT39" s="145" t="s">
        <v>87</v>
      </c>
      <c r="AU39" s="171" t="s">
        <v>87</v>
      </c>
      <c r="AV39" s="156" t="s">
        <v>87</v>
      </c>
      <c r="AW39" s="157" t="s">
        <v>87</v>
      </c>
      <c r="AX39" s="158" t="s">
        <v>87</v>
      </c>
      <c r="AY39" s="157" t="s">
        <v>87</v>
      </c>
      <c r="AZ39" s="158" t="s">
        <v>87</v>
      </c>
      <c r="BA39" s="159" t="s">
        <v>87</v>
      </c>
      <c r="BD39" s="53"/>
      <c r="BE39" s="53"/>
      <c r="BF39" s="53"/>
      <c r="BG39" s="53"/>
    </row>
    <row r="40" spans="2:59" ht="12.75" customHeight="1" x14ac:dyDescent="0.25">
      <c r="B40" s="84"/>
      <c r="C40" s="231">
        <v>15</v>
      </c>
      <c r="D40" s="221" t="s">
        <v>87</v>
      </c>
      <c r="E40" s="145" t="s">
        <v>87</v>
      </c>
      <c r="F40" s="235" t="s">
        <v>87</v>
      </c>
      <c r="G40" s="221" t="s">
        <v>87</v>
      </c>
      <c r="H40" s="221" t="s">
        <v>87</v>
      </c>
      <c r="I40" s="236" t="s">
        <v>87</v>
      </c>
      <c r="J40" s="236" t="s">
        <v>87</v>
      </c>
      <c r="K40" s="236" t="s">
        <v>87</v>
      </c>
      <c r="L40" s="236" t="s">
        <v>87</v>
      </c>
      <c r="M40" s="237" t="s">
        <v>87</v>
      </c>
      <c r="N40" s="236" t="s">
        <v>87</v>
      </c>
      <c r="O40" s="236" t="s">
        <v>87</v>
      </c>
      <c r="P40" s="236" t="s">
        <v>87</v>
      </c>
      <c r="Q40" s="61" t="s">
        <v>87</v>
      </c>
      <c r="R40" s="61" t="s">
        <v>87</v>
      </c>
      <c r="S40" s="171" t="s">
        <v>87</v>
      </c>
      <c r="T40" s="171" t="s">
        <v>87</v>
      </c>
      <c r="U40" s="171" t="s">
        <v>87</v>
      </c>
      <c r="V40" s="171" t="s">
        <v>87</v>
      </c>
      <c r="W40" s="171" t="s">
        <v>87</v>
      </c>
      <c r="X40" s="171" t="s">
        <v>87</v>
      </c>
      <c r="Y40" s="171" t="s">
        <v>87</v>
      </c>
      <c r="Z40" s="171" t="s">
        <v>87</v>
      </c>
      <c r="AA40" s="171" t="s">
        <v>87</v>
      </c>
      <c r="AB40" s="171" t="s">
        <v>87</v>
      </c>
      <c r="AC40" s="171" t="s">
        <v>87</v>
      </c>
      <c r="AD40" s="171" t="s">
        <v>87</v>
      </c>
      <c r="AE40" s="171" t="s">
        <v>87</v>
      </c>
      <c r="AF40" s="171" t="s">
        <v>87</v>
      </c>
      <c r="AG40" s="171" t="s">
        <v>87</v>
      </c>
      <c r="AH40" s="171" t="s">
        <v>87</v>
      </c>
      <c r="AI40" s="171" t="s">
        <v>87</v>
      </c>
      <c r="AJ40" s="171" t="s">
        <v>87</v>
      </c>
      <c r="AK40" s="171" t="s">
        <v>87</v>
      </c>
      <c r="AL40" s="171" t="s">
        <v>87</v>
      </c>
      <c r="AM40" s="145" t="s">
        <v>87</v>
      </c>
      <c r="AN40" s="171" t="s">
        <v>87</v>
      </c>
      <c r="AO40" s="156" t="s">
        <v>87</v>
      </c>
      <c r="AP40" s="157" t="s">
        <v>87</v>
      </c>
      <c r="AQ40" s="61" t="s">
        <v>87</v>
      </c>
      <c r="AR40" s="158" t="s">
        <v>87</v>
      </c>
      <c r="AS40" s="157" t="s">
        <v>87</v>
      </c>
      <c r="AT40" s="145" t="s">
        <v>87</v>
      </c>
      <c r="AU40" s="171" t="s">
        <v>87</v>
      </c>
      <c r="AV40" s="156" t="s">
        <v>87</v>
      </c>
      <c r="AW40" s="157" t="s">
        <v>87</v>
      </c>
      <c r="AX40" s="158" t="s">
        <v>87</v>
      </c>
      <c r="AY40" s="157" t="s">
        <v>87</v>
      </c>
      <c r="AZ40" s="158" t="s">
        <v>87</v>
      </c>
      <c r="BA40" s="159" t="s">
        <v>87</v>
      </c>
      <c r="BD40" s="53"/>
      <c r="BE40" s="53"/>
      <c r="BF40" s="53"/>
      <c r="BG40" s="53"/>
    </row>
    <row r="41" spans="2:59" ht="12.75" customHeight="1" x14ac:dyDescent="0.25">
      <c r="B41" s="84"/>
      <c r="C41" s="231">
        <v>16</v>
      </c>
      <c r="D41" s="221" t="s">
        <v>87</v>
      </c>
      <c r="E41" s="145" t="s">
        <v>87</v>
      </c>
      <c r="F41" s="235" t="s">
        <v>87</v>
      </c>
      <c r="G41" s="221" t="s">
        <v>87</v>
      </c>
      <c r="H41" s="221" t="s">
        <v>87</v>
      </c>
      <c r="I41" s="236" t="s">
        <v>87</v>
      </c>
      <c r="J41" s="236" t="s">
        <v>87</v>
      </c>
      <c r="K41" s="236" t="s">
        <v>87</v>
      </c>
      <c r="L41" s="236" t="s">
        <v>87</v>
      </c>
      <c r="M41" s="237" t="s">
        <v>87</v>
      </c>
      <c r="N41" s="236" t="s">
        <v>87</v>
      </c>
      <c r="O41" s="236" t="s">
        <v>87</v>
      </c>
      <c r="P41" s="236" t="s">
        <v>87</v>
      </c>
      <c r="Q41" s="61" t="s">
        <v>87</v>
      </c>
      <c r="R41" s="61" t="s">
        <v>87</v>
      </c>
      <c r="S41" s="171" t="s">
        <v>87</v>
      </c>
      <c r="T41" s="171" t="s">
        <v>87</v>
      </c>
      <c r="U41" s="171" t="s">
        <v>87</v>
      </c>
      <c r="V41" s="171" t="s">
        <v>87</v>
      </c>
      <c r="W41" s="171" t="s">
        <v>87</v>
      </c>
      <c r="X41" s="171" t="s">
        <v>87</v>
      </c>
      <c r="Y41" s="171" t="s">
        <v>87</v>
      </c>
      <c r="Z41" s="171" t="s">
        <v>87</v>
      </c>
      <c r="AA41" s="171" t="s">
        <v>87</v>
      </c>
      <c r="AB41" s="171" t="s">
        <v>87</v>
      </c>
      <c r="AC41" s="171" t="s">
        <v>87</v>
      </c>
      <c r="AD41" s="171" t="s">
        <v>87</v>
      </c>
      <c r="AE41" s="171" t="s">
        <v>87</v>
      </c>
      <c r="AF41" s="171" t="s">
        <v>87</v>
      </c>
      <c r="AG41" s="171" t="s">
        <v>87</v>
      </c>
      <c r="AH41" s="171" t="s">
        <v>87</v>
      </c>
      <c r="AI41" s="171" t="s">
        <v>87</v>
      </c>
      <c r="AJ41" s="171" t="s">
        <v>87</v>
      </c>
      <c r="AK41" s="171" t="s">
        <v>87</v>
      </c>
      <c r="AL41" s="171" t="s">
        <v>87</v>
      </c>
      <c r="AM41" s="145" t="s">
        <v>87</v>
      </c>
      <c r="AN41" s="171" t="s">
        <v>87</v>
      </c>
      <c r="AO41" s="156" t="s">
        <v>87</v>
      </c>
      <c r="AP41" s="157" t="s">
        <v>87</v>
      </c>
      <c r="AQ41" s="61" t="s">
        <v>87</v>
      </c>
      <c r="AR41" s="158" t="s">
        <v>87</v>
      </c>
      <c r="AS41" s="157" t="s">
        <v>87</v>
      </c>
      <c r="AT41" s="145" t="s">
        <v>87</v>
      </c>
      <c r="AU41" s="171" t="s">
        <v>87</v>
      </c>
      <c r="AV41" s="156" t="s">
        <v>87</v>
      </c>
      <c r="AW41" s="157" t="s">
        <v>87</v>
      </c>
      <c r="AX41" s="158" t="s">
        <v>87</v>
      </c>
      <c r="AY41" s="157" t="s">
        <v>87</v>
      </c>
      <c r="AZ41" s="158" t="s">
        <v>87</v>
      </c>
      <c r="BA41" s="159" t="s">
        <v>87</v>
      </c>
      <c r="BD41" s="53"/>
      <c r="BE41" s="53"/>
      <c r="BF41" s="53"/>
      <c r="BG41" s="53"/>
    </row>
    <row r="42" spans="2:59" ht="12.75" customHeight="1" x14ac:dyDescent="0.25">
      <c r="B42" s="84"/>
      <c r="C42" s="231">
        <v>17</v>
      </c>
      <c r="D42" s="221" t="s">
        <v>87</v>
      </c>
      <c r="E42" s="145" t="s">
        <v>87</v>
      </c>
      <c r="F42" s="235" t="s">
        <v>87</v>
      </c>
      <c r="G42" s="221" t="s">
        <v>87</v>
      </c>
      <c r="H42" s="221" t="s">
        <v>87</v>
      </c>
      <c r="I42" s="236" t="s">
        <v>87</v>
      </c>
      <c r="J42" s="236" t="s">
        <v>87</v>
      </c>
      <c r="K42" s="236" t="s">
        <v>87</v>
      </c>
      <c r="L42" s="236" t="s">
        <v>87</v>
      </c>
      <c r="M42" s="237" t="s">
        <v>87</v>
      </c>
      <c r="N42" s="236" t="s">
        <v>87</v>
      </c>
      <c r="O42" s="236" t="s">
        <v>87</v>
      </c>
      <c r="P42" s="236" t="s">
        <v>87</v>
      </c>
      <c r="Q42" s="61" t="s">
        <v>87</v>
      </c>
      <c r="R42" s="61" t="s">
        <v>87</v>
      </c>
      <c r="S42" s="171" t="s">
        <v>87</v>
      </c>
      <c r="T42" s="171" t="s">
        <v>87</v>
      </c>
      <c r="U42" s="171" t="s">
        <v>87</v>
      </c>
      <c r="V42" s="171" t="s">
        <v>87</v>
      </c>
      <c r="W42" s="171" t="s">
        <v>87</v>
      </c>
      <c r="X42" s="171" t="s">
        <v>87</v>
      </c>
      <c r="Y42" s="171" t="s">
        <v>87</v>
      </c>
      <c r="Z42" s="171" t="s">
        <v>87</v>
      </c>
      <c r="AA42" s="171" t="s">
        <v>87</v>
      </c>
      <c r="AB42" s="171" t="s">
        <v>87</v>
      </c>
      <c r="AC42" s="171" t="s">
        <v>87</v>
      </c>
      <c r="AD42" s="171" t="s">
        <v>87</v>
      </c>
      <c r="AE42" s="171" t="s">
        <v>87</v>
      </c>
      <c r="AF42" s="171" t="s">
        <v>87</v>
      </c>
      <c r="AG42" s="171" t="s">
        <v>87</v>
      </c>
      <c r="AH42" s="171" t="s">
        <v>87</v>
      </c>
      <c r="AI42" s="171" t="s">
        <v>87</v>
      </c>
      <c r="AJ42" s="171" t="s">
        <v>87</v>
      </c>
      <c r="AK42" s="171" t="s">
        <v>87</v>
      </c>
      <c r="AL42" s="171" t="s">
        <v>87</v>
      </c>
      <c r="AM42" s="145" t="s">
        <v>87</v>
      </c>
      <c r="AN42" s="171" t="s">
        <v>87</v>
      </c>
      <c r="AO42" s="156" t="s">
        <v>87</v>
      </c>
      <c r="AP42" s="157" t="s">
        <v>87</v>
      </c>
      <c r="AQ42" s="61" t="s">
        <v>87</v>
      </c>
      <c r="AR42" s="158" t="s">
        <v>87</v>
      </c>
      <c r="AS42" s="157" t="s">
        <v>87</v>
      </c>
      <c r="AT42" s="145" t="s">
        <v>87</v>
      </c>
      <c r="AU42" s="171" t="s">
        <v>87</v>
      </c>
      <c r="AV42" s="156" t="s">
        <v>87</v>
      </c>
      <c r="AW42" s="157" t="s">
        <v>87</v>
      </c>
      <c r="AX42" s="158" t="s">
        <v>87</v>
      </c>
      <c r="AY42" s="157" t="s">
        <v>87</v>
      </c>
      <c r="AZ42" s="158" t="s">
        <v>87</v>
      </c>
      <c r="BA42" s="159" t="s">
        <v>87</v>
      </c>
      <c r="BD42" s="53"/>
      <c r="BE42" s="53"/>
      <c r="BF42" s="53"/>
      <c r="BG42" s="53"/>
    </row>
    <row r="43" spans="2:59" ht="12.75" customHeight="1" x14ac:dyDescent="0.25">
      <c r="B43" s="84"/>
      <c r="C43" s="231">
        <v>18</v>
      </c>
      <c r="D43" s="221" t="s">
        <v>87</v>
      </c>
      <c r="E43" s="145" t="s">
        <v>87</v>
      </c>
      <c r="F43" s="235" t="s">
        <v>87</v>
      </c>
      <c r="G43" s="221" t="s">
        <v>87</v>
      </c>
      <c r="H43" s="221" t="s">
        <v>87</v>
      </c>
      <c r="I43" s="236" t="s">
        <v>87</v>
      </c>
      <c r="J43" s="236" t="s">
        <v>87</v>
      </c>
      <c r="K43" s="236" t="s">
        <v>87</v>
      </c>
      <c r="L43" s="236" t="s">
        <v>87</v>
      </c>
      <c r="M43" s="237" t="s">
        <v>87</v>
      </c>
      <c r="N43" s="236" t="s">
        <v>87</v>
      </c>
      <c r="O43" s="236" t="s">
        <v>87</v>
      </c>
      <c r="P43" s="236" t="s">
        <v>87</v>
      </c>
      <c r="Q43" s="61" t="s">
        <v>87</v>
      </c>
      <c r="R43" s="61" t="s">
        <v>87</v>
      </c>
      <c r="S43" s="171" t="s">
        <v>87</v>
      </c>
      <c r="T43" s="171" t="s">
        <v>87</v>
      </c>
      <c r="U43" s="171" t="s">
        <v>87</v>
      </c>
      <c r="V43" s="171" t="s">
        <v>87</v>
      </c>
      <c r="W43" s="171" t="s">
        <v>87</v>
      </c>
      <c r="X43" s="171" t="s">
        <v>87</v>
      </c>
      <c r="Y43" s="171" t="s">
        <v>87</v>
      </c>
      <c r="Z43" s="171" t="s">
        <v>87</v>
      </c>
      <c r="AA43" s="171" t="s">
        <v>87</v>
      </c>
      <c r="AB43" s="171" t="s">
        <v>87</v>
      </c>
      <c r="AC43" s="171" t="s">
        <v>87</v>
      </c>
      <c r="AD43" s="171" t="s">
        <v>87</v>
      </c>
      <c r="AE43" s="171" t="s">
        <v>87</v>
      </c>
      <c r="AF43" s="171" t="s">
        <v>87</v>
      </c>
      <c r="AG43" s="171" t="s">
        <v>87</v>
      </c>
      <c r="AH43" s="171" t="s">
        <v>87</v>
      </c>
      <c r="AI43" s="171" t="s">
        <v>87</v>
      </c>
      <c r="AJ43" s="171" t="s">
        <v>87</v>
      </c>
      <c r="AK43" s="171" t="s">
        <v>87</v>
      </c>
      <c r="AL43" s="171" t="s">
        <v>87</v>
      </c>
      <c r="AM43" s="145" t="s">
        <v>87</v>
      </c>
      <c r="AN43" s="171" t="s">
        <v>87</v>
      </c>
      <c r="AO43" s="156" t="s">
        <v>87</v>
      </c>
      <c r="AP43" s="157" t="s">
        <v>87</v>
      </c>
      <c r="AQ43" s="61" t="s">
        <v>87</v>
      </c>
      <c r="AR43" s="158" t="s">
        <v>87</v>
      </c>
      <c r="AS43" s="157" t="s">
        <v>87</v>
      </c>
      <c r="AT43" s="145" t="s">
        <v>87</v>
      </c>
      <c r="AU43" s="171" t="s">
        <v>87</v>
      </c>
      <c r="AV43" s="156" t="s">
        <v>87</v>
      </c>
      <c r="AW43" s="157" t="s">
        <v>87</v>
      </c>
      <c r="AX43" s="158" t="s">
        <v>87</v>
      </c>
      <c r="AY43" s="157" t="s">
        <v>87</v>
      </c>
      <c r="AZ43" s="158" t="s">
        <v>87</v>
      </c>
      <c r="BA43" s="159" t="s">
        <v>87</v>
      </c>
      <c r="BD43" s="53"/>
      <c r="BE43" s="53"/>
      <c r="BF43" s="53"/>
      <c r="BG43" s="53"/>
    </row>
    <row r="44" spans="2:59" ht="12.75" customHeight="1" x14ac:dyDescent="0.25">
      <c r="B44" s="84"/>
      <c r="C44" s="231">
        <v>19</v>
      </c>
      <c r="D44" s="221" t="s">
        <v>87</v>
      </c>
      <c r="E44" s="145" t="s">
        <v>87</v>
      </c>
      <c r="F44" s="235" t="s">
        <v>87</v>
      </c>
      <c r="G44" s="221" t="s">
        <v>87</v>
      </c>
      <c r="H44" s="221" t="s">
        <v>87</v>
      </c>
      <c r="I44" s="236" t="s">
        <v>87</v>
      </c>
      <c r="J44" s="236" t="s">
        <v>87</v>
      </c>
      <c r="K44" s="236" t="s">
        <v>87</v>
      </c>
      <c r="L44" s="236" t="s">
        <v>87</v>
      </c>
      <c r="M44" s="237" t="s">
        <v>87</v>
      </c>
      <c r="N44" s="236" t="s">
        <v>87</v>
      </c>
      <c r="O44" s="236" t="s">
        <v>87</v>
      </c>
      <c r="P44" s="236" t="s">
        <v>87</v>
      </c>
      <c r="Q44" s="61" t="s">
        <v>87</v>
      </c>
      <c r="R44" s="61" t="s">
        <v>87</v>
      </c>
      <c r="S44" s="171" t="s">
        <v>87</v>
      </c>
      <c r="T44" s="171" t="s">
        <v>87</v>
      </c>
      <c r="U44" s="171" t="s">
        <v>87</v>
      </c>
      <c r="V44" s="171" t="s">
        <v>87</v>
      </c>
      <c r="W44" s="171" t="s">
        <v>87</v>
      </c>
      <c r="X44" s="171" t="s">
        <v>87</v>
      </c>
      <c r="Y44" s="171" t="s">
        <v>87</v>
      </c>
      <c r="Z44" s="171" t="s">
        <v>87</v>
      </c>
      <c r="AA44" s="171" t="s">
        <v>87</v>
      </c>
      <c r="AB44" s="171" t="s">
        <v>87</v>
      </c>
      <c r="AC44" s="171" t="s">
        <v>87</v>
      </c>
      <c r="AD44" s="171" t="s">
        <v>87</v>
      </c>
      <c r="AE44" s="171" t="s">
        <v>87</v>
      </c>
      <c r="AF44" s="171" t="s">
        <v>87</v>
      </c>
      <c r="AG44" s="171" t="s">
        <v>87</v>
      </c>
      <c r="AH44" s="171" t="s">
        <v>87</v>
      </c>
      <c r="AI44" s="171" t="s">
        <v>87</v>
      </c>
      <c r="AJ44" s="171" t="s">
        <v>87</v>
      </c>
      <c r="AK44" s="171" t="s">
        <v>87</v>
      </c>
      <c r="AL44" s="171" t="s">
        <v>87</v>
      </c>
      <c r="AM44" s="145" t="s">
        <v>87</v>
      </c>
      <c r="AN44" s="171" t="s">
        <v>87</v>
      </c>
      <c r="AO44" s="156" t="s">
        <v>87</v>
      </c>
      <c r="AP44" s="157" t="s">
        <v>87</v>
      </c>
      <c r="AQ44" s="61" t="s">
        <v>87</v>
      </c>
      <c r="AR44" s="158" t="s">
        <v>87</v>
      </c>
      <c r="AS44" s="157" t="s">
        <v>87</v>
      </c>
      <c r="AT44" s="145" t="s">
        <v>87</v>
      </c>
      <c r="AU44" s="171" t="s">
        <v>87</v>
      </c>
      <c r="AV44" s="156" t="s">
        <v>87</v>
      </c>
      <c r="AW44" s="157" t="s">
        <v>87</v>
      </c>
      <c r="AX44" s="158" t="s">
        <v>87</v>
      </c>
      <c r="AY44" s="157" t="s">
        <v>87</v>
      </c>
      <c r="AZ44" s="158" t="s">
        <v>87</v>
      </c>
      <c r="BA44" s="159" t="s">
        <v>87</v>
      </c>
      <c r="BD44" s="53"/>
      <c r="BE44" s="53"/>
      <c r="BF44" s="53"/>
      <c r="BG44" s="53"/>
    </row>
    <row r="45" spans="2:59" ht="12.75" customHeight="1" x14ac:dyDescent="0.25">
      <c r="B45" s="84"/>
      <c r="C45" s="231">
        <v>20</v>
      </c>
      <c r="D45" s="221" t="s">
        <v>87</v>
      </c>
      <c r="E45" s="145" t="s">
        <v>87</v>
      </c>
      <c r="F45" s="235" t="s">
        <v>87</v>
      </c>
      <c r="G45" s="221" t="s">
        <v>87</v>
      </c>
      <c r="H45" s="221" t="s">
        <v>87</v>
      </c>
      <c r="I45" s="236" t="s">
        <v>87</v>
      </c>
      <c r="J45" s="236" t="s">
        <v>87</v>
      </c>
      <c r="K45" s="236" t="s">
        <v>87</v>
      </c>
      <c r="L45" s="236" t="s">
        <v>87</v>
      </c>
      <c r="M45" s="237" t="s">
        <v>87</v>
      </c>
      <c r="N45" s="236" t="s">
        <v>87</v>
      </c>
      <c r="O45" s="236" t="s">
        <v>87</v>
      </c>
      <c r="P45" s="236" t="s">
        <v>87</v>
      </c>
      <c r="Q45" s="61" t="s">
        <v>87</v>
      </c>
      <c r="R45" s="61" t="s">
        <v>87</v>
      </c>
      <c r="S45" s="171" t="s">
        <v>87</v>
      </c>
      <c r="T45" s="171" t="s">
        <v>87</v>
      </c>
      <c r="U45" s="171" t="s">
        <v>87</v>
      </c>
      <c r="V45" s="171" t="s">
        <v>87</v>
      </c>
      <c r="W45" s="171" t="s">
        <v>87</v>
      </c>
      <c r="X45" s="171" t="s">
        <v>87</v>
      </c>
      <c r="Y45" s="171" t="s">
        <v>87</v>
      </c>
      <c r="Z45" s="171" t="s">
        <v>87</v>
      </c>
      <c r="AA45" s="171" t="s">
        <v>87</v>
      </c>
      <c r="AB45" s="171" t="s">
        <v>87</v>
      </c>
      <c r="AC45" s="171" t="s">
        <v>87</v>
      </c>
      <c r="AD45" s="171" t="s">
        <v>87</v>
      </c>
      <c r="AE45" s="171" t="s">
        <v>87</v>
      </c>
      <c r="AF45" s="171" t="s">
        <v>87</v>
      </c>
      <c r="AG45" s="171" t="s">
        <v>87</v>
      </c>
      <c r="AH45" s="171" t="s">
        <v>87</v>
      </c>
      <c r="AI45" s="171" t="s">
        <v>87</v>
      </c>
      <c r="AJ45" s="171" t="s">
        <v>87</v>
      </c>
      <c r="AK45" s="171" t="s">
        <v>87</v>
      </c>
      <c r="AL45" s="171" t="s">
        <v>87</v>
      </c>
      <c r="AM45" s="145" t="s">
        <v>87</v>
      </c>
      <c r="AN45" s="171" t="s">
        <v>87</v>
      </c>
      <c r="AO45" s="156" t="s">
        <v>87</v>
      </c>
      <c r="AP45" s="157" t="s">
        <v>87</v>
      </c>
      <c r="AQ45" s="61" t="s">
        <v>87</v>
      </c>
      <c r="AR45" s="158" t="s">
        <v>87</v>
      </c>
      <c r="AS45" s="157" t="s">
        <v>87</v>
      </c>
      <c r="AT45" s="145" t="s">
        <v>87</v>
      </c>
      <c r="AU45" s="171" t="s">
        <v>87</v>
      </c>
      <c r="AV45" s="156" t="s">
        <v>87</v>
      </c>
      <c r="AW45" s="157" t="s">
        <v>87</v>
      </c>
      <c r="AX45" s="158" t="s">
        <v>87</v>
      </c>
      <c r="AY45" s="157" t="s">
        <v>87</v>
      </c>
      <c r="AZ45" s="158" t="s">
        <v>87</v>
      </c>
      <c r="BA45" s="159" t="s">
        <v>87</v>
      </c>
      <c r="BD45" s="53"/>
      <c r="BE45" s="53"/>
      <c r="BF45" s="53"/>
      <c r="BG45" s="53"/>
    </row>
    <row r="46" spans="2:59" ht="12.75" customHeight="1" x14ac:dyDescent="0.25">
      <c r="B46" s="84"/>
      <c r="C46" s="231">
        <v>21</v>
      </c>
      <c r="D46" s="221" t="s">
        <v>87</v>
      </c>
      <c r="E46" s="145" t="s">
        <v>87</v>
      </c>
      <c r="F46" s="235" t="s">
        <v>87</v>
      </c>
      <c r="G46" s="221" t="s">
        <v>87</v>
      </c>
      <c r="H46" s="221" t="s">
        <v>87</v>
      </c>
      <c r="I46" s="236" t="s">
        <v>87</v>
      </c>
      <c r="J46" s="236" t="s">
        <v>87</v>
      </c>
      <c r="K46" s="236" t="s">
        <v>87</v>
      </c>
      <c r="L46" s="236" t="s">
        <v>87</v>
      </c>
      <c r="M46" s="237" t="s">
        <v>87</v>
      </c>
      <c r="N46" s="236" t="s">
        <v>87</v>
      </c>
      <c r="O46" s="236" t="s">
        <v>87</v>
      </c>
      <c r="P46" s="236" t="s">
        <v>87</v>
      </c>
      <c r="Q46" s="61" t="s">
        <v>87</v>
      </c>
      <c r="R46" s="61" t="s">
        <v>87</v>
      </c>
      <c r="S46" s="171" t="s">
        <v>87</v>
      </c>
      <c r="T46" s="171" t="s">
        <v>87</v>
      </c>
      <c r="U46" s="171" t="s">
        <v>87</v>
      </c>
      <c r="V46" s="171" t="s">
        <v>87</v>
      </c>
      <c r="W46" s="171" t="s">
        <v>87</v>
      </c>
      <c r="X46" s="171" t="s">
        <v>87</v>
      </c>
      <c r="Y46" s="171" t="s">
        <v>87</v>
      </c>
      <c r="Z46" s="171" t="s">
        <v>87</v>
      </c>
      <c r="AA46" s="171" t="s">
        <v>87</v>
      </c>
      <c r="AB46" s="171" t="s">
        <v>87</v>
      </c>
      <c r="AC46" s="171" t="s">
        <v>87</v>
      </c>
      <c r="AD46" s="171" t="s">
        <v>87</v>
      </c>
      <c r="AE46" s="171" t="s">
        <v>87</v>
      </c>
      <c r="AF46" s="171" t="s">
        <v>87</v>
      </c>
      <c r="AG46" s="171" t="s">
        <v>87</v>
      </c>
      <c r="AH46" s="171" t="s">
        <v>87</v>
      </c>
      <c r="AI46" s="171" t="s">
        <v>87</v>
      </c>
      <c r="AJ46" s="171" t="s">
        <v>87</v>
      </c>
      <c r="AK46" s="171" t="s">
        <v>87</v>
      </c>
      <c r="AL46" s="171" t="s">
        <v>87</v>
      </c>
      <c r="AM46" s="145" t="s">
        <v>87</v>
      </c>
      <c r="AN46" s="171" t="s">
        <v>87</v>
      </c>
      <c r="AO46" s="156" t="s">
        <v>87</v>
      </c>
      <c r="AP46" s="157" t="s">
        <v>87</v>
      </c>
      <c r="AQ46" s="61" t="s">
        <v>87</v>
      </c>
      <c r="AR46" s="158" t="s">
        <v>87</v>
      </c>
      <c r="AS46" s="157" t="s">
        <v>87</v>
      </c>
      <c r="AT46" s="145" t="s">
        <v>87</v>
      </c>
      <c r="AU46" s="171" t="s">
        <v>87</v>
      </c>
      <c r="AV46" s="156" t="s">
        <v>87</v>
      </c>
      <c r="AW46" s="157" t="s">
        <v>87</v>
      </c>
      <c r="AX46" s="158" t="s">
        <v>87</v>
      </c>
      <c r="AY46" s="157" t="s">
        <v>87</v>
      </c>
      <c r="AZ46" s="158" t="s">
        <v>87</v>
      </c>
      <c r="BA46" s="159" t="s">
        <v>87</v>
      </c>
      <c r="BD46" s="53"/>
      <c r="BE46" s="53"/>
      <c r="BF46" s="53"/>
      <c r="BG46" s="53"/>
    </row>
    <row r="47" spans="2:59" ht="12.75" customHeight="1" x14ac:dyDescent="0.25">
      <c r="B47" s="84"/>
      <c r="C47" s="231">
        <v>22</v>
      </c>
      <c r="D47" s="221" t="s">
        <v>87</v>
      </c>
      <c r="E47" s="145" t="s">
        <v>87</v>
      </c>
      <c r="F47" s="235" t="s">
        <v>87</v>
      </c>
      <c r="G47" s="221" t="s">
        <v>87</v>
      </c>
      <c r="H47" s="221" t="s">
        <v>87</v>
      </c>
      <c r="I47" s="236" t="s">
        <v>87</v>
      </c>
      <c r="J47" s="236" t="s">
        <v>87</v>
      </c>
      <c r="K47" s="236" t="s">
        <v>87</v>
      </c>
      <c r="L47" s="236" t="s">
        <v>87</v>
      </c>
      <c r="M47" s="237" t="s">
        <v>87</v>
      </c>
      <c r="N47" s="236" t="s">
        <v>87</v>
      </c>
      <c r="O47" s="236" t="s">
        <v>87</v>
      </c>
      <c r="P47" s="236" t="s">
        <v>87</v>
      </c>
      <c r="Q47" s="61" t="s">
        <v>87</v>
      </c>
      <c r="R47" s="61" t="s">
        <v>87</v>
      </c>
      <c r="S47" s="171" t="s">
        <v>87</v>
      </c>
      <c r="T47" s="171" t="s">
        <v>87</v>
      </c>
      <c r="U47" s="171" t="s">
        <v>87</v>
      </c>
      <c r="V47" s="171" t="s">
        <v>87</v>
      </c>
      <c r="W47" s="171" t="s">
        <v>87</v>
      </c>
      <c r="X47" s="171" t="s">
        <v>87</v>
      </c>
      <c r="Y47" s="171" t="s">
        <v>87</v>
      </c>
      <c r="Z47" s="171" t="s">
        <v>87</v>
      </c>
      <c r="AA47" s="171" t="s">
        <v>87</v>
      </c>
      <c r="AB47" s="171" t="s">
        <v>87</v>
      </c>
      <c r="AC47" s="171" t="s">
        <v>87</v>
      </c>
      <c r="AD47" s="171" t="s">
        <v>87</v>
      </c>
      <c r="AE47" s="171" t="s">
        <v>87</v>
      </c>
      <c r="AF47" s="171" t="s">
        <v>87</v>
      </c>
      <c r="AG47" s="171" t="s">
        <v>87</v>
      </c>
      <c r="AH47" s="171" t="s">
        <v>87</v>
      </c>
      <c r="AI47" s="171" t="s">
        <v>87</v>
      </c>
      <c r="AJ47" s="171" t="s">
        <v>87</v>
      </c>
      <c r="AK47" s="171" t="s">
        <v>87</v>
      </c>
      <c r="AL47" s="171" t="s">
        <v>87</v>
      </c>
      <c r="AM47" s="145" t="s">
        <v>87</v>
      </c>
      <c r="AN47" s="171" t="s">
        <v>87</v>
      </c>
      <c r="AO47" s="156" t="s">
        <v>87</v>
      </c>
      <c r="AP47" s="157" t="s">
        <v>87</v>
      </c>
      <c r="AQ47" s="61" t="s">
        <v>87</v>
      </c>
      <c r="AR47" s="158" t="s">
        <v>87</v>
      </c>
      <c r="AS47" s="157" t="s">
        <v>87</v>
      </c>
      <c r="AT47" s="145" t="s">
        <v>87</v>
      </c>
      <c r="AU47" s="171" t="s">
        <v>87</v>
      </c>
      <c r="AV47" s="156" t="s">
        <v>87</v>
      </c>
      <c r="AW47" s="157" t="s">
        <v>87</v>
      </c>
      <c r="AX47" s="158" t="s">
        <v>87</v>
      </c>
      <c r="AY47" s="157" t="s">
        <v>87</v>
      </c>
      <c r="AZ47" s="158" t="s">
        <v>87</v>
      </c>
      <c r="BA47" s="159" t="s">
        <v>87</v>
      </c>
      <c r="BD47" s="53"/>
      <c r="BE47" s="53"/>
      <c r="BF47" s="53"/>
      <c r="BG47" s="53"/>
    </row>
    <row r="48" spans="2:59" ht="12.75" customHeight="1" x14ac:dyDescent="0.25">
      <c r="B48" s="84"/>
      <c r="C48" s="231">
        <v>23</v>
      </c>
      <c r="D48" s="221" t="s">
        <v>87</v>
      </c>
      <c r="E48" s="145" t="s">
        <v>87</v>
      </c>
      <c r="F48" s="235" t="s">
        <v>87</v>
      </c>
      <c r="G48" s="221" t="s">
        <v>87</v>
      </c>
      <c r="H48" s="221" t="s">
        <v>87</v>
      </c>
      <c r="I48" s="236" t="s">
        <v>87</v>
      </c>
      <c r="J48" s="236" t="s">
        <v>87</v>
      </c>
      <c r="K48" s="236" t="s">
        <v>87</v>
      </c>
      <c r="L48" s="236" t="s">
        <v>87</v>
      </c>
      <c r="M48" s="237" t="s">
        <v>87</v>
      </c>
      <c r="N48" s="236" t="s">
        <v>87</v>
      </c>
      <c r="O48" s="236" t="s">
        <v>87</v>
      </c>
      <c r="P48" s="236" t="s">
        <v>87</v>
      </c>
      <c r="Q48" s="61" t="s">
        <v>87</v>
      </c>
      <c r="R48" s="61" t="s">
        <v>87</v>
      </c>
      <c r="S48" s="171" t="s">
        <v>87</v>
      </c>
      <c r="T48" s="171" t="s">
        <v>87</v>
      </c>
      <c r="U48" s="171" t="s">
        <v>87</v>
      </c>
      <c r="V48" s="171" t="s">
        <v>87</v>
      </c>
      <c r="W48" s="171" t="s">
        <v>87</v>
      </c>
      <c r="X48" s="171" t="s">
        <v>87</v>
      </c>
      <c r="Y48" s="171" t="s">
        <v>87</v>
      </c>
      <c r="Z48" s="171" t="s">
        <v>87</v>
      </c>
      <c r="AA48" s="171" t="s">
        <v>87</v>
      </c>
      <c r="AB48" s="171" t="s">
        <v>87</v>
      </c>
      <c r="AC48" s="171" t="s">
        <v>87</v>
      </c>
      <c r="AD48" s="171" t="s">
        <v>87</v>
      </c>
      <c r="AE48" s="171" t="s">
        <v>87</v>
      </c>
      <c r="AF48" s="171" t="s">
        <v>87</v>
      </c>
      <c r="AG48" s="171" t="s">
        <v>87</v>
      </c>
      <c r="AH48" s="171" t="s">
        <v>87</v>
      </c>
      <c r="AI48" s="171" t="s">
        <v>87</v>
      </c>
      <c r="AJ48" s="171" t="s">
        <v>87</v>
      </c>
      <c r="AK48" s="171" t="s">
        <v>87</v>
      </c>
      <c r="AL48" s="171" t="s">
        <v>87</v>
      </c>
      <c r="AM48" s="145" t="s">
        <v>87</v>
      </c>
      <c r="AN48" s="171" t="s">
        <v>87</v>
      </c>
      <c r="AO48" s="156" t="s">
        <v>87</v>
      </c>
      <c r="AP48" s="157" t="s">
        <v>87</v>
      </c>
      <c r="AQ48" s="61" t="s">
        <v>87</v>
      </c>
      <c r="AR48" s="158" t="s">
        <v>87</v>
      </c>
      <c r="AS48" s="157" t="s">
        <v>87</v>
      </c>
      <c r="AT48" s="145" t="s">
        <v>87</v>
      </c>
      <c r="AU48" s="171" t="s">
        <v>87</v>
      </c>
      <c r="AV48" s="156" t="s">
        <v>87</v>
      </c>
      <c r="AW48" s="157" t="s">
        <v>87</v>
      </c>
      <c r="AX48" s="158" t="s">
        <v>87</v>
      </c>
      <c r="AY48" s="157" t="s">
        <v>87</v>
      </c>
      <c r="AZ48" s="158" t="s">
        <v>87</v>
      </c>
      <c r="BA48" s="159" t="s">
        <v>87</v>
      </c>
      <c r="BD48" s="53"/>
      <c r="BE48" s="53"/>
      <c r="BF48" s="53"/>
      <c r="BG48" s="53"/>
    </row>
    <row r="49" spans="2:59" ht="12.75" customHeight="1" x14ac:dyDescent="0.25">
      <c r="B49" s="84"/>
      <c r="C49" s="231">
        <v>24</v>
      </c>
      <c r="D49" s="221" t="s">
        <v>87</v>
      </c>
      <c r="E49" s="145" t="s">
        <v>87</v>
      </c>
      <c r="F49" s="235" t="s">
        <v>87</v>
      </c>
      <c r="G49" s="221" t="s">
        <v>87</v>
      </c>
      <c r="H49" s="221" t="s">
        <v>87</v>
      </c>
      <c r="I49" s="236" t="s">
        <v>87</v>
      </c>
      <c r="J49" s="236" t="s">
        <v>87</v>
      </c>
      <c r="K49" s="236" t="s">
        <v>87</v>
      </c>
      <c r="L49" s="236" t="s">
        <v>87</v>
      </c>
      <c r="M49" s="237" t="s">
        <v>87</v>
      </c>
      <c r="N49" s="236" t="s">
        <v>87</v>
      </c>
      <c r="O49" s="236" t="s">
        <v>87</v>
      </c>
      <c r="P49" s="236" t="s">
        <v>87</v>
      </c>
      <c r="Q49" s="61" t="s">
        <v>87</v>
      </c>
      <c r="R49" s="61" t="s">
        <v>87</v>
      </c>
      <c r="S49" s="171" t="s">
        <v>87</v>
      </c>
      <c r="T49" s="171" t="s">
        <v>87</v>
      </c>
      <c r="U49" s="171" t="s">
        <v>87</v>
      </c>
      <c r="V49" s="171" t="s">
        <v>87</v>
      </c>
      <c r="W49" s="171" t="s">
        <v>87</v>
      </c>
      <c r="X49" s="171" t="s">
        <v>87</v>
      </c>
      <c r="Y49" s="171" t="s">
        <v>87</v>
      </c>
      <c r="Z49" s="171" t="s">
        <v>87</v>
      </c>
      <c r="AA49" s="171" t="s">
        <v>87</v>
      </c>
      <c r="AB49" s="171" t="s">
        <v>87</v>
      </c>
      <c r="AC49" s="171" t="s">
        <v>87</v>
      </c>
      <c r="AD49" s="171" t="s">
        <v>87</v>
      </c>
      <c r="AE49" s="171" t="s">
        <v>87</v>
      </c>
      <c r="AF49" s="171" t="s">
        <v>87</v>
      </c>
      <c r="AG49" s="171" t="s">
        <v>87</v>
      </c>
      <c r="AH49" s="171" t="s">
        <v>87</v>
      </c>
      <c r="AI49" s="171" t="s">
        <v>87</v>
      </c>
      <c r="AJ49" s="171" t="s">
        <v>87</v>
      </c>
      <c r="AK49" s="171" t="s">
        <v>87</v>
      </c>
      <c r="AL49" s="171" t="s">
        <v>87</v>
      </c>
      <c r="AM49" s="145" t="s">
        <v>87</v>
      </c>
      <c r="AN49" s="171" t="s">
        <v>87</v>
      </c>
      <c r="AO49" s="156" t="s">
        <v>87</v>
      </c>
      <c r="AP49" s="157" t="s">
        <v>87</v>
      </c>
      <c r="AQ49" s="61" t="s">
        <v>87</v>
      </c>
      <c r="AR49" s="158" t="s">
        <v>87</v>
      </c>
      <c r="AS49" s="157" t="s">
        <v>87</v>
      </c>
      <c r="AT49" s="145" t="s">
        <v>87</v>
      </c>
      <c r="AU49" s="171" t="s">
        <v>87</v>
      </c>
      <c r="AV49" s="156" t="s">
        <v>87</v>
      </c>
      <c r="AW49" s="157" t="s">
        <v>87</v>
      </c>
      <c r="AX49" s="158" t="s">
        <v>87</v>
      </c>
      <c r="AY49" s="157" t="s">
        <v>87</v>
      </c>
      <c r="AZ49" s="158" t="s">
        <v>87</v>
      </c>
      <c r="BA49" s="159" t="s">
        <v>87</v>
      </c>
      <c r="BD49" s="53"/>
      <c r="BE49" s="53"/>
      <c r="BF49" s="53"/>
      <c r="BG49" s="53"/>
    </row>
    <row r="50" spans="2:59" ht="12.75" customHeight="1" x14ac:dyDescent="0.25">
      <c r="B50" s="84"/>
      <c r="C50" s="231">
        <v>25</v>
      </c>
      <c r="D50" s="221" t="s">
        <v>87</v>
      </c>
      <c r="E50" s="145" t="s">
        <v>87</v>
      </c>
      <c r="F50" s="235" t="s">
        <v>87</v>
      </c>
      <c r="G50" s="221" t="s">
        <v>87</v>
      </c>
      <c r="H50" s="221" t="s">
        <v>87</v>
      </c>
      <c r="I50" s="236" t="s">
        <v>87</v>
      </c>
      <c r="J50" s="236" t="s">
        <v>87</v>
      </c>
      <c r="K50" s="236" t="s">
        <v>87</v>
      </c>
      <c r="L50" s="236" t="s">
        <v>87</v>
      </c>
      <c r="M50" s="237" t="s">
        <v>87</v>
      </c>
      <c r="N50" s="236" t="s">
        <v>87</v>
      </c>
      <c r="O50" s="236" t="s">
        <v>87</v>
      </c>
      <c r="P50" s="236" t="s">
        <v>87</v>
      </c>
      <c r="Q50" s="61" t="s">
        <v>87</v>
      </c>
      <c r="R50" s="61" t="s">
        <v>87</v>
      </c>
      <c r="S50" s="171" t="s">
        <v>87</v>
      </c>
      <c r="T50" s="171" t="s">
        <v>87</v>
      </c>
      <c r="U50" s="171" t="s">
        <v>87</v>
      </c>
      <c r="V50" s="171" t="s">
        <v>87</v>
      </c>
      <c r="W50" s="171" t="s">
        <v>87</v>
      </c>
      <c r="X50" s="171" t="s">
        <v>87</v>
      </c>
      <c r="Y50" s="171" t="s">
        <v>87</v>
      </c>
      <c r="Z50" s="171" t="s">
        <v>87</v>
      </c>
      <c r="AA50" s="171" t="s">
        <v>87</v>
      </c>
      <c r="AB50" s="171" t="s">
        <v>87</v>
      </c>
      <c r="AC50" s="171" t="s">
        <v>87</v>
      </c>
      <c r="AD50" s="171" t="s">
        <v>87</v>
      </c>
      <c r="AE50" s="171" t="s">
        <v>87</v>
      </c>
      <c r="AF50" s="171" t="s">
        <v>87</v>
      </c>
      <c r="AG50" s="171" t="s">
        <v>87</v>
      </c>
      <c r="AH50" s="171" t="s">
        <v>87</v>
      </c>
      <c r="AI50" s="171" t="s">
        <v>87</v>
      </c>
      <c r="AJ50" s="171" t="s">
        <v>87</v>
      </c>
      <c r="AK50" s="171" t="s">
        <v>87</v>
      </c>
      <c r="AL50" s="171" t="s">
        <v>87</v>
      </c>
      <c r="AM50" s="145" t="s">
        <v>87</v>
      </c>
      <c r="AN50" s="171" t="s">
        <v>87</v>
      </c>
      <c r="AO50" s="156" t="s">
        <v>87</v>
      </c>
      <c r="AP50" s="157" t="s">
        <v>87</v>
      </c>
      <c r="AQ50" s="61" t="s">
        <v>87</v>
      </c>
      <c r="AR50" s="158" t="s">
        <v>87</v>
      </c>
      <c r="AS50" s="157" t="s">
        <v>87</v>
      </c>
      <c r="AT50" s="145" t="s">
        <v>87</v>
      </c>
      <c r="AU50" s="171" t="s">
        <v>87</v>
      </c>
      <c r="AV50" s="156" t="s">
        <v>87</v>
      </c>
      <c r="AW50" s="157" t="s">
        <v>87</v>
      </c>
      <c r="AX50" s="158" t="s">
        <v>87</v>
      </c>
      <c r="AY50" s="157" t="s">
        <v>87</v>
      </c>
      <c r="AZ50" s="158" t="s">
        <v>87</v>
      </c>
      <c r="BA50" s="159" t="s">
        <v>87</v>
      </c>
      <c r="BD50" s="53"/>
      <c r="BE50" s="53"/>
      <c r="BF50" s="53"/>
      <c r="BG50" s="53"/>
    </row>
    <row r="51" spans="2:59" ht="12.75" customHeight="1" x14ac:dyDescent="0.25">
      <c r="B51" s="84"/>
      <c r="C51" s="231">
        <v>26</v>
      </c>
      <c r="D51" s="221" t="s">
        <v>87</v>
      </c>
      <c r="E51" s="145" t="s">
        <v>87</v>
      </c>
      <c r="F51" s="235" t="s">
        <v>87</v>
      </c>
      <c r="G51" s="221" t="s">
        <v>87</v>
      </c>
      <c r="H51" s="221" t="s">
        <v>87</v>
      </c>
      <c r="I51" s="236" t="s">
        <v>87</v>
      </c>
      <c r="J51" s="236" t="s">
        <v>87</v>
      </c>
      <c r="K51" s="236" t="s">
        <v>87</v>
      </c>
      <c r="L51" s="236" t="s">
        <v>87</v>
      </c>
      <c r="M51" s="237" t="s">
        <v>87</v>
      </c>
      <c r="N51" s="236" t="s">
        <v>87</v>
      </c>
      <c r="O51" s="236" t="s">
        <v>87</v>
      </c>
      <c r="P51" s="236" t="s">
        <v>87</v>
      </c>
      <c r="Q51" s="61" t="s">
        <v>87</v>
      </c>
      <c r="R51" s="61" t="s">
        <v>87</v>
      </c>
      <c r="S51" s="171" t="s">
        <v>87</v>
      </c>
      <c r="T51" s="171" t="s">
        <v>87</v>
      </c>
      <c r="U51" s="171" t="s">
        <v>87</v>
      </c>
      <c r="V51" s="171" t="s">
        <v>87</v>
      </c>
      <c r="W51" s="171" t="s">
        <v>87</v>
      </c>
      <c r="X51" s="171" t="s">
        <v>87</v>
      </c>
      <c r="Y51" s="171" t="s">
        <v>87</v>
      </c>
      <c r="Z51" s="171" t="s">
        <v>87</v>
      </c>
      <c r="AA51" s="171" t="s">
        <v>87</v>
      </c>
      <c r="AB51" s="171" t="s">
        <v>87</v>
      </c>
      <c r="AC51" s="171" t="s">
        <v>87</v>
      </c>
      <c r="AD51" s="171" t="s">
        <v>87</v>
      </c>
      <c r="AE51" s="171" t="s">
        <v>87</v>
      </c>
      <c r="AF51" s="171" t="s">
        <v>87</v>
      </c>
      <c r="AG51" s="171" t="s">
        <v>87</v>
      </c>
      <c r="AH51" s="171" t="s">
        <v>87</v>
      </c>
      <c r="AI51" s="171" t="s">
        <v>87</v>
      </c>
      <c r="AJ51" s="171" t="s">
        <v>87</v>
      </c>
      <c r="AK51" s="171" t="s">
        <v>87</v>
      </c>
      <c r="AL51" s="171" t="s">
        <v>87</v>
      </c>
      <c r="AM51" s="145" t="s">
        <v>87</v>
      </c>
      <c r="AN51" s="171" t="s">
        <v>87</v>
      </c>
      <c r="AO51" s="156" t="s">
        <v>87</v>
      </c>
      <c r="AP51" s="157" t="s">
        <v>87</v>
      </c>
      <c r="AQ51" s="61" t="s">
        <v>87</v>
      </c>
      <c r="AR51" s="158" t="s">
        <v>87</v>
      </c>
      <c r="AS51" s="157" t="s">
        <v>87</v>
      </c>
      <c r="AT51" s="145" t="s">
        <v>87</v>
      </c>
      <c r="AU51" s="171" t="s">
        <v>87</v>
      </c>
      <c r="AV51" s="156" t="s">
        <v>87</v>
      </c>
      <c r="AW51" s="157" t="s">
        <v>87</v>
      </c>
      <c r="AX51" s="158" t="s">
        <v>87</v>
      </c>
      <c r="AY51" s="157" t="s">
        <v>87</v>
      </c>
      <c r="AZ51" s="158" t="s">
        <v>87</v>
      </c>
      <c r="BA51" s="159" t="s">
        <v>87</v>
      </c>
      <c r="BD51" s="53"/>
      <c r="BE51" s="53"/>
      <c r="BF51" s="53"/>
      <c r="BG51" s="53"/>
    </row>
    <row r="52" spans="2:59" ht="12.75" customHeight="1" x14ac:dyDescent="0.25">
      <c r="B52" s="84"/>
      <c r="C52" s="231">
        <v>27</v>
      </c>
      <c r="D52" s="221" t="s">
        <v>87</v>
      </c>
      <c r="E52" s="145" t="s">
        <v>87</v>
      </c>
      <c r="F52" s="235" t="s">
        <v>87</v>
      </c>
      <c r="G52" s="221" t="s">
        <v>87</v>
      </c>
      <c r="H52" s="221" t="s">
        <v>87</v>
      </c>
      <c r="I52" s="236" t="s">
        <v>87</v>
      </c>
      <c r="J52" s="236" t="s">
        <v>87</v>
      </c>
      <c r="K52" s="236" t="s">
        <v>87</v>
      </c>
      <c r="L52" s="236" t="s">
        <v>87</v>
      </c>
      <c r="M52" s="237" t="s">
        <v>87</v>
      </c>
      <c r="N52" s="236" t="s">
        <v>87</v>
      </c>
      <c r="O52" s="236" t="s">
        <v>87</v>
      </c>
      <c r="P52" s="236" t="s">
        <v>87</v>
      </c>
      <c r="Q52" s="61" t="s">
        <v>87</v>
      </c>
      <c r="R52" s="61" t="s">
        <v>87</v>
      </c>
      <c r="S52" s="171" t="s">
        <v>87</v>
      </c>
      <c r="T52" s="171" t="s">
        <v>87</v>
      </c>
      <c r="U52" s="171" t="s">
        <v>87</v>
      </c>
      <c r="V52" s="171" t="s">
        <v>87</v>
      </c>
      <c r="W52" s="171" t="s">
        <v>87</v>
      </c>
      <c r="X52" s="171" t="s">
        <v>87</v>
      </c>
      <c r="Y52" s="171" t="s">
        <v>87</v>
      </c>
      <c r="Z52" s="171" t="s">
        <v>87</v>
      </c>
      <c r="AA52" s="171" t="s">
        <v>87</v>
      </c>
      <c r="AB52" s="171" t="s">
        <v>87</v>
      </c>
      <c r="AC52" s="171" t="s">
        <v>87</v>
      </c>
      <c r="AD52" s="171" t="s">
        <v>87</v>
      </c>
      <c r="AE52" s="171" t="s">
        <v>87</v>
      </c>
      <c r="AF52" s="171" t="s">
        <v>87</v>
      </c>
      <c r="AG52" s="171" t="s">
        <v>87</v>
      </c>
      <c r="AH52" s="171" t="s">
        <v>87</v>
      </c>
      <c r="AI52" s="171" t="s">
        <v>87</v>
      </c>
      <c r="AJ52" s="171" t="s">
        <v>87</v>
      </c>
      <c r="AK52" s="171" t="s">
        <v>87</v>
      </c>
      <c r="AL52" s="171" t="s">
        <v>87</v>
      </c>
      <c r="AM52" s="145" t="s">
        <v>87</v>
      </c>
      <c r="AN52" s="171" t="s">
        <v>87</v>
      </c>
      <c r="AO52" s="156" t="s">
        <v>87</v>
      </c>
      <c r="AP52" s="157" t="s">
        <v>87</v>
      </c>
      <c r="AQ52" s="61" t="s">
        <v>87</v>
      </c>
      <c r="AR52" s="158" t="s">
        <v>87</v>
      </c>
      <c r="AS52" s="157" t="s">
        <v>87</v>
      </c>
      <c r="AT52" s="145" t="s">
        <v>87</v>
      </c>
      <c r="AU52" s="171" t="s">
        <v>87</v>
      </c>
      <c r="AV52" s="156" t="s">
        <v>87</v>
      </c>
      <c r="AW52" s="157" t="s">
        <v>87</v>
      </c>
      <c r="AX52" s="158" t="s">
        <v>87</v>
      </c>
      <c r="AY52" s="157" t="s">
        <v>87</v>
      </c>
      <c r="AZ52" s="158" t="s">
        <v>87</v>
      </c>
      <c r="BA52" s="159" t="s">
        <v>87</v>
      </c>
      <c r="BD52" s="53"/>
      <c r="BE52" s="53"/>
      <c r="BF52" s="53"/>
      <c r="BG52" s="53"/>
    </row>
    <row r="53" spans="2:59" ht="12.75" customHeight="1" x14ac:dyDescent="0.25">
      <c r="B53" s="84"/>
      <c r="C53" s="231">
        <v>28</v>
      </c>
      <c r="D53" s="221" t="s">
        <v>87</v>
      </c>
      <c r="E53" s="145" t="s">
        <v>87</v>
      </c>
      <c r="F53" s="235" t="s">
        <v>87</v>
      </c>
      <c r="G53" s="221" t="s">
        <v>87</v>
      </c>
      <c r="H53" s="221" t="s">
        <v>87</v>
      </c>
      <c r="I53" s="236" t="s">
        <v>87</v>
      </c>
      <c r="J53" s="236" t="s">
        <v>87</v>
      </c>
      <c r="K53" s="236" t="s">
        <v>87</v>
      </c>
      <c r="L53" s="236" t="s">
        <v>87</v>
      </c>
      <c r="M53" s="237" t="s">
        <v>87</v>
      </c>
      <c r="N53" s="236" t="s">
        <v>87</v>
      </c>
      <c r="O53" s="236" t="s">
        <v>87</v>
      </c>
      <c r="P53" s="236" t="s">
        <v>87</v>
      </c>
      <c r="Q53" s="61" t="s">
        <v>87</v>
      </c>
      <c r="R53" s="61" t="s">
        <v>87</v>
      </c>
      <c r="S53" s="171" t="s">
        <v>87</v>
      </c>
      <c r="T53" s="171" t="s">
        <v>87</v>
      </c>
      <c r="U53" s="171" t="s">
        <v>87</v>
      </c>
      <c r="V53" s="171" t="s">
        <v>87</v>
      </c>
      <c r="W53" s="171" t="s">
        <v>87</v>
      </c>
      <c r="X53" s="171" t="s">
        <v>87</v>
      </c>
      <c r="Y53" s="171" t="s">
        <v>87</v>
      </c>
      <c r="Z53" s="171" t="s">
        <v>87</v>
      </c>
      <c r="AA53" s="171" t="s">
        <v>87</v>
      </c>
      <c r="AB53" s="171" t="s">
        <v>87</v>
      </c>
      <c r="AC53" s="171" t="s">
        <v>87</v>
      </c>
      <c r="AD53" s="171" t="s">
        <v>87</v>
      </c>
      <c r="AE53" s="171" t="s">
        <v>87</v>
      </c>
      <c r="AF53" s="171" t="s">
        <v>87</v>
      </c>
      <c r="AG53" s="171" t="s">
        <v>87</v>
      </c>
      <c r="AH53" s="171" t="s">
        <v>87</v>
      </c>
      <c r="AI53" s="171" t="s">
        <v>87</v>
      </c>
      <c r="AJ53" s="171" t="s">
        <v>87</v>
      </c>
      <c r="AK53" s="171" t="s">
        <v>87</v>
      </c>
      <c r="AL53" s="171" t="s">
        <v>87</v>
      </c>
      <c r="AM53" s="145" t="s">
        <v>87</v>
      </c>
      <c r="AN53" s="171" t="s">
        <v>87</v>
      </c>
      <c r="AO53" s="156" t="s">
        <v>87</v>
      </c>
      <c r="AP53" s="157" t="s">
        <v>87</v>
      </c>
      <c r="AQ53" s="61" t="s">
        <v>87</v>
      </c>
      <c r="AR53" s="158" t="s">
        <v>87</v>
      </c>
      <c r="AS53" s="157" t="s">
        <v>87</v>
      </c>
      <c r="AT53" s="145" t="s">
        <v>87</v>
      </c>
      <c r="AU53" s="171" t="s">
        <v>87</v>
      </c>
      <c r="AV53" s="156" t="s">
        <v>87</v>
      </c>
      <c r="AW53" s="157" t="s">
        <v>87</v>
      </c>
      <c r="AX53" s="158" t="s">
        <v>87</v>
      </c>
      <c r="AY53" s="157" t="s">
        <v>87</v>
      </c>
      <c r="AZ53" s="158" t="s">
        <v>87</v>
      </c>
      <c r="BA53" s="159" t="s">
        <v>87</v>
      </c>
      <c r="BD53" s="53"/>
      <c r="BE53" s="53"/>
      <c r="BF53" s="53"/>
      <c r="BG53" s="53"/>
    </row>
    <row r="54" spans="2:59" ht="12.75" customHeight="1" x14ac:dyDescent="0.25">
      <c r="B54" s="84"/>
      <c r="C54" s="231">
        <v>29</v>
      </c>
      <c r="D54" s="221" t="s">
        <v>87</v>
      </c>
      <c r="E54" s="145" t="s">
        <v>87</v>
      </c>
      <c r="F54" s="235" t="s">
        <v>87</v>
      </c>
      <c r="G54" s="221" t="s">
        <v>87</v>
      </c>
      <c r="H54" s="221" t="s">
        <v>87</v>
      </c>
      <c r="I54" s="236" t="s">
        <v>87</v>
      </c>
      <c r="J54" s="236" t="s">
        <v>87</v>
      </c>
      <c r="K54" s="236" t="s">
        <v>87</v>
      </c>
      <c r="L54" s="236" t="s">
        <v>87</v>
      </c>
      <c r="M54" s="237" t="s">
        <v>87</v>
      </c>
      <c r="N54" s="236" t="s">
        <v>87</v>
      </c>
      <c r="O54" s="236" t="s">
        <v>87</v>
      </c>
      <c r="P54" s="236" t="s">
        <v>87</v>
      </c>
      <c r="Q54" s="61" t="s">
        <v>87</v>
      </c>
      <c r="R54" s="61" t="s">
        <v>87</v>
      </c>
      <c r="S54" s="171" t="s">
        <v>87</v>
      </c>
      <c r="T54" s="171" t="s">
        <v>87</v>
      </c>
      <c r="U54" s="171" t="s">
        <v>87</v>
      </c>
      <c r="V54" s="171" t="s">
        <v>87</v>
      </c>
      <c r="W54" s="171" t="s">
        <v>87</v>
      </c>
      <c r="X54" s="171" t="s">
        <v>87</v>
      </c>
      <c r="Y54" s="171" t="s">
        <v>87</v>
      </c>
      <c r="Z54" s="171" t="s">
        <v>87</v>
      </c>
      <c r="AA54" s="171" t="s">
        <v>87</v>
      </c>
      <c r="AB54" s="171" t="s">
        <v>87</v>
      </c>
      <c r="AC54" s="171" t="s">
        <v>87</v>
      </c>
      <c r="AD54" s="171" t="s">
        <v>87</v>
      </c>
      <c r="AE54" s="171" t="s">
        <v>87</v>
      </c>
      <c r="AF54" s="171" t="s">
        <v>87</v>
      </c>
      <c r="AG54" s="171" t="s">
        <v>87</v>
      </c>
      <c r="AH54" s="171" t="s">
        <v>87</v>
      </c>
      <c r="AI54" s="171" t="s">
        <v>87</v>
      </c>
      <c r="AJ54" s="171" t="s">
        <v>87</v>
      </c>
      <c r="AK54" s="171" t="s">
        <v>87</v>
      </c>
      <c r="AL54" s="171" t="s">
        <v>87</v>
      </c>
      <c r="AM54" s="145" t="s">
        <v>87</v>
      </c>
      <c r="AN54" s="171" t="s">
        <v>87</v>
      </c>
      <c r="AO54" s="156" t="s">
        <v>87</v>
      </c>
      <c r="AP54" s="157" t="s">
        <v>87</v>
      </c>
      <c r="AQ54" s="61" t="s">
        <v>87</v>
      </c>
      <c r="AR54" s="158" t="s">
        <v>87</v>
      </c>
      <c r="AS54" s="157" t="s">
        <v>87</v>
      </c>
      <c r="AT54" s="145" t="s">
        <v>87</v>
      </c>
      <c r="AU54" s="171" t="s">
        <v>87</v>
      </c>
      <c r="AV54" s="156" t="s">
        <v>87</v>
      </c>
      <c r="AW54" s="157" t="s">
        <v>87</v>
      </c>
      <c r="AX54" s="158" t="s">
        <v>87</v>
      </c>
      <c r="AY54" s="157" t="s">
        <v>87</v>
      </c>
      <c r="AZ54" s="158" t="s">
        <v>87</v>
      </c>
      <c r="BA54" s="159" t="s">
        <v>87</v>
      </c>
      <c r="BD54" s="53"/>
      <c r="BE54" s="53"/>
      <c r="BF54" s="53"/>
      <c r="BG54" s="53"/>
    </row>
    <row r="55" spans="2:59" ht="12.75" customHeight="1" x14ac:dyDescent="0.25">
      <c r="B55" s="84"/>
      <c r="C55" s="231">
        <v>30</v>
      </c>
      <c r="D55" s="221" t="s">
        <v>87</v>
      </c>
      <c r="E55" s="145" t="s">
        <v>87</v>
      </c>
      <c r="F55" s="235" t="s">
        <v>87</v>
      </c>
      <c r="G55" s="221" t="s">
        <v>87</v>
      </c>
      <c r="H55" s="221" t="s">
        <v>87</v>
      </c>
      <c r="I55" s="236" t="s">
        <v>87</v>
      </c>
      <c r="J55" s="236" t="s">
        <v>87</v>
      </c>
      <c r="K55" s="236" t="s">
        <v>87</v>
      </c>
      <c r="L55" s="236" t="s">
        <v>87</v>
      </c>
      <c r="M55" s="237" t="s">
        <v>87</v>
      </c>
      <c r="N55" s="236" t="s">
        <v>87</v>
      </c>
      <c r="O55" s="236" t="s">
        <v>87</v>
      </c>
      <c r="P55" s="236" t="s">
        <v>87</v>
      </c>
      <c r="Q55" s="61" t="s">
        <v>87</v>
      </c>
      <c r="R55" s="61" t="s">
        <v>87</v>
      </c>
      <c r="S55" s="171" t="s">
        <v>87</v>
      </c>
      <c r="T55" s="171" t="s">
        <v>87</v>
      </c>
      <c r="U55" s="171" t="s">
        <v>87</v>
      </c>
      <c r="V55" s="171" t="s">
        <v>87</v>
      </c>
      <c r="W55" s="171" t="s">
        <v>87</v>
      </c>
      <c r="X55" s="171" t="s">
        <v>87</v>
      </c>
      <c r="Y55" s="171" t="s">
        <v>87</v>
      </c>
      <c r="Z55" s="171" t="s">
        <v>87</v>
      </c>
      <c r="AA55" s="171" t="s">
        <v>87</v>
      </c>
      <c r="AB55" s="171" t="s">
        <v>87</v>
      </c>
      <c r="AC55" s="171" t="s">
        <v>87</v>
      </c>
      <c r="AD55" s="171" t="s">
        <v>87</v>
      </c>
      <c r="AE55" s="171" t="s">
        <v>87</v>
      </c>
      <c r="AF55" s="171" t="s">
        <v>87</v>
      </c>
      <c r="AG55" s="171" t="s">
        <v>87</v>
      </c>
      <c r="AH55" s="171" t="s">
        <v>87</v>
      </c>
      <c r="AI55" s="171" t="s">
        <v>87</v>
      </c>
      <c r="AJ55" s="171" t="s">
        <v>87</v>
      </c>
      <c r="AK55" s="171" t="s">
        <v>87</v>
      </c>
      <c r="AL55" s="171" t="s">
        <v>87</v>
      </c>
      <c r="AM55" s="145" t="s">
        <v>87</v>
      </c>
      <c r="AN55" s="171" t="s">
        <v>87</v>
      </c>
      <c r="AO55" s="156" t="s">
        <v>87</v>
      </c>
      <c r="AP55" s="157" t="s">
        <v>87</v>
      </c>
      <c r="AQ55" s="61" t="s">
        <v>87</v>
      </c>
      <c r="AR55" s="158" t="s">
        <v>87</v>
      </c>
      <c r="AS55" s="157" t="s">
        <v>87</v>
      </c>
      <c r="AT55" s="145" t="s">
        <v>87</v>
      </c>
      <c r="AU55" s="171" t="s">
        <v>87</v>
      </c>
      <c r="AV55" s="156" t="s">
        <v>87</v>
      </c>
      <c r="AW55" s="157" t="s">
        <v>87</v>
      </c>
      <c r="AX55" s="158" t="s">
        <v>87</v>
      </c>
      <c r="AY55" s="157" t="s">
        <v>87</v>
      </c>
      <c r="AZ55" s="158" t="s">
        <v>87</v>
      </c>
      <c r="BA55" s="159" t="s">
        <v>87</v>
      </c>
      <c r="BD55" s="53"/>
      <c r="BE55" s="53"/>
      <c r="BF55" s="53"/>
      <c r="BG55" s="53"/>
    </row>
    <row r="56" spans="2:59" ht="12.5" x14ac:dyDescent="0.25">
      <c r="B56" s="84"/>
      <c r="C56" s="231">
        <v>31</v>
      </c>
      <c r="D56" s="221" t="s">
        <v>87</v>
      </c>
      <c r="E56" s="145" t="s">
        <v>87</v>
      </c>
      <c r="F56" s="235" t="s">
        <v>87</v>
      </c>
      <c r="G56" s="221" t="s">
        <v>87</v>
      </c>
      <c r="H56" s="221" t="s">
        <v>87</v>
      </c>
      <c r="I56" s="236" t="s">
        <v>87</v>
      </c>
      <c r="J56" s="236" t="s">
        <v>87</v>
      </c>
      <c r="K56" s="236" t="s">
        <v>87</v>
      </c>
      <c r="L56" s="236" t="s">
        <v>87</v>
      </c>
      <c r="M56" s="237" t="s">
        <v>87</v>
      </c>
      <c r="N56" s="236" t="s">
        <v>87</v>
      </c>
      <c r="O56" s="236" t="s">
        <v>87</v>
      </c>
      <c r="P56" s="236" t="s">
        <v>87</v>
      </c>
      <c r="Q56" s="61" t="s">
        <v>87</v>
      </c>
      <c r="R56" s="61" t="s">
        <v>87</v>
      </c>
      <c r="S56" s="171" t="s">
        <v>87</v>
      </c>
      <c r="T56" s="171" t="s">
        <v>87</v>
      </c>
      <c r="U56" s="171" t="s">
        <v>87</v>
      </c>
      <c r="V56" s="171" t="s">
        <v>87</v>
      </c>
      <c r="W56" s="171" t="s">
        <v>87</v>
      </c>
      <c r="X56" s="171" t="s">
        <v>87</v>
      </c>
      <c r="Y56" s="171" t="s">
        <v>87</v>
      </c>
      <c r="Z56" s="171" t="s">
        <v>87</v>
      </c>
      <c r="AA56" s="171" t="s">
        <v>87</v>
      </c>
      <c r="AB56" s="171" t="s">
        <v>87</v>
      </c>
      <c r="AC56" s="171" t="s">
        <v>87</v>
      </c>
      <c r="AD56" s="171" t="s">
        <v>87</v>
      </c>
      <c r="AE56" s="171" t="s">
        <v>87</v>
      </c>
      <c r="AF56" s="171" t="s">
        <v>87</v>
      </c>
      <c r="AG56" s="171" t="s">
        <v>87</v>
      </c>
      <c r="AH56" s="171" t="s">
        <v>87</v>
      </c>
      <c r="AI56" s="171" t="s">
        <v>87</v>
      </c>
      <c r="AJ56" s="171" t="s">
        <v>87</v>
      </c>
      <c r="AK56" s="171" t="s">
        <v>87</v>
      </c>
      <c r="AL56" s="171" t="s">
        <v>87</v>
      </c>
      <c r="AM56" s="145" t="s">
        <v>87</v>
      </c>
      <c r="AN56" s="171" t="s">
        <v>87</v>
      </c>
      <c r="AO56" s="156" t="s">
        <v>87</v>
      </c>
      <c r="AP56" s="157" t="s">
        <v>87</v>
      </c>
      <c r="AQ56" s="61" t="s">
        <v>87</v>
      </c>
      <c r="AR56" s="158" t="s">
        <v>87</v>
      </c>
      <c r="AS56" s="157" t="s">
        <v>87</v>
      </c>
      <c r="AT56" s="145" t="s">
        <v>87</v>
      </c>
      <c r="AU56" s="171" t="s">
        <v>87</v>
      </c>
      <c r="AV56" s="156" t="s">
        <v>87</v>
      </c>
      <c r="AW56" s="157" t="s">
        <v>87</v>
      </c>
      <c r="AX56" s="158" t="s">
        <v>87</v>
      </c>
      <c r="AY56" s="157" t="s">
        <v>87</v>
      </c>
      <c r="AZ56" s="158" t="s">
        <v>87</v>
      </c>
      <c r="BA56" s="159" t="s">
        <v>87</v>
      </c>
      <c r="BD56" s="53"/>
      <c r="BE56" s="53"/>
      <c r="BF56" s="53"/>
      <c r="BG56" s="53"/>
    </row>
    <row r="57" spans="2:59" ht="12.5" x14ac:dyDescent="0.25">
      <c r="B57" s="84"/>
      <c r="C57" s="231">
        <v>32</v>
      </c>
      <c r="D57" s="221" t="s">
        <v>87</v>
      </c>
      <c r="E57" s="145" t="s">
        <v>87</v>
      </c>
      <c r="F57" s="235" t="s">
        <v>87</v>
      </c>
      <c r="G57" s="221" t="s">
        <v>87</v>
      </c>
      <c r="H57" s="221" t="s">
        <v>87</v>
      </c>
      <c r="I57" s="236" t="s">
        <v>87</v>
      </c>
      <c r="J57" s="236" t="s">
        <v>87</v>
      </c>
      <c r="K57" s="236" t="s">
        <v>87</v>
      </c>
      <c r="L57" s="236" t="s">
        <v>87</v>
      </c>
      <c r="M57" s="237" t="s">
        <v>87</v>
      </c>
      <c r="N57" s="236" t="s">
        <v>87</v>
      </c>
      <c r="O57" s="236" t="s">
        <v>87</v>
      </c>
      <c r="P57" s="236" t="s">
        <v>87</v>
      </c>
      <c r="Q57" s="61" t="s">
        <v>87</v>
      </c>
      <c r="R57" s="61" t="s">
        <v>87</v>
      </c>
      <c r="S57" s="171" t="s">
        <v>87</v>
      </c>
      <c r="T57" s="171" t="s">
        <v>87</v>
      </c>
      <c r="U57" s="171" t="s">
        <v>87</v>
      </c>
      <c r="V57" s="171" t="s">
        <v>87</v>
      </c>
      <c r="W57" s="171" t="s">
        <v>87</v>
      </c>
      <c r="X57" s="171" t="s">
        <v>87</v>
      </c>
      <c r="Y57" s="171" t="s">
        <v>87</v>
      </c>
      <c r="Z57" s="171" t="s">
        <v>87</v>
      </c>
      <c r="AA57" s="171" t="s">
        <v>87</v>
      </c>
      <c r="AB57" s="171" t="s">
        <v>87</v>
      </c>
      <c r="AC57" s="171" t="s">
        <v>87</v>
      </c>
      <c r="AD57" s="171" t="s">
        <v>87</v>
      </c>
      <c r="AE57" s="171" t="s">
        <v>87</v>
      </c>
      <c r="AF57" s="171" t="s">
        <v>87</v>
      </c>
      <c r="AG57" s="171" t="s">
        <v>87</v>
      </c>
      <c r="AH57" s="171" t="s">
        <v>87</v>
      </c>
      <c r="AI57" s="171" t="s">
        <v>87</v>
      </c>
      <c r="AJ57" s="171" t="s">
        <v>87</v>
      </c>
      <c r="AK57" s="171" t="s">
        <v>87</v>
      </c>
      <c r="AL57" s="171" t="s">
        <v>87</v>
      </c>
      <c r="AM57" s="145" t="s">
        <v>87</v>
      </c>
      <c r="AN57" s="171" t="s">
        <v>87</v>
      </c>
      <c r="AO57" s="156" t="s">
        <v>87</v>
      </c>
      <c r="AP57" s="157" t="s">
        <v>87</v>
      </c>
      <c r="AQ57" s="61" t="s">
        <v>87</v>
      </c>
      <c r="AR57" s="158" t="s">
        <v>87</v>
      </c>
      <c r="AS57" s="157" t="s">
        <v>87</v>
      </c>
      <c r="AT57" s="145" t="s">
        <v>87</v>
      </c>
      <c r="AU57" s="171" t="s">
        <v>87</v>
      </c>
      <c r="AV57" s="156" t="s">
        <v>87</v>
      </c>
      <c r="AW57" s="157" t="s">
        <v>87</v>
      </c>
      <c r="AX57" s="158" t="s">
        <v>87</v>
      </c>
      <c r="AY57" s="157" t="s">
        <v>87</v>
      </c>
      <c r="AZ57" s="158" t="s">
        <v>87</v>
      </c>
      <c r="BA57" s="159" t="s">
        <v>87</v>
      </c>
      <c r="BD57" s="53"/>
      <c r="BE57" s="53"/>
      <c r="BF57" s="53"/>
      <c r="BG57" s="53"/>
    </row>
    <row r="58" spans="2:59" ht="12.5" x14ac:dyDescent="0.25">
      <c r="B58" s="84"/>
      <c r="C58" s="231">
        <v>33</v>
      </c>
      <c r="D58" s="221" t="s">
        <v>87</v>
      </c>
      <c r="E58" s="145" t="s">
        <v>87</v>
      </c>
      <c r="F58" s="235" t="s">
        <v>87</v>
      </c>
      <c r="G58" s="221" t="s">
        <v>87</v>
      </c>
      <c r="H58" s="221" t="s">
        <v>87</v>
      </c>
      <c r="I58" s="236" t="s">
        <v>87</v>
      </c>
      <c r="J58" s="236" t="s">
        <v>87</v>
      </c>
      <c r="K58" s="236" t="s">
        <v>87</v>
      </c>
      <c r="L58" s="236" t="s">
        <v>87</v>
      </c>
      <c r="M58" s="237" t="s">
        <v>87</v>
      </c>
      <c r="N58" s="236" t="s">
        <v>87</v>
      </c>
      <c r="O58" s="236" t="s">
        <v>87</v>
      </c>
      <c r="P58" s="236" t="s">
        <v>87</v>
      </c>
      <c r="Q58" s="61" t="s">
        <v>87</v>
      </c>
      <c r="R58" s="61" t="s">
        <v>87</v>
      </c>
      <c r="S58" s="171" t="s">
        <v>87</v>
      </c>
      <c r="T58" s="171" t="s">
        <v>87</v>
      </c>
      <c r="U58" s="171" t="s">
        <v>87</v>
      </c>
      <c r="V58" s="171" t="s">
        <v>87</v>
      </c>
      <c r="W58" s="171" t="s">
        <v>87</v>
      </c>
      <c r="X58" s="171" t="s">
        <v>87</v>
      </c>
      <c r="Y58" s="171" t="s">
        <v>87</v>
      </c>
      <c r="Z58" s="171" t="s">
        <v>87</v>
      </c>
      <c r="AA58" s="171" t="s">
        <v>87</v>
      </c>
      <c r="AB58" s="171" t="s">
        <v>87</v>
      </c>
      <c r="AC58" s="171" t="s">
        <v>87</v>
      </c>
      <c r="AD58" s="171" t="s">
        <v>87</v>
      </c>
      <c r="AE58" s="171" t="s">
        <v>87</v>
      </c>
      <c r="AF58" s="171" t="s">
        <v>87</v>
      </c>
      <c r="AG58" s="171" t="s">
        <v>87</v>
      </c>
      <c r="AH58" s="171" t="s">
        <v>87</v>
      </c>
      <c r="AI58" s="171" t="s">
        <v>87</v>
      </c>
      <c r="AJ58" s="171" t="s">
        <v>87</v>
      </c>
      <c r="AK58" s="171" t="s">
        <v>87</v>
      </c>
      <c r="AL58" s="171" t="s">
        <v>87</v>
      </c>
      <c r="AM58" s="145" t="s">
        <v>87</v>
      </c>
      <c r="AN58" s="171" t="s">
        <v>87</v>
      </c>
      <c r="AO58" s="156" t="s">
        <v>87</v>
      </c>
      <c r="AP58" s="157" t="s">
        <v>87</v>
      </c>
      <c r="AQ58" s="61" t="s">
        <v>87</v>
      </c>
      <c r="AR58" s="158" t="s">
        <v>87</v>
      </c>
      <c r="AS58" s="157" t="s">
        <v>87</v>
      </c>
      <c r="AT58" s="145" t="s">
        <v>87</v>
      </c>
      <c r="AU58" s="171" t="s">
        <v>87</v>
      </c>
      <c r="AV58" s="156" t="s">
        <v>87</v>
      </c>
      <c r="AW58" s="157" t="s">
        <v>87</v>
      </c>
      <c r="AX58" s="158" t="s">
        <v>87</v>
      </c>
      <c r="AY58" s="157" t="s">
        <v>87</v>
      </c>
      <c r="AZ58" s="158" t="s">
        <v>87</v>
      </c>
      <c r="BA58" s="159" t="s">
        <v>87</v>
      </c>
      <c r="BD58" s="53"/>
      <c r="BE58" s="53"/>
      <c r="BF58" s="53"/>
      <c r="BG58" s="53"/>
    </row>
    <row r="59" spans="2:59" ht="12.5" x14ac:dyDescent="0.25">
      <c r="B59" s="84"/>
      <c r="C59" s="231">
        <v>34</v>
      </c>
      <c r="D59" s="221" t="s">
        <v>87</v>
      </c>
      <c r="E59" s="145" t="s">
        <v>87</v>
      </c>
      <c r="F59" s="235" t="s">
        <v>87</v>
      </c>
      <c r="G59" s="221" t="s">
        <v>87</v>
      </c>
      <c r="H59" s="221" t="s">
        <v>87</v>
      </c>
      <c r="I59" s="236" t="s">
        <v>87</v>
      </c>
      <c r="J59" s="236" t="s">
        <v>87</v>
      </c>
      <c r="K59" s="236" t="s">
        <v>87</v>
      </c>
      <c r="L59" s="236" t="s">
        <v>87</v>
      </c>
      <c r="M59" s="237" t="s">
        <v>87</v>
      </c>
      <c r="N59" s="236" t="s">
        <v>87</v>
      </c>
      <c r="O59" s="236" t="s">
        <v>87</v>
      </c>
      <c r="P59" s="236" t="s">
        <v>87</v>
      </c>
      <c r="Q59" s="61" t="s">
        <v>87</v>
      </c>
      <c r="R59" s="61" t="s">
        <v>87</v>
      </c>
      <c r="S59" s="171" t="s">
        <v>87</v>
      </c>
      <c r="T59" s="171" t="s">
        <v>87</v>
      </c>
      <c r="U59" s="171" t="s">
        <v>87</v>
      </c>
      <c r="V59" s="171" t="s">
        <v>87</v>
      </c>
      <c r="W59" s="171" t="s">
        <v>87</v>
      </c>
      <c r="X59" s="171" t="s">
        <v>87</v>
      </c>
      <c r="Y59" s="171" t="s">
        <v>87</v>
      </c>
      <c r="Z59" s="171" t="s">
        <v>87</v>
      </c>
      <c r="AA59" s="171" t="s">
        <v>87</v>
      </c>
      <c r="AB59" s="171" t="s">
        <v>87</v>
      </c>
      <c r="AC59" s="171" t="s">
        <v>87</v>
      </c>
      <c r="AD59" s="171" t="s">
        <v>87</v>
      </c>
      <c r="AE59" s="171" t="s">
        <v>87</v>
      </c>
      <c r="AF59" s="171" t="s">
        <v>87</v>
      </c>
      <c r="AG59" s="171" t="s">
        <v>87</v>
      </c>
      <c r="AH59" s="171" t="s">
        <v>87</v>
      </c>
      <c r="AI59" s="171" t="s">
        <v>87</v>
      </c>
      <c r="AJ59" s="171" t="s">
        <v>87</v>
      </c>
      <c r="AK59" s="171" t="s">
        <v>87</v>
      </c>
      <c r="AL59" s="171" t="s">
        <v>87</v>
      </c>
      <c r="AM59" s="145" t="s">
        <v>87</v>
      </c>
      <c r="AN59" s="171" t="s">
        <v>87</v>
      </c>
      <c r="AO59" s="156" t="s">
        <v>87</v>
      </c>
      <c r="AP59" s="157" t="s">
        <v>87</v>
      </c>
      <c r="AQ59" s="61" t="s">
        <v>87</v>
      </c>
      <c r="AR59" s="158" t="s">
        <v>87</v>
      </c>
      <c r="AS59" s="157" t="s">
        <v>87</v>
      </c>
      <c r="AT59" s="145" t="s">
        <v>87</v>
      </c>
      <c r="AU59" s="171" t="s">
        <v>87</v>
      </c>
      <c r="AV59" s="156" t="s">
        <v>87</v>
      </c>
      <c r="AW59" s="157" t="s">
        <v>87</v>
      </c>
      <c r="AX59" s="158" t="s">
        <v>87</v>
      </c>
      <c r="AY59" s="157" t="s">
        <v>87</v>
      </c>
      <c r="AZ59" s="158" t="s">
        <v>87</v>
      </c>
      <c r="BA59" s="159" t="s">
        <v>87</v>
      </c>
      <c r="BD59" s="53"/>
      <c r="BE59" s="53"/>
      <c r="BF59" s="53"/>
      <c r="BG59" s="53"/>
    </row>
    <row r="60" spans="2:59" ht="12.5" x14ac:dyDescent="0.25">
      <c r="B60" s="84"/>
      <c r="C60" s="231">
        <v>35</v>
      </c>
      <c r="D60" s="221" t="s">
        <v>87</v>
      </c>
      <c r="E60" s="145" t="s">
        <v>87</v>
      </c>
      <c r="F60" s="235" t="s">
        <v>87</v>
      </c>
      <c r="G60" s="221" t="s">
        <v>87</v>
      </c>
      <c r="H60" s="221" t="s">
        <v>87</v>
      </c>
      <c r="I60" s="236" t="s">
        <v>87</v>
      </c>
      <c r="J60" s="236" t="s">
        <v>87</v>
      </c>
      <c r="K60" s="236" t="s">
        <v>87</v>
      </c>
      <c r="L60" s="236" t="s">
        <v>87</v>
      </c>
      <c r="M60" s="237" t="s">
        <v>87</v>
      </c>
      <c r="N60" s="236" t="s">
        <v>87</v>
      </c>
      <c r="O60" s="236" t="s">
        <v>87</v>
      </c>
      <c r="P60" s="236" t="s">
        <v>87</v>
      </c>
      <c r="Q60" s="61" t="s">
        <v>87</v>
      </c>
      <c r="R60" s="61" t="s">
        <v>87</v>
      </c>
      <c r="S60" s="171" t="s">
        <v>87</v>
      </c>
      <c r="T60" s="171" t="s">
        <v>87</v>
      </c>
      <c r="U60" s="171" t="s">
        <v>87</v>
      </c>
      <c r="V60" s="171" t="s">
        <v>87</v>
      </c>
      <c r="W60" s="171" t="s">
        <v>87</v>
      </c>
      <c r="X60" s="171" t="s">
        <v>87</v>
      </c>
      <c r="Y60" s="171" t="s">
        <v>87</v>
      </c>
      <c r="Z60" s="171" t="s">
        <v>87</v>
      </c>
      <c r="AA60" s="171" t="s">
        <v>87</v>
      </c>
      <c r="AB60" s="171" t="s">
        <v>87</v>
      </c>
      <c r="AC60" s="171" t="s">
        <v>87</v>
      </c>
      <c r="AD60" s="171" t="s">
        <v>87</v>
      </c>
      <c r="AE60" s="171" t="s">
        <v>87</v>
      </c>
      <c r="AF60" s="171" t="s">
        <v>87</v>
      </c>
      <c r="AG60" s="171" t="s">
        <v>87</v>
      </c>
      <c r="AH60" s="171" t="s">
        <v>87</v>
      </c>
      <c r="AI60" s="171" t="s">
        <v>87</v>
      </c>
      <c r="AJ60" s="171" t="s">
        <v>87</v>
      </c>
      <c r="AK60" s="171" t="s">
        <v>87</v>
      </c>
      <c r="AL60" s="171" t="s">
        <v>87</v>
      </c>
      <c r="AM60" s="145" t="s">
        <v>87</v>
      </c>
      <c r="AN60" s="171" t="s">
        <v>87</v>
      </c>
      <c r="AO60" s="156" t="s">
        <v>87</v>
      </c>
      <c r="AP60" s="157" t="s">
        <v>87</v>
      </c>
      <c r="AQ60" s="61" t="s">
        <v>87</v>
      </c>
      <c r="AR60" s="158" t="s">
        <v>87</v>
      </c>
      <c r="AS60" s="157" t="s">
        <v>87</v>
      </c>
      <c r="AT60" s="145" t="s">
        <v>87</v>
      </c>
      <c r="AU60" s="171" t="s">
        <v>87</v>
      </c>
      <c r="AV60" s="156" t="s">
        <v>87</v>
      </c>
      <c r="AW60" s="157" t="s">
        <v>87</v>
      </c>
      <c r="AX60" s="158" t="s">
        <v>87</v>
      </c>
      <c r="AY60" s="157" t="s">
        <v>87</v>
      </c>
      <c r="AZ60" s="158" t="s">
        <v>87</v>
      </c>
      <c r="BA60" s="159" t="s">
        <v>87</v>
      </c>
      <c r="BD60" s="53"/>
      <c r="BE60" s="53"/>
      <c r="BF60" s="53"/>
      <c r="BG60" s="53"/>
    </row>
    <row r="61" spans="2:59" ht="12.5" x14ac:dyDescent="0.25">
      <c r="B61" s="84"/>
      <c r="C61" s="231">
        <v>36</v>
      </c>
      <c r="D61" s="221" t="s">
        <v>87</v>
      </c>
      <c r="E61" s="145" t="s">
        <v>87</v>
      </c>
      <c r="F61" s="235" t="s">
        <v>87</v>
      </c>
      <c r="G61" s="221" t="s">
        <v>87</v>
      </c>
      <c r="H61" s="221" t="s">
        <v>87</v>
      </c>
      <c r="I61" s="236" t="s">
        <v>87</v>
      </c>
      <c r="J61" s="236" t="s">
        <v>87</v>
      </c>
      <c r="K61" s="236" t="s">
        <v>87</v>
      </c>
      <c r="L61" s="236" t="s">
        <v>87</v>
      </c>
      <c r="M61" s="237" t="s">
        <v>87</v>
      </c>
      <c r="N61" s="236" t="s">
        <v>87</v>
      </c>
      <c r="O61" s="236" t="s">
        <v>87</v>
      </c>
      <c r="P61" s="236" t="s">
        <v>87</v>
      </c>
      <c r="Q61" s="61" t="s">
        <v>87</v>
      </c>
      <c r="R61" s="61" t="s">
        <v>87</v>
      </c>
      <c r="S61" s="171" t="s">
        <v>87</v>
      </c>
      <c r="T61" s="171" t="s">
        <v>87</v>
      </c>
      <c r="U61" s="171" t="s">
        <v>87</v>
      </c>
      <c r="V61" s="171" t="s">
        <v>87</v>
      </c>
      <c r="W61" s="171" t="s">
        <v>87</v>
      </c>
      <c r="X61" s="171" t="s">
        <v>87</v>
      </c>
      <c r="Y61" s="171" t="s">
        <v>87</v>
      </c>
      <c r="Z61" s="171" t="s">
        <v>87</v>
      </c>
      <c r="AA61" s="171" t="s">
        <v>87</v>
      </c>
      <c r="AB61" s="171" t="s">
        <v>87</v>
      </c>
      <c r="AC61" s="171" t="s">
        <v>87</v>
      </c>
      <c r="AD61" s="171" t="s">
        <v>87</v>
      </c>
      <c r="AE61" s="171" t="s">
        <v>87</v>
      </c>
      <c r="AF61" s="171" t="s">
        <v>87</v>
      </c>
      <c r="AG61" s="171" t="s">
        <v>87</v>
      </c>
      <c r="AH61" s="171" t="s">
        <v>87</v>
      </c>
      <c r="AI61" s="171" t="s">
        <v>87</v>
      </c>
      <c r="AJ61" s="171" t="s">
        <v>87</v>
      </c>
      <c r="AK61" s="171" t="s">
        <v>87</v>
      </c>
      <c r="AL61" s="171" t="s">
        <v>87</v>
      </c>
      <c r="AM61" s="145" t="s">
        <v>87</v>
      </c>
      <c r="AN61" s="171" t="s">
        <v>87</v>
      </c>
      <c r="AO61" s="156" t="s">
        <v>87</v>
      </c>
      <c r="AP61" s="157" t="s">
        <v>87</v>
      </c>
      <c r="AQ61" s="61" t="s">
        <v>87</v>
      </c>
      <c r="AR61" s="158" t="s">
        <v>87</v>
      </c>
      <c r="AS61" s="157" t="s">
        <v>87</v>
      </c>
      <c r="AT61" s="145" t="s">
        <v>87</v>
      </c>
      <c r="AU61" s="171" t="s">
        <v>87</v>
      </c>
      <c r="AV61" s="156" t="s">
        <v>87</v>
      </c>
      <c r="AW61" s="157" t="s">
        <v>87</v>
      </c>
      <c r="AX61" s="158" t="s">
        <v>87</v>
      </c>
      <c r="AY61" s="157" t="s">
        <v>87</v>
      </c>
      <c r="AZ61" s="158" t="s">
        <v>87</v>
      </c>
      <c r="BA61" s="159" t="s">
        <v>87</v>
      </c>
      <c r="BD61" s="53"/>
      <c r="BE61" s="53"/>
      <c r="BF61" s="53"/>
      <c r="BG61" s="53"/>
    </row>
    <row r="62" spans="2:59" ht="12.5" x14ac:dyDescent="0.25">
      <c r="B62" s="84"/>
      <c r="C62" s="231">
        <v>37</v>
      </c>
      <c r="D62" s="221" t="s">
        <v>87</v>
      </c>
      <c r="E62" s="145" t="s">
        <v>87</v>
      </c>
      <c r="F62" s="235" t="s">
        <v>87</v>
      </c>
      <c r="G62" s="221" t="s">
        <v>87</v>
      </c>
      <c r="H62" s="221" t="s">
        <v>87</v>
      </c>
      <c r="I62" s="236" t="s">
        <v>87</v>
      </c>
      <c r="J62" s="236" t="s">
        <v>87</v>
      </c>
      <c r="K62" s="236" t="s">
        <v>87</v>
      </c>
      <c r="L62" s="236" t="s">
        <v>87</v>
      </c>
      <c r="M62" s="237" t="s">
        <v>87</v>
      </c>
      <c r="N62" s="236" t="s">
        <v>87</v>
      </c>
      <c r="O62" s="236" t="s">
        <v>87</v>
      </c>
      <c r="P62" s="236" t="s">
        <v>87</v>
      </c>
      <c r="Q62" s="61" t="s">
        <v>87</v>
      </c>
      <c r="R62" s="61" t="s">
        <v>87</v>
      </c>
      <c r="S62" s="171" t="s">
        <v>87</v>
      </c>
      <c r="T62" s="171" t="s">
        <v>87</v>
      </c>
      <c r="U62" s="171" t="s">
        <v>87</v>
      </c>
      <c r="V62" s="171" t="s">
        <v>87</v>
      </c>
      <c r="W62" s="171" t="s">
        <v>87</v>
      </c>
      <c r="X62" s="171" t="s">
        <v>87</v>
      </c>
      <c r="Y62" s="171" t="s">
        <v>87</v>
      </c>
      <c r="Z62" s="171" t="s">
        <v>87</v>
      </c>
      <c r="AA62" s="171" t="s">
        <v>87</v>
      </c>
      <c r="AB62" s="171" t="s">
        <v>87</v>
      </c>
      <c r="AC62" s="171" t="s">
        <v>87</v>
      </c>
      <c r="AD62" s="171" t="s">
        <v>87</v>
      </c>
      <c r="AE62" s="171" t="s">
        <v>87</v>
      </c>
      <c r="AF62" s="171" t="s">
        <v>87</v>
      </c>
      <c r="AG62" s="171" t="s">
        <v>87</v>
      </c>
      <c r="AH62" s="171" t="s">
        <v>87</v>
      </c>
      <c r="AI62" s="171" t="s">
        <v>87</v>
      </c>
      <c r="AJ62" s="171" t="s">
        <v>87</v>
      </c>
      <c r="AK62" s="171" t="s">
        <v>87</v>
      </c>
      <c r="AL62" s="171" t="s">
        <v>87</v>
      </c>
      <c r="AM62" s="145" t="s">
        <v>87</v>
      </c>
      <c r="AN62" s="171" t="s">
        <v>87</v>
      </c>
      <c r="AO62" s="156" t="s">
        <v>87</v>
      </c>
      <c r="AP62" s="157" t="s">
        <v>87</v>
      </c>
      <c r="AQ62" s="61" t="s">
        <v>87</v>
      </c>
      <c r="AR62" s="158" t="s">
        <v>87</v>
      </c>
      <c r="AS62" s="157" t="s">
        <v>87</v>
      </c>
      <c r="AT62" s="145" t="s">
        <v>87</v>
      </c>
      <c r="AU62" s="171" t="s">
        <v>87</v>
      </c>
      <c r="AV62" s="156" t="s">
        <v>87</v>
      </c>
      <c r="AW62" s="157" t="s">
        <v>87</v>
      </c>
      <c r="AX62" s="158" t="s">
        <v>87</v>
      </c>
      <c r="AY62" s="157" t="s">
        <v>87</v>
      </c>
      <c r="AZ62" s="158" t="s">
        <v>87</v>
      </c>
      <c r="BA62" s="159" t="s">
        <v>87</v>
      </c>
      <c r="BD62" s="53"/>
      <c r="BE62" s="53"/>
      <c r="BF62" s="53"/>
      <c r="BG62" s="53"/>
    </row>
    <row r="63" spans="2:59" ht="12.5" x14ac:dyDescent="0.25">
      <c r="B63" s="84"/>
      <c r="C63" s="231">
        <v>38</v>
      </c>
      <c r="D63" s="221" t="s">
        <v>87</v>
      </c>
      <c r="E63" s="145" t="s">
        <v>87</v>
      </c>
      <c r="F63" s="235" t="s">
        <v>87</v>
      </c>
      <c r="G63" s="221" t="s">
        <v>87</v>
      </c>
      <c r="H63" s="221" t="s">
        <v>87</v>
      </c>
      <c r="I63" s="236" t="s">
        <v>87</v>
      </c>
      <c r="J63" s="236" t="s">
        <v>87</v>
      </c>
      <c r="K63" s="236" t="s">
        <v>87</v>
      </c>
      <c r="L63" s="236" t="s">
        <v>87</v>
      </c>
      <c r="M63" s="237" t="s">
        <v>87</v>
      </c>
      <c r="N63" s="236" t="s">
        <v>87</v>
      </c>
      <c r="O63" s="236" t="s">
        <v>87</v>
      </c>
      <c r="P63" s="236" t="s">
        <v>87</v>
      </c>
      <c r="Q63" s="61" t="s">
        <v>87</v>
      </c>
      <c r="R63" s="61" t="s">
        <v>87</v>
      </c>
      <c r="S63" s="171" t="s">
        <v>87</v>
      </c>
      <c r="T63" s="171" t="s">
        <v>87</v>
      </c>
      <c r="U63" s="171" t="s">
        <v>87</v>
      </c>
      <c r="V63" s="171" t="s">
        <v>87</v>
      </c>
      <c r="W63" s="171" t="s">
        <v>87</v>
      </c>
      <c r="X63" s="171" t="s">
        <v>87</v>
      </c>
      <c r="Y63" s="171" t="s">
        <v>87</v>
      </c>
      <c r="Z63" s="171" t="s">
        <v>87</v>
      </c>
      <c r="AA63" s="171" t="s">
        <v>87</v>
      </c>
      <c r="AB63" s="171" t="s">
        <v>87</v>
      </c>
      <c r="AC63" s="171" t="s">
        <v>87</v>
      </c>
      <c r="AD63" s="171" t="s">
        <v>87</v>
      </c>
      <c r="AE63" s="171" t="s">
        <v>87</v>
      </c>
      <c r="AF63" s="171" t="s">
        <v>87</v>
      </c>
      <c r="AG63" s="171" t="s">
        <v>87</v>
      </c>
      <c r="AH63" s="171" t="s">
        <v>87</v>
      </c>
      <c r="AI63" s="171" t="s">
        <v>87</v>
      </c>
      <c r="AJ63" s="171" t="s">
        <v>87</v>
      </c>
      <c r="AK63" s="171" t="s">
        <v>87</v>
      </c>
      <c r="AL63" s="171" t="s">
        <v>87</v>
      </c>
      <c r="AM63" s="145" t="s">
        <v>87</v>
      </c>
      <c r="AN63" s="171" t="s">
        <v>87</v>
      </c>
      <c r="AO63" s="156" t="s">
        <v>87</v>
      </c>
      <c r="AP63" s="157" t="s">
        <v>87</v>
      </c>
      <c r="AQ63" s="61" t="s">
        <v>87</v>
      </c>
      <c r="AR63" s="158" t="s">
        <v>87</v>
      </c>
      <c r="AS63" s="157" t="s">
        <v>87</v>
      </c>
      <c r="AT63" s="145" t="s">
        <v>87</v>
      </c>
      <c r="AU63" s="171" t="s">
        <v>87</v>
      </c>
      <c r="AV63" s="156" t="s">
        <v>87</v>
      </c>
      <c r="AW63" s="157" t="s">
        <v>87</v>
      </c>
      <c r="AX63" s="158" t="s">
        <v>87</v>
      </c>
      <c r="AY63" s="157" t="s">
        <v>87</v>
      </c>
      <c r="AZ63" s="158" t="s">
        <v>87</v>
      </c>
      <c r="BA63" s="159" t="s">
        <v>87</v>
      </c>
      <c r="BD63" s="53"/>
      <c r="BE63" s="53"/>
      <c r="BF63" s="53"/>
      <c r="BG63" s="53"/>
    </row>
    <row r="64" spans="2:59" ht="12.5" x14ac:dyDescent="0.25">
      <c r="B64" s="84"/>
      <c r="C64" s="231">
        <v>39</v>
      </c>
      <c r="D64" s="221" t="s">
        <v>87</v>
      </c>
      <c r="E64" s="145" t="s">
        <v>87</v>
      </c>
      <c r="F64" s="235" t="s">
        <v>87</v>
      </c>
      <c r="G64" s="221" t="s">
        <v>87</v>
      </c>
      <c r="H64" s="221" t="s">
        <v>87</v>
      </c>
      <c r="I64" s="236" t="s">
        <v>87</v>
      </c>
      <c r="J64" s="236" t="s">
        <v>87</v>
      </c>
      <c r="K64" s="236" t="s">
        <v>87</v>
      </c>
      <c r="L64" s="236" t="s">
        <v>87</v>
      </c>
      <c r="M64" s="237" t="s">
        <v>87</v>
      </c>
      <c r="N64" s="236" t="s">
        <v>87</v>
      </c>
      <c r="O64" s="236" t="s">
        <v>87</v>
      </c>
      <c r="P64" s="236" t="s">
        <v>87</v>
      </c>
      <c r="Q64" s="61" t="s">
        <v>87</v>
      </c>
      <c r="R64" s="61" t="s">
        <v>87</v>
      </c>
      <c r="S64" s="171" t="s">
        <v>87</v>
      </c>
      <c r="T64" s="171" t="s">
        <v>87</v>
      </c>
      <c r="U64" s="171" t="s">
        <v>87</v>
      </c>
      <c r="V64" s="171" t="s">
        <v>87</v>
      </c>
      <c r="W64" s="171" t="s">
        <v>87</v>
      </c>
      <c r="X64" s="171" t="s">
        <v>87</v>
      </c>
      <c r="Y64" s="171" t="s">
        <v>87</v>
      </c>
      <c r="Z64" s="171" t="s">
        <v>87</v>
      </c>
      <c r="AA64" s="171" t="s">
        <v>87</v>
      </c>
      <c r="AB64" s="171" t="s">
        <v>87</v>
      </c>
      <c r="AC64" s="171" t="s">
        <v>87</v>
      </c>
      <c r="AD64" s="171" t="s">
        <v>87</v>
      </c>
      <c r="AE64" s="171" t="s">
        <v>87</v>
      </c>
      <c r="AF64" s="171" t="s">
        <v>87</v>
      </c>
      <c r="AG64" s="171" t="s">
        <v>87</v>
      </c>
      <c r="AH64" s="171" t="s">
        <v>87</v>
      </c>
      <c r="AI64" s="171" t="s">
        <v>87</v>
      </c>
      <c r="AJ64" s="171" t="s">
        <v>87</v>
      </c>
      <c r="AK64" s="171" t="s">
        <v>87</v>
      </c>
      <c r="AL64" s="171" t="s">
        <v>87</v>
      </c>
      <c r="AM64" s="145" t="s">
        <v>87</v>
      </c>
      <c r="AN64" s="171" t="s">
        <v>87</v>
      </c>
      <c r="AO64" s="156" t="s">
        <v>87</v>
      </c>
      <c r="AP64" s="157" t="s">
        <v>87</v>
      </c>
      <c r="AQ64" s="61" t="s">
        <v>87</v>
      </c>
      <c r="AR64" s="158" t="s">
        <v>87</v>
      </c>
      <c r="AS64" s="157" t="s">
        <v>87</v>
      </c>
      <c r="AT64" s="145" t="s">
        <v>87</v>
      </c>
      <c r="AU64" s="171" t="s">
        <v>87</v>
      </c>
      <c r="AV64" s="156" t="s">
        <v>87</v>
      </c>
      <c r="AW64" s="157" t="s">
        <v>87</v>
      </c>
      <c r="AX64" s="158" t="s">
        <v>87</v>
      </c>
      <c r="AY64" s="157" t="s">
        <v>87</v>
      </c>
      <c r="AZ64" s="158" t="s">
        <v>87</v>
      </c>
      <c r="BA64" s="159" t="s">
        <v>87</v>
      </c>
      <c r="BD64" s="53"/>
      <c r="BE64" s="53"/>
      <c r="BF64" s="53"/>
      <c r="BG64" s="53"/>
    </row>
    <row r="65" spans="2:59" ht="12.5" x14ac:dyDescent="0.25">
      <c r="B65" s="84"/>
      <c r="C65" s="231">
        <v>40</v>
      </c>
      <c r="D65" s="221" t="s">
        <v>87</v>
      </c>
      <c r="E65" s="145" t="s">
        <v>87</v>
      </c>
      <c r="F65" s="235" t="s">
        <v>87</v>
      </c>
      <c r="G65" s="221" t="s">
        <v>87</v>
      </c>
      <c r="H65" s="221" t="s">
        <v>87</v>
      </c>
      <c r="I65" s="236" t="s">
        <v>87</v>
      </c>
      <c r="J65" s="236" t="s">
        <v>87</v>
      </c>
      <c r="K65" s="236" t="s">
        <v>87</v>
      </c>
      <c r="L65" s="236" t="s">
        <v>87</v>
      </c>
      <c r="M65" s="237" t="s">
        <v>87</v>
      </c>
      <c r="N65" s="236" t="s">
        <v>87</v>
      </c>
      <c r="O65" s="236" t="s">
        <v>87</v>
      </c>
      <c r="P65" s="236" t="s">
        <v>87</v>
      </c>
      <c r="Q65" s="61" t="s">
        <v>87</v>
      </c>
      <c r="R65" s="61" t="s">
        <v>87</v>
      </c>
      <c r="S65" s="171" t="s">
        <v>87</v>
      </c>
      <c r="T65" s="171" t="s">
        <v>87</v>
      </c>
      <c r="U65" s="171" t="s">
        <v>87</v>
      </c>
      <c r="V65" s="171" t="s">
        <v>87</v>
      </c>
      <c r="W65" s="171" t="s">
        <v>87</v>
      </c>
      <c r="X65" s="171" t="s">
        <v>87</v>
      </c>
      <c r="Y65" s="171" t="s">
        <v>87</v>
      </c>
      <c r="Z65" s="171" t="s">
        <v>87</v>
      </c>
      <c r="AA65" s="171" t="s">
        <v>87</v>
      </c>
      <c r="AB65" s="171" t="s">
        <v>87</v>
      </c>
      <c r="AC65" s="171" t="s">
        <v>87</v>
      </c>
      <c r="AD65" s="171" t="s">
        <v>87</v>
      </c>
      <c r="AE65" s="171" t="s">
        <v>87</v>
      </c>
      <c r="AF65" s="171" t="s">
        <v>87</v>
      </c>
      <c r="AG65" s="171" t="s">
        <v>87</v>
      </c>
      <c r="AH65" s="171" t="s">
        <v>87</v>
      </c>
      <c r="AI65" s="171" t="s">
        <v>87</v>
      </c>
      <c r="AJ65" s="171" t="s">
        <v>87</v>
      </c>
      <c r="AK65" s="171" t="s">
        <v>87</v>
      </c>
      <c r="AL65" s="171" t="s">
        <v>87</v>
      </c>
      <c r="AM65" s="145" t="s">
        <v>87</v>
      </c>
      <c r="AN65" s="171" t="s">
        <v>87</v>
      </c>
      <c r="AO65" s="156" t="s">
        <v>87</v>
      </c>
      <c r="AP65" s="157" t="s">
        <v>87</v>
      </c>
      <c r="AQ65" s="61" t="s">
        <v>87</v>
      </c>
      <c r="AR65" s="158" t="s">
        <v>87</v>
      </c>
      <c r="AS65" s="157" t="s">
        <v>87</v>
      </c>
      <c r="AT65" s="145" t="s">
        <v>87</v>
      </c>
      <c r="AU65" s="171" t="s">
        <v>87</v>
      </c>
      <c r="AV65" s="156" t="s">
        <v>87</v>
      </c>
      <c r="AW65" s="157" t="s">
        <v>87</v>
      </c>
      <c r="AX65" s="158" t="s">
        <v>87</v>
      </c>
      <c r="AY65" s="157" t="s">
        <v>87</v>
      </c>
      <c r="AZ65" s="158" t="s">
        <v>87</v>
      </c>
      <c r="BA65" s="159" t="s">
        <v>87</v>
      </c>
      <c r="BD65" s="53"/>
      <c r="BE65" s="53"/>
      <c r="BF65" s="53"/>
      <c r="BG65" s="53"/>
    </row>
    <row r="66" spans="2:59" ht="12.5" x14ac:dyDescent="0.25">
      <c r="B66" s="84"/>
      <c r="C66" s="231">
        <v>41</v>
      </c>
      <c r="D66" s="221" t="s">
        <v>87</v>
      </c>
      <c r="E66" s="145" t="s">
        <v>87</v>
      </c>
      <c r="F66" s="235" t="s">
        <v>87</v>
      </c>
      <c r="G66" s="221" t="s">
        <v>87</v>
      </c>
      <c r="H66" s="221" t="s">
        <v>87</v>
      </c>
      <c r="I66" s="236" t="s">
        <v>87</v>
      </c>
      <c r="J66" s="236" t="s">
        <v>87</v>
      </c>
      <c r="K66" s="236" t="s">
        <v>87</v>
      </c>
      <c r="L66" s="236" t="s">
        <v>87</v>
      </c>
      <c r="M66" s="237" t="s">
        <v>87</v>
      </c>
      <c r="N66" s="236" t="s">
        <v>87</v>
      </c>
      <c r="O66" s="236" t="s">
        <v>87</v>
      </c>
      <c r="P66" s="236" t="s">
        <v>87</v>
      </c>
      <c r="Q66" s="61" t="s">
        <v>87</v>
      </c>
      <c r="R66" s="61" t="s">
        <v>87</v>
      </c>
      <c r="S66" s="171" t="s">
        <v>87</v>
      </c>
      <c r="T66" s="171" t="s">
        <v>87</v>
      </c>
      <c r="U66" s="171" t="s">
        <v>87</v>
      </c>
      <c r="V66" s="171" t="s">
        <v>87</v>
      </c>
      <c r="W66" s="171" t="s">
        <v>87</v>
      </c>
      <c r="X66" s="171" t="s">
        <v>87</v>
      </c>
      <c r="Y66" s="171" t="s">
        <v>87</v>
      </c>
      <c r="Z66" s="171" t="s">
        <v>87</v>
      </c>
      <c r="AA66" s="171" t="s">
        <v>87</v>
      </c>
      <c r="AB66" s="171" t="s">
        <v>87</v>
      </c>
      <c r="AC66" s="171" t="s">
        <v>87</v>
      </c>
      <c r="AD66" s="171" t="s">
        <v>87</v>
      </c>
      <c r="AE66" s="171" t="s">
        <v>87</v>
      </c>
      <c r="AF66" s="171" t="s">
        <v>87</v>
      </c>
      <c r="AG66" s="171" t="s">
        <v>87</v>
      </c>
      <c r="AH66" s="171" t="s">
        <v>87</v>
      </c>
      <c r="AI66" s="171" t="s">
        <v>87</v>
      </c>
      <c r="AJ66" s="171" t="s">
        <v>87</v>
      </c>
      <c r="AK66" s="171" t="s">
        <v>87</v>
      </c>
      <c r="AL66" s="171" t="s">
        <v>87</v>
      </c>
      <c r="AM66" s="145" t="s">
        <v>87</v>
      </c>
      <c r="AN66" s="171" t="s">
        <v>87</v>
      </c>
      <c r="AO66" s="156" t="s">
        <v>87</v>
      </c>
      <c r="AP66" s="157" t="s">
        <v>87</v>
      </c>
      <c r="AQ66" s="61" t="s">
        <v>87</v>
      </c>
      <c r="AR66" s="158" t="s">
        <v>87</v>
      </c>
      <c r="AS66" s="157" t="s">
        <v>87</v>
      </c>
      <c r="AT66" s="145" t="s">
        <v>87</v>
      </c>
      <c r="AU66" s="171" t="s">
        <v>87</v>
      </c>
      <c r="AV66" s="156" t="s">
        <v>87</v>
      </c>
      <c r="AW66" s="157" t="s">
        <v>87</v>
      </c>
      <c r="AX66" s="158" t="s">
        <v>87</v>
      </c>
      <c r="AY66" s="157" t="s">
        <v>87</v>
      </c>
      <c r="AZ66" s="158" t="s">
        <v>87</v>
      </c>
      <c r="BA66" s="159" t="s">
        <v>87</v>
      </c>
      <c r="BD66" s="53"/>
      <c r="BE66" s="53"/>
      <c r="BF66" s="53"/>
      <c r="BG66" s="53"/>
    </row>
    <row r="67" spans="2:59" ht="12.5" x14ac:dyDescent="0.25">
      <c r="B67" s="84"/>
      <c r="C67" s="231">
        <v>42</v>
      </c>
      <c r="D67" s="221" t="s">
        <v>87</v>
      </c>
      <c r="E67" s="145" t="s">
        <v>87</v>
      </c>
      <c r="F67" s="235" t="s">
        <v>87</v>
      </c>
      <c r="G67" s="221" t="s">
        <v>87</v>
      </c>
      <c r="H67" s="221" t="s">
        <v>87</v>
      </c>
      <c r="I67" s="236" t="s">
        <v>87</v>
      </c>
      <c r="J67" s="236" t="s">
        <v>87</v>
      </c>
      <c r="K67" s="236" t="s">
        <v>87</v>
      </c>
      <c r="L67" s="236" t="s">
        <v>87</v>
      </c>
      <c r="M67" s="237" t="s">
        <v>87</v>
      </c>
      <c r="N67" s="236" t="s">
        <v>87</v>
      </c>
      <c r="O67" s="236" t="s">
        <v>87</v>
      </c>
      <c r="P67" s="236" t="s">
        <v>87</v>
      </c>
      <c r="Q67" s="61" t="s">
        <v>87</v>
      </c>
      <c r="R67" s="61" t="s">
        <v>87</v>
      </c>
      <c r="S67" s="171" t="s">
        <v>87</v>
      </c>
      <c r="T67" s="171" t="s">
        <v>87</v>
      </c>
      <c r="U67" s="171" t="s">
        <v>87</v>
      </c>
      <c r="V67" s="171" t="s">
        <v>87</v>
      </c>
      <c r="W67" s="171" t="s">
        <v>87</v>
      </c>
      <c r="X67" s="171" t="s">
        <v>87</v>
      </c>
      <c r="Y67" s="171" t="s">
        <v>87</v>
      </c>
      <c r="Z67" s="171" t="s">
        <v>87</v>
      </c>
      <c r="AA67" s="171" t="s">
        <v>87</v>
      </c>
      <c r="AB67" s="171" t="s">
        <v>87</v>
      </c>
      <c r="AC67" s="171" t="s">
        <v>87</v>
      </c>
      <c r="AD67" s="171" t="s">
        <v>87</v>
      </c>
      <c r="AE67" s="171" t="s">
        <v>87</v>
      </c>
      <c r="AF67" s="171" t="s">
        <v>87</v>
      </c>
      <c r="AG67" s="171" t="s">
        <v>87</v>
      </c>
      <c r="AH67" s="171" t="s">
        <v>87</v>
      </c>
      <c r="AI67" s="171" t="s">
        <v>87</v>
      </c>
      <c r="AJ67" s="171" t="s">
        <v>87</v>
      </c>
      <c r="AK67" s="171" t="s">
        <v>87</v>
      </c>
      <c r="AL67" s="171" t="s">
        <v>87</v>
      </c>
      <c r="AM67" s="145" t="s">
        <v>87</v>
      </c>
      <c r="AN67" s="171" t="s">
        <v>87</v>
      </c>
      <c r="AO67" s="156" t="s">
        <v>87</v>
      </c>
      <c r="AP67" s="157" t="s">
        <v>87</v>
      </c>
      <c r="AQ67" s="61" t="s">
        <v>87</v>
      </c>
      <c r="AR67" s="158" t="s">
        <v>87</v>
      </c>
      <c r="AS67" s="157" t="s">
        <v>87</v>
      </c>
      <c r="AT67" s="145" t="s">
        <v>87</v>
      </c>
      <c r="AU67" s="171" t="s">
        <v>87</v>
      </c>
      <c r="AV67" s="156" t="s">
        <v>87</v>
      </c>
      <c r="AW67" s="157" t="s">
        <v>87</v>
      </c>
      <c r="AX67" s="158" t="s">
        <v>87</v>
      </c>
      <c r="AY67" s="157" t="s">
        <v>87</v>
      </c>
      <c r="AZ67" s="158" t="s">
        <v>87</v>
      </c>
      <c r="BA67" s="159" t="s">
        <v>87</v>
      </c>
      <c r="BD67" s="53"/>
      <c r="BE67" s="53"/>
      <c r="BF67" s="53"/>
      <c r="BG67" s="53"/>
    </row>
    <row r="68" spans="2:59" ht="12.5" x14ac:dyDescent="0.25">
      <c r="B68" s="84"/>
      <c r="C68" s="231">
        <v>43</v>
      </c>
      <c r="D68" s="221" t="s">
        <v>87</v>
      </c>
      <c r="E68" s="145" t="s">
        <v>87</v>
      </c>
      <c r="F68" s="235" t="s">
        <v>87</v>
      </c>
      <c r="G68" s="221" t="s">
        <v>87</v>
      </c>
      <c r="H68" s="221" t="s">
        <v>87</v>
      </c>
      <c r="I68" s="236" t="s">
        <v>87</v>
      </c>
      <c r="J68" s="236" t="s">
        <v>87</v>
      </c>
      <c r="K68" s="236" t="s">
        <v>87</v>
      </c>
      <c r="L68" s="236" t="s">
        <v>87</v>
      </c>
      <c r="M68" s="237" t="s">
        <v>87</v>
      </c>
      <c r="N68" s="236" t="s">
        <v>87</v>
      </c>
      <c r="O68" s="236" t="s">
        <v>87</v>
      </c>
      <c r="P68" s="236" t="s">
        <v>87</v>
      </c>
      <c r="Q68" s="61" t="s">
        <v>87</v>
      </c>
      <c r="R68" s="61" t="s">
        <v>87</v>
      </c>
      <c r="S68" s="171" t="s">
        <v>87</v>
      </c>
      <c r="T68" s="171" t="s">
        <v>87</v>
      </c>
      <c r="U68" s="171" t="s">
        <v>87</v>
      </c>
      <c r="V68" s="171" t="s">
        <v>87</v>
      </c>
      <c r="W68" s="171" t="s">
        <v>87</v>
      </c>
      <c r="X68" s="171" t="s">
        <v>87</v>
      </c>
      <c r="Y68" s="171" t="s">
        <v>87</v>
      </c>
      <c r="Z68" s="171" t="s">
        <v>87</v>
      </c>
      <c r="AA68" s="171" t="s">
        <v>87</v>
      </c>
      <c r="AB68" s="171" t="s">
        <v>87</v>
      </c>
      <c r="AC68" s="171" t="s">
        <v>87</v>
      </c>
      <c r="AD68" s="171" t="s">
        <v>87</v>
      </c>
      <c r="AE68" s="171" t="s">
        <v>87</v>
      </c>
      <c r="AF68" s="171" t="s">
        <v>87</v>
      </c>
      <c r="AG68" s="171" t="s">
        <v>87</v>
      </c>
      <c r="AH68" s="171" t="s">
        <v>87</v>
      </c>
      <c r="AI68" s="171" t="s">
        <v>87</v>
      </c>
      <c r="AJ68" s="171" t="s">
        <v>87</v>
      </c>
      <c r="AK68" s="171" t="s">
        <v>87</v>
      </c>
      <c r="AL68" s="171" t="s">
        <v>87</v>
      </c>
      <c r="AM68" s="145" t="s">
        <v>87</v>
      </c>
      <c r="AN68" s="171" t="s">
        <v>87</v>
      </c>
      <c r="AO68" s="156" t="s">
        <v>87</v>
      </c>
      <c r="AP68" s="157" t="s">
        <v>87</v>
      </c>
      <c r="AQ68" s="61" t="s">
        <v>87</v>
      </c>
      <c r="AR68" s="158" t="s">
        <v>87</v>
      </c>
      <c r="AS68" s="157" t="s">
        <v>87</v>
      </c>
      <c r="AT68" s="145" t="s">
        <v>87</v>
      </c>
      <c r="AU68" s="171" t="s">
        <v>87</v>
      </c>
      <c r="AV68" s="156" t="s">
        <v>87</v>
      </c>
      <c r="AW68" s="157" t="s">
        <v>87</v>
      </c>
      <c r="AX68" s="158" t="s">
        <v>87</v>
      </c>
      <c r="AY68" s="157" t="s">
        <v>87</v>
      </c>
      <c r="AZ68" s="158" t="s">
        <v>87</v>
      </c>
      <c r="BA68" s="159" t="s">
        <v>87</v>
      </c>
      <c r="BD68" s="53"/>
      <c r="BE68" s="53"/>
      <c r="BF68" s="53"/>
      <c r="BG68" s="53"/>
    </row>
    <row r="69" spans="2:59" ht="12.5" x14ac:dyDescent="0.25">
      <c r="B69" s="84"/>
      <c r="C69" s="231">
        <v>44</v>
      </c>
      <c r="D69" s="221" t="s">
        <v>87</v>
      </c>
      <c r="E69" s="145" t="s">
        <v>87</v>
      </c>
      <c r="F69" s="235" t="s">
        <v>87</v>
      </c>
      <c r="G69" s="221" t="s">
        <v>87</v>
      </c>
      <c r="H69" s="221" t="s">
        <v>87</v>
      </c>
      <c r="I69" s="236" t="s">
        <v>87</v>
      </c>
      <c r="J69" s="236" t="s">
        <v>87</v>
      </c>
      <c r="K69" s="236" t="s">
        <v>87</v>
      </c>
      <c r="L69" s="236" t="s">
        <v>87</v>
      </c>
      <c r="M69" s="237" t="s">
        <v>87</v>
      </c>
      <c r="N69" s="236" t="s">
        <v>87</v>
      </c>
      <c r="O69" s="236" t="s">
        <v>87</v>
      </c>
      <c r="P69" s="236" t="s">
        <v>87</v>
      </c>
      <c r="Q69" s="61" t="s">
        <v>87</v>
      </c>
      <c r="R69" s="61" t="s">
        <v>87</v>
      </c>
      <c r="S69" s="171" t="s">
        <v>87</v>
      </c>
      <c r="T69" s="171" t="s">
        <v>87</v>
      </c>
      <c r="U69" s="171" t="s">
        <v>87</v>
      </c>
      <c r="V69" s="171" t="s">
        <v>87</v>
      </c>
      <c r="W69" s="171" t="s">
        <v>87</v>
      </c>
      <c r="X69" s="171" t="s">
        <v>87</v>
      </c>
      <c r="Y69" s="171" t="s">
        <v>87</v>
      </c>
      <c r="Z69" s="171" t="s">
        <v>87</v>
      </c>
      <c r="AA69" s="171" t="s">
        <v>87</v>
      </c>
      <c r="AB69" s="171" t="s">
        <v>87</v>
      </c>
      <c r="AC69" s="171" t="s">
        <v>87</v>
      </c>
      <c r="AD69" s="171" t="s">
        <v>87</v>
      </c>
      <c r="AE69" s="171" t="s">
        <v>87</v>
      </c>
      <c r="AF69" s="171" t="s">
        <v>87</v>
      </c>
      <c r="AG69" s="171" t="s">
        <v>87</v>
      </c>
      <c r="AH69" s="171" t="s">
        <v>87</v>
      </c>
      <c r="AI69" s="171" t="s">
        <v>87</v>
      </c>
      <c r="AJ69" s="171" t="s">
        <v>87</v>
      </c>
      <c r="AK69" s="171" t="s">
        <v>87</v>
      </c>
      <c r="AL69" s="171" t="s">
        <v>87</v>
      </c>
      <c r="AM69" s="145" t="s">
        <v>87</v>
      </c>
      <c r="AN69" s="171" t="s">
        <v>87</v>
      </c>
      <c r="AO69" s="156" t="s">
        <v>87</v>
      </c>
      <c r="AP69" s="157" t="s">
        <v>87</v>
      </c>
      <c r="AQ69" s="61" t="s">
        <v>87</v>
      </c>
      <c r="AR69" s="158" t="s">
        <v>87</v>
      </c>
      <c r="AS69" s="157" t="s">
        <v>87</v>
      </c>
      <c r="AT69" s="145" t="s">
        <v>87</v>
      </c>
      <c r="AU69" s="171" t="s">
        <v>87</v>
      </c>
      <c r="AV69" s="156" t="s">
        <v>87</v>
      </c>
      <c r="AW69" s="157" t="s">
        <v>87</v>
      </c>
      <c r="AX69" s="158" t="s">
        <v>87</v>
      </c>
      <c r="AY69" s="157" t="s">
        <v>87</v>
      </c>
      <c r="AZ69" s="158" t="s">
        <v>87</v>
      </c>
      <c r="BA69" s="159" t="s">
        <v>87</v>
      </c>
      <c r="BD69" s="53"/>
      <c r="BE69" s="53"/>
      <c r="BF69" s="53"/>
      <c r="BG69" s="53"/>
    </row>
    <row r="70" spans="2:59" ht="12.5" x14ac:dyDescent="0.25">
      <c r="B70" s="84"/>
      <c r="C70" s="231">
        <v>45</v>
      </c>
      <c r="D70" s="221" t="s">
        <v>87</v>
      </c>
      <c r="E70" s="145" t="s">
        <v>87</v>
      </c>
      <c r="F70" s="235" t="s">
        <v>87</v>
      </c>
      <c r="G70" s="221" t="s">
        <v>87</v>
      </c>
      <c r="H70" s="221" t="s">
        <v>87</v>
      </c>
      <c r="I70" s="236" t="s">
        <v>87</v>
      </c>
      <c r="J70" s="236" t="s">
        <v>87</v>
      </c>
      <c r="K70" s="236" t="s">
        <v>87</v>
      </c>
      <c r="L70" s="236" t="s">
        <v>87</v>
      </c>
      <c r="M70" s="237" t="s">
        <v>87</v>
      </c>
      <c r="N70" s="236" t="s">
        <v>87</v>
      </c>
      <c r="O70" s="236" t="s">
        <v>87</v>
      </c>
      <c r="P70" s="236" t="s">
        <v>87</v>
      </c>
      <c r="Q70" s="61" t="s">
        <v>87</v>
      </c>
      <c r="R70" s="61" t="s">
        <v>87</v>
      </c>
      <c r="S70" s="171" t="s">
        <v>87</v>
      </c>
      <c r="T70" s="171" t="s">
        <v>87</v>
      </c>
      <c r="U70" s="171" t="s">
        <v>87</v>
      </c>
      <c r="V70" s="171" t="s">
        <v>87</v>
      </c>
      <c r="W70" s="171" t="s">
        <v>87</v>
      </c>
      <c r="X70" s="171" t="s">
        <v>87</v>
      </c>
      <c r="Y70" s="171" t="s">
        <v>87</v>
      </c>
      <c r="Z70" s="171" t="s">
        <v>87</v>
      </c>
      <c r="AA70" s="171" t="s">
        <v>87</v>
      </c>
      <c r="AB70" s="171" t="s">
        <v>87</v>
      </c>
      <c r="AC70" s="171" t="s">
        <v>87</v>
      </c>
      <c r="AD70" s="171" t="s">
        <v>87</v>
      </c>
      <c r="AE70" s="171" t="s">
        <v>87</v>
      </c>
      <c r="AF70" s="171" t="s">
        <v>87</v>
      </c>
      <c r="AG70" s="171" t="s">
        <v>87</v>
      </c>
      <c r="AH70" s="171" t="s">
        <v>87</v>
      </c>
      <c r="AI70" s="171" t="s">
        <v>87</v>
      </c>
      <c r="AJ70" s="171" t="s">
        <v>87</v>
      </c>
      <c r="AK70" s="171" t="s">
        <v>87</v>
      </c>
      <c r="AL70" s="171" t="s">
        <v>87</v>
      </c>
      <c r="AM70" s="145" t="s">
        <v>87</v>
      </c>
      <c r="AN70" s="171" t="s">
        <v>87</v>
      </c>
      <c r="AO70" s="156" t="s">
        <v>87</v>
      </c>
      <c r="AP70" s="157" t="s">
        <v>87</v>
      </c>
      <c r="AQ70" s="61" t="s">
        <v>87</v>
      </c>
      <c r="AR70" s="158" t="s">
        <v>87</v>
      </c>
      <c r="AS70" s="157" t="s">
        <v>87</v>
      </c>
      <c r="AT70" s="145" t="s">
        <v>87</v>
      </c>
      <c r="AU70" s="171" t="s">
        <v>87</v>
      </c>
      <c r="AV70" s="156" t="s">
        <v>87</v>
      </c>
      <c r="AW70" s="157" t="s">
        <v>87</v>
      </c>
      <c r="AX70" s="158" t="s">
        <v>87</v>
      </c>
      <c r="AY70" s="157" t="s">
        <v>87</v>
      </c>
      <c r="AZ70" s="158" t="s">
        <v>87</v>
      </c>
      <c r="BA70" s="159" t="s">
        <v>87</v>
      </c>
      <c r="BD70" s="53"/>
      <c r="BE70" s="53"/>
      <c r="BF70" s="53"/>
      <c r="BG70" s="53"/>
    </row>
    <row r="71" spans="2:59" ht="12.5" x14ac:dyDescent="0.25">
      <c r="B71" s="84"/>
      <c r="C71" s="231">
        <v>46</v>
      </c>
      <c r="D71" s="221" t="s">
        <v>87</v>
      </c>
      <c r="E71" s="145" t="s">
        <v>87</v>
      </c>
      <c r="F71" s="235" t="s">
        <v>87</v>
      </c>
      <c r="G71" s="221" t="s">
        <v>87</v>
      </c>
      <c r="H71" s="221" t="s">
        <v>87</v>
      </c>
      <c r="I71" s="236" t="s">
        <v>87</v>
      </c>
      <c r="J71" s="236" t="s">
        <v>87</v>
      </c>
      <c r="K71" s="236" t="s">
        <v>87</v>
      </c>
      <c r="L71" s="236" t="s">
        <v>87</v>
      </c>
      <c r="M71" s="237" t="s">
        <v>87</v>
      </c>
      <c r="N71" s="236" t="s">
        <v>87</v>
      </c>
      <c r="O71" s="236" t="s">
        <v>87</v>
      </c>
      <c r="P71" s="236" t="s">
        <v>87</v>
      </c>
      <c r="Q71" s="61" t="s">
        <v>87</v>
      </c>
      <c r="R71" s="61" t="s">
        <v>87</v>
      </c>
      <c r="S71" s="171" t="s">
        <v>87</v>
      </c>
      <c r="T71" s="171" t="s">
        <v>87</v>
      </c>
      <c r="U71" s="171" t="s">
        <v>87</v>
      </c>
      <c r="V71" s="171" t="s">
        <v>87</v>
      </c>
      <c r="W71" s="171" t="s">
        <v>87</v>
      </c>
      <c r="X71" s="171" t="s">
        <v>87</v>
      </c>
      <c r="Y71" s="171" t="s">
        <v>87</v>
      </c>
      <c r="Z71" s="171" t="s">
        <v>87</v>
      </c>
      <c r="AA71" s="171" t="s">
        <v>87</v>
      </c>
      <c r="AB71" s="171" t="s">
        <v>87</v>
      </c>
      <c r="AC71" s="171" t="s">
        <v>87</v>
      </c>
      <c r="AD71" s="171" t="s">
        <v>87</v>
      </c>
      <c r="AE71" s="171" t="s">
        <v>87</v>
      </c>
      <c r="AF71" s="171" t="s">
        <v>87</v>
      </c>
      <c r="AG71" s="171" t="s">
        <v>87</v>
      </c>
      <c r="AH71" s="171" t="s">
        <v>87</v>
      </c>
      <c r="AI71" s="171" t="s">
        <v>87</v>
      </c>
      <c r="AJ71" s="171" t="s">
        <v>87</v>
      </c>
      <c r="AK71" s="171" t="s">
        <v>87</v>
      </c>
      <c r="AL71" s="171" t="s">
        <v>87</v>
      </c>
      <c r="AM71" s="145" t="s">
        <v>87</v>
      </c>
      <c r="AN71" s="171" t="s">
        <v>87</v>
      </c>
      <c r="AO71" s="156" t="s">
        <v>87</v>
      </c>
      <c r="AP71" s="157" t="s">
        <v>87</v>
      </c>
      <c r="AQ71" s="61" t="s">
        <v>87</v>
      </c>
      <c r="AR71" s="158" t="s">
        <v>87</v>
      </c>
      <c r="AS71" s="157" t="s">
        <v>87</v>
      </c>
      <c r="AT71" s="145" t="s">
        <v>87</v>
      </c>
      <c r="AU71" s="171" t="s">
        <v>87</v>
      </c>
      <c r="AV71" s="156" t="s">
        <v>87</v>
      </c>
      <c r="AW71" s="157" t="s">
        <v>87</v>
      </c>
      <c r="AX71" s="158" t="s">
        <v>87</v>
      </c>
      <c r="AY71" s="157" t="s">
        <v>87</v>
      </c>
      <c r="AZ71" s="158" t="s">
        <v>87</v>
      </c>
      <c r="BA71" s="159" t="s">
        <v>87</v>
      </c>
      <c r="BD71" s="53"/>
      <c r="BE71" s="53"/>
      <c r="BF71" s="53"/>
      <c r="BG71" s="53"/>
    </row>
    <row r="72" spans="2:59" ht="12.5" x14ac:dyDescent="0.25">
      <c r="B72" s="84"/>
      <c r="C72" s="231">
        <v>47</v>
      </c>
      <c r="D72" s="221" t="s">
        <v>87</v>
      </c>
      <c r="E72" s="145" t="s">
        <v>87</v>
      </c>
      <c r="F72" s="235" t="s">
        <v>87</v>
      </c>
      <c r="G72" s="221" t="s">
        <v>87</v>
      </c>
      <c r="H72" s="221" t="s">
        <v>87</v>
      </c>
      <c r="I72" s="236" t="s">
        <v>87</v>
      </c>
      <c r="J72" s="236" t="s">
        <v>87</v>
      </c>
      <c r="K72" s="236" t="s">
        <v>87</v>
      </c>
      <c r="L72" s="236" t="s">
        <v>87</v>
      </c>
      <c r="M72" s="237" t="s">
        <v>87</v>
      </c>
      <c r="N72" s="236" t="s">
        <v>87</v>
      </c>
      <c r="O72" s="236" t="s">
        <v>87</v>
      </c>
      <c r="P72" s="236" t="s">
        <v>87</v>
      </c>
      <c r="Q72" s="61" t="s">
        <v>87</v>
      </c>
      <c r="R72" s="61" t="s">
        <v>87</v>
      </c>
      <c r="S72" s="171" t="s">
        <v>87</v>
      </c>
      <c r="T72" s="171" t="s">
        <v>87</v>
      </c>
      <c r="U72" s="171" t="s">
        <v>87</v>
      </c>
      <c r="V72" s="171" t="s">
        <v>87</v>
      </c>
      <c r="W72" s="171" t="s">
        <v>87</v>
      </c>
      <c r="X72" s="171" t="s">
        <v>87</v>
      </c>
      <c r="Y72" s="171" t="s">
        <v>87</v>
      </c>
      <c r="Z72" s="171" t="s">
        <v>87</v>
      </c>
      <c r="AA72" s="171" t="s">
        <v>87</v>
      </c>
      <c r="AB72" s="171" t="s">
        <v>87</v>
      </c>
      <c r="AC72" s="171" t="s">
        <v>87</v>
      </c>
      <c r="AD72" s="171" t="s">
        <v>87</v>
      </c>
      <c r="AE72" s="171" t="s">
        <v>87</v>
      </c>
      <c r="AF72" s="171" t="s">
        <v>87</v>
      </c>
      <c r="AG72" s="171" t="s">
        <v>87</v>
      </c>
      <c r="AH72" s="171" t="s">
        <v>87</v>
      </c>
      <c r="AI72" s="171" t="s">
        <v>87</v>
      </c>
      <c r="AJ72" s="171" t="s">
        <v>87</v>
      </c>
      <c r="AK72" s="171" t="s">
        <v>87</v>
      </c>
      <c r="AL72" s="171" t="s">
        <v>87</v>
      </c>
      <c r="AM72" s="145" t="s">
        <v>87</v>
      </c>
      <c r="AN72" s="171" t="s">
        <v>87</v>
      </c>
      <c r="AO72" s="156" t="s">
        <v>87</v>
      </c>
      <c r="AP72" s="157" t="s">
        <v>87</v>
      </c>
      <c r="AQ72" s="61" t="s">
        <v>87</v>
      </c>
      <c r="AR72" s="158" t="s">
        <v>87</v>
      </c>
      <c r="AS72" s="157" t="s">
        <v>87</v>
      </c>
      <c r="AT72" s="145" t="s">
        <v>87</v>
      </c>
      <c r="AU72" s="171" t="s">
        <v>87</v>
      </c>
      <c r="AV72" s="156" t="s">
        <v>87</v>
      </c>
      <c r="AW72" s="157" t="s">
        <v>87</v>
      </c>
      <c r="AX72" s="158" t="s">
        <v>87</v>
      </c>
      <c r="AY72" s="157" t="s">
        <v>87</v>
      </c>
      <c r="AZ72" s="158" t="s">
        <v>87</v>
      </c>
      <c r="BA72" s="159" t="s">
        <v>87</v>
      </c>
      <c r="BD72" s="53"/>
      <c r="BE72" s="53"/>
      <c r="BF72" s="53"/>
      <c r="BG72" s="53"/>
    </row>
    <row r="73" spans="2:59" ht="12.5" x14ac:dyDescent="0.25">
      <c r="B73" s="84"/>
      <c r="C73" s="231">
        <v>48</v>
      </c>
      <c r="D73" s="221" t="s">
        <v>87</v>
      </c>
      <c r="E73" s="145" t="s">
        <v>87</v>
      </c>
      <c r="F73" s="235" t="s">
        <v>87</v>
      </c>
      <c r="G73" s="221" t="s">
        <v>87</v>
      </c>
      <c r="H73" s="221" t="s">
        <v>87</v>
      </c>
      <c r="I73" s="236" t="s">
        <v>87</v>
      </c>
      <c r="J73" s="236" t="s">
        <v>87</v>
      </c>
      <c r="K73" s="236" t="s">
        <v>87</v>
      </c>
      <c r="L73" s="236" t="s">
        <v>87</v>
      </c>
      <c r="M73" s="237" t="s">
        <v>87</v>
      </c>
      <c r="N73" s="236" t="s">
        <v>87</v>
      </c>
      <c r="O73" s="236" t="s">
        <v>87</v>
      </c>
      <c r="P73" s="236" t="s">
        <v>87</v>
      </c>
      <c r="Q73" s="61" t="s">
        <v>87</v>
      </c>
      <c r="R73" s="61" t="s">
        <v>87</v>
      </c>
      <c r="S73" s="171" t="s">
        <v>87</v>
      </c>
      <c r="T73" s="171" t="s">
        <v>87</v>
      </c>
      <c r="U73" s="171" t="s">
        <v>87</v>
      </c>
      <c r="V73" s="171" t="s">
        <v>87</v>
      </c>
      <c r="W73" s="171" t="s">
        <v>87</v>
      </c>
      <c r="X73" s="171" t="s">
        <v>87</v>
      </c>
      <c r="Y73" s="171" t="s">
        <v>87</v>
      </c>
      <c r="Z73" s="171" t="s">
        <v>87</v>
      </c>
      <c r="AA73" s="171" t="s">
        <v>87</v>
      </c>
      <c r="AB73" s="171" t="s">
        <v>87</v>
      </c>
      <c r="AC73" s="171" t="s">
        <v>87</v>
      </c>
      <c r="AD73" s="171" t="s">
        <v>87</v>
      </c>
      <c r="AE73" s="171" t="s">
        <v>87</v>
      </c>
      <c r="AF73" s="171" t="s">
        <v>87</v>
      </c>
      <c r="AG73" s="171" t="s">
        <v>87</v>
      </c>
      <c r="AH73" s="171" t="s">
        <v>87</v>
      </c>
      <c r="AI73" s="171" t="s">
        <v>87</v>
      </c>
      <c r="AJ73" s="171" t="s">
        <v>87</v>
      </c>
      <c r="AK73" s="171" t="s">
        <v>87</v>
      </c>
      <c r="AL73" s="171" t="s">
        <v>87</v>
      </c>
      <c r="AM73" s="145" t="s">
        <v>87</v>
      </c>
      <c r="AN73" s="171" t="s">
        <v>87</v>
      </c>
      <c r="AO73" s="156" t="s">
        <v>87</v>
      </c>
      <c r="AP73" s="157" t="s">
        <v>87</v>
      </c>
      <c r="AQ73" s="61" t="s">
        <v>87</v>
      </c>
      <c r="AR73" s="158" t="s">
        <v>87</v>
      </c>
      <c r="AS73" s="157" t="s">
        <v>87</v>
      </c>
      <c r="AT73" s="145" t="s">
        <v>87</v>
      </c>
      <c r="AU73" s="171" t="s">
        <v>87</v>
      </c>
      <c r="AV73" s="156" t="s">
        <v>87</v>
      </c>
      <c r="AW73" s="157" t="s">
        <v>87</v>
      </c>
      <c r="AX73" s="158" t="s">
        <v>87</v>
      </c>
      <c r="AY73" s="157" t="s">
        <v>87</v>
      </c>
      <c r="AZ73" s="158" t="s">
        <v>87</v>
      </c>
      <c r="BA73" s="159" t="s">
        <v>87</v>
      </c>
      <c r="BD73" s="53"/>
      <c r="BE73" s="53"/>
      <c r="BF73" s="53"/>
      <c r="BG73" s="53"/>
    </row>
    <row r="74" spans="2:59" ht="12.5" x14ac:dyDescent="0.25">
      <c r="B74" s="84"/>
      <c r="C74" s="231">
        <v>49</v>
      </c>
      <c r="D74" s="221" t="s">
        <v>87</v>
      </c>
      <c r="E74" s="145" t="s">
        <v>87</v>
      </c>
      <c r="F74" s="235" t="s">
        <v>87</v>
      </c>
      <c r="G74" s="221" t="s">
        <v>87</v>
      </c>
      <c r="H74" s="221" t="s">
        <v>87</v>
      </c>
      <c r="I74" s="236" t="s">
        <v>87</v>
      </c>
      <c r="J74" s="236" t="s">
        <v>87</v>
      </c>
      <c r="K74" s="236" t="s">
        <v>87</v>
      </c>
      <c r="L74" s="236" t="s">
        <v>87</v>
      </c>
      <c r="M74" s="237" t="s">
        <v>87</v>
      </c>
      <c r="N74" s="236" t="s">
        <v>87</v>
      </c>
      <c r="O74" s="236" t="s">
        <v>87</v>
      </c>
      <c r="P74" s="236" t="s">
        <v>87</v>
      </c>
      <c r="Q74" s="61" t="s">
        <v>87</v>
      </c>
      <c r="R74" s="61" t="s">
        <v>87</v>
      </c>
      <c r="S74" s="171" t="s">
        <v>87</v>
      </c>
      <c r="T74" s="171" t="s">
        <v>87</v>
      </c>
      <c r="U74" s="171" t="s">
        <v>87</v>
      </c>
      <c r="V74" s="171" t="s">
        <v>87</v>
      </c>
      <c r="W74" s="171" t="s">
        <v>87</v>
      </c>
      <c r="X74" s="171" t="s">
        <v>87</v>
      </c>
      <c r="Y74" s="171" t="s">
        <v>87</v>
      </c>
      <c r="Z74" s="171" t="s">
        <v>87</v>
      </c>
      <c r="AA74" s="171" t="s">
        <v>87</v>
      </c>
      <c r="AB74" s="171" t="s">
        <v>87</v>
      </c>
      <c r="AC74" s="171" t="s">
        <v>87</v>
      </c>
      <c r="AD74" s="171" t="s">
        <v>87</v>
      </c>
      <c r="AE74" s="171" t="s">
        <v>87</v>
      </c>
      <c r="AF74" s="171" t="s">
        <v>87</v>
      </c>
      <c r="AG74" s="171" t="s">
        <v>87</v>
      </c>
      <c r="AH74" s="171" t="s">
        <v>87</v>
      </c>
      <c r="AI74" s="171" t="s">
        <v>87</v>
      </c>
      <c r="AJ74" s="171" t="s">
        <v>87</v>
      </c>
      <c r="AK74" s="171" t="s">
        <v>87</v>
      </c>
      <c r="AL74" s="171" t="s">
        <v>87</v>
      </c>
      <c r="AM74" s="145" t="s">
        <v>87</v>
      </c>
      <c r="AN74" s="171" t="s">
        <v>87</v>
      </c>
      <c r="AO74" s="156" t="s">
        <v>87</v>
      </c>
      <c r="AP74" s="157" t="s">
        <v>87</v>
      </c>
      <c r="AQ74" s="61" t="s">
        <v>87</v>
      </c>
      <c r="AR74" s="158" t="s">
        <v>87</v>
      </c>
      <c r="AS74" s="157" t="s">
        <v>87</v>
      </c>
      <c r="AT74" s="145" t="s">
        <v>87</v>
      </c>
      <c r="AU74" s="171" t="s">
        <v>87</v>
      </c>
      <c r="AV74" s="156" t="s">
        <v>87</v>
      </c>
      <c r="AW74" s="157" t="s">
        <v>87</v>
      </c>
      <c r="AX74" s="158" t="s">
        <v>87</v>
      </c>
      <c r="AY74" s="157" t="s">
        <v>87</v>
      </c>
      <c r="AZ74" s="158" t="s">
        <v>87</v>
      </c>
      <c r="BA74" s="159" t="s">
        <v>87</v>
      </c>
      <c r="BD74" s="53"/>
      <c r="BE74" s="53"/>
      <c r="BF74" s="53"/>
      <c r="BG74" s="53"/>
    </row>
    <row r="75" spans="2:59" ht="12.5" x14ac:dyDescent="0.25">
      <c r="B75" s="84"/>
      <c r="C75" s="231">
        <v>50</v>
      </c>
      <c r="D75" s="221" t="s">
        <v>87</v>
      </c>
      <c r="E75" s="145" t="s">
        <v>87</v>
      </c>
      <c r="F75" s="235" t="s">
        <v>87</v>
      </c>
      <c r="G75" s="221" t="s">
        <v>87</v>
      </c>
      <c r="H75" s="221" t="s">
        <v>87</v>
      </c>
      <c r="I75" s="236" t="s">
        <v>87</v>
      </c>
      <c r="J75" s="236" t="s">
        <v>87</v>
      </c>
      <c r="K75" s="236" t="s">
        <v>87</v>
      </c>
      <c r="L75" s="236" t="s">
        <v>87</v>
      </c>
      <c r="M75" s="237" t="s">
        <v>87</v>
      </c>
      <c r="N75" s="236" t="s">
        <v>87</v>
      </c>
      <c r="O75" s="236" t="s">
        <v>87</v>
      </c>
      <c r="P75" s="236" t="s">
        <v>87</v>
      </c>
      <c r="Q75" s="61" t="s">
        <v>87</v>
      </c>
      <c r="R75" s="61" t="s">
        <v>87</v>
      </c>
      <c r="S75" s="171" t="s">
        <v>87</v>
      </c>
      <c r="T75" s="171" t="s">
        <v>87</v>
      </c>
      <c r="U75" s="171" t="s">
        <v>87</v>
      </c>
      <c r="V75" s="171" t="s">
        <v>87</v>
      </c>
      <c r="W75" s="171" t="s">
        <v>87</v>
      </c>
      <c r="X75" s="171" t="s">
        <v>87</v>
      </c>
      <c r="Y75" s="171" t="s">
        <v>87</v>
      </c>
      <c r="Z75" s="171" t="s">
        <v>87</v>
      </c>
      <c r="AA75" s="171" t="s">
        <v>87</v>
      </c>
      <c r="AB75" s="171" t="s">
        <v>87</v>
      </c>
      <c r="AC75" s="171" t="s">
        <v>87</v>
      </c>
      <c r="AD75" s="171" t="s">
        <v>87</v>
      </c>
      <c r="AE75" s="171" t="s">
        <v>87</v>
      </c>
      <c r="AF75" s="171" t="s">
        <v>87</v>
      </c>
      <c r="AG75" s="171" t="s">
        <v>87</v>
      </c>
      <c r="AH75" s="171" t="s">
        <v>87</v>
      </c>
      <c r="AI75" s="171" t="s">
        <v>87</v>
      </c>
      <c r="AJ75" s="171" t="s">
        <v>87</v>
      </c>
      <c r="AK75" s="171" t="s">
        <v>87</v>
      </c>
      <c r="AL75" s="171" t="s">
        <v>87</v>
      </c>
      <c r="AM75" s="145" t="s">
        <v>87</v>
      </c>
      <c r="AN75" s="171" t="s">
        <v>87</v>
      </c>
      <c r="AO75" s="156" t="s">
        <v>87</v>
      </c>
      <c r="AP75" s="157" t="s">
        <v>87</v>
      </c>
      <c r="AQ75" s="61" t="s">
        <v>87</v>
      </c>
      <c r="AR75" s="158" t="s">
        <v>87</v>
      </c>
      <c r="AS75" s="157" t="s">
        <v>87</v>
      </c>
      <c r="AT75" s="145" t="s">
        <v>87</v>
      </c>
      <c r="AU75" s="171" t="s">
        <v>87</v>
      </c>
      <c r="AV75" s="156" t="s">
        <v>87</v>
      </c>
      <c r="AW75" s="157" t="s">
        <v>87</v>
      </c>
      <c r="AX75" s="158" t="s">
        <v>87</v>
      </c>
      <c r="AY75" s="157" t="s">
        <v>87</v>
      </c>
      <c r="AZ75" s="158" t="s">
        <v>87</v>
      </c>
      <c r="BA75" s="159" t="s">
        <v>87</v>
      </c>
      <c r="BD75" s="53"/>
      <c r="BE75" s="53"/>
      <c r="BF75" s="53"/>
      <c r="BG75" s="53"/>
    </row>
    <row r="76" spans="2:59" ht="12.5" x14ac:dyDescent="0.25">
      <c r="B76" s="84"/>
      <c r="C76" s="231">
        <v>51</v>
      </c>
      <c r="D76" s="221" t="s">
        <v>87</v>
      </c>
      <c r="E76" s="145" t="s">
        <v>87</v>
      </c>
      <c r="F76" s="235" t="s">
        <v>87</v>
      </c>
      <c r="G76" s="221" t="s">
        <v>87</v>
      </c>
      <c r="H76" s="221" t="s">
        <v>87</v>
      </c>
      <c r="I76" s="236" t="s">
        <v>87</v>
      </c>
      <c r="J76" s="236" t="s">
        <v>87</v>
      </c>
      <c r="K76" s="236" t="s">
        <v>87</v>
      </c>
      <c r="L76" s="236" t="s">
        <v>87</v>
      </c>
      <c r="M76" s="237" t="s">
        <v>87</v>
      </c>
      <c r="N76" s="236" t="s">
        <v>87</v>
      </c>
      <c r="O76" s="236" t="s">
        <v>87</v>
      </c>
      <c r="P76" s="236" t="s">
        <v>87</v>
      </c>
      <c r="Q76" s="61" t="s">
        <v>87</v>
      </c>
      <c r="R76" s="61" t="s">
        <v>87</v>
      </c>
      <c r="S76" s="171" t="s">
        <v>87</v>
      </c>
      <c r="T76" s="171" t="s">
        <v>87</v>
      </c>
      <c r="U76" s="171" t="s">
        <v>87</v>
      </c>
      <c r="V76" s="171" t="s">
        <v>87</v>
      </c>
      <c r="W76" s="171" t="s">
        <v>87</v>
      </c>
      <c r="X76" s="171" t="s">
        <v>87</v>
      </c>
      <c r="Y76" s="171" t="s">
        <v>87</v>
      </c>
      <c r="Z76" s="171" t="s">
        <v>87</v>
      </c>
      <c r="AA76" s="171" t="s">
        <v>87</v>
      </c>
      <c r="AB76" s="171" t="s">
        <v>87</v>
      </c>
      <c r="AC76" s="171" t="s">
        <v>87</v>
      </c>
      <c r="AD76" s="171" t="s">
        <v>87</v>
      </c>
      <c r="AE76" s="171" t="s">
        <v>87</v>
      </c>
      <c r="AF76" s="171" t="s">
        <v>87</v>
      </c>
      <c r="AG76" s="171" t="s">
        <v>87</v>
      </c>
      <c r="AH76" s="171" t="s">
        <v>87</v>
      </c>
      <c r="AI76" s="171" t="s">
        <v>87</v>
      </c>
      <c r="AJ76" s="171" t="s">
        <v>87</v>
      </c>
      <c r="AK76" s="171" t="s">
        <v>87</v>
      </c>
      <c r="AL76" s="171" t="s">
        <v>87</v>
      </c>
      <c r="AM76" s="145" t="s">
        <v>87</v>
      </c>
      <c r="AN76" s="171" t="s">
        <v>87</v>
      </c>
      <c r="AO76" s="156" t="s">
        <v>87</v>
      </c>
      <c r="AP76" s="157" t="s">
        <v>87</v>
      </c>
      <c r="AQ76" s="61" t="s">
        <v>87</v>
      </c>
      <c r="AR76" s="158" t="s">
        <v>87</v>
      </c>
      <c r="AS76" s="157" t="s">
        <v>87</v>
      </c>
      <c r="AT76" s="145" t="s">
        <v>87</v>
      </c>
      <c r="AU76" s="171" t="s">
        <v>87</v>
      </c>
      <c r="AV76" s="156" t="s">
        <v>87</v>
      </c>
      <c r="AW76" s="157" t="s">
        <v>87</v>
      </c>
      <c r="AX76" s="158" t="s">
        <v>87</v>
      </c>
      <c r="AY76" s="157" t="s">
        <v>87</v>
      </c>
      <c r="AZ76" s="158" t="s">
        <v>87</v>
      </c>
      <c r="BA76" s="159" t="s">
        <v>87</v>
      </c>
      <c r="BD76" s="53"/>
      <c r="BE76" s="53"/>
      <c r="BF76" s="53"/>
      <c r="BG76" s="53"/>
    </row>
    <row r="77" spans="2:59" ht="12.5" x14ac:dyDescent="0.25">
      <c r="B77" s="84"/>
      <c r="C77" s="231">
        <v>52</v>
      </c>
      <c r="D77" s="221" t="s">
        <v>87</v>
      </c>
      <c r="E77" s="145" t="s">
        <v>87</v>
      </c>
      <c r="F77" s="235" t="s">
        <v>87</v>
      </c>
      <c r="G77" s="221" t="s">
        <v>87</v>
      </c>
      <c r="H77" s="221" t="s">
        <v>87</v>
      </c>
      <c r="I77" s="236" t="s">
        <v>87</v>
      </c>
      <c r="J77" s="236" t="s">
        <v>87</v>
      </c>
      <c r="K77" s="236" t="s">
        <v>87</v>
      </c>
      <c r="L77" s="236" t="s">
        <v>87</v>
      </c>
      <c r="M77" s="237" t="s">
        <v>87</v>
      </c>
      <c r="N77" s="236" t="s">
        <v>87</v>
      </c>
      <c r="O77" s="236" t="s">
        <v>87</v>
      </c>
      <c r="P77" s="236" t="s">
        <v>87</v>
      </c>
      <c r="Q77" s="61" t="s">
        <v>87</v>
      </c>
      <c r="R77" s="61" t="s">
        <v>87</v>
      </c>
      <c r="S77" s="171" t="s">
        <v>87</v>
      </c>
      <c r="T77" s="171" t="s">
        <v>87</v>
      </c>
      <c r="U77" s="171" t="s">
        <v>87</v>
      </c>
      <c r="V77" s="171" t="s">
        <v>87</v>
      </c>
      <c r="W77" s="171" t="s">
        <v>87</v>
      </c>
      <c r="X77" s="171" t="s">
        <v>87</v>
      </c>
      <c r="Y77" s="171" t="s">
        <v>87</v>
      </c>
      <c r="Z77" s="171" t="s">
        <v>87</v>
      </c>
      <c r="AA77" s="171" t="s">
        <v>87</v>
      </c>
      <c r="AB77" s="171" t="s">
        <v>87</v>
      </c>
      <c r="AC77" s="171" t="s">
        <v>87</v>
      </c>
      <c r="AD77" s="171" t="s">
        <v>87</v>
      </c>
      <c r="AE77" s="171" t="s">
        <v>87</v>
      </c>
      <c r="AF77" s="171" t="s">
        <v>87</v>
      </c>
      <c r="AG77" s="171" t="s">
        <v>87</v>
      </c>
      <c r="AH77" s="171" t="s">
        <v>87</v>
      </c>
      <c r="AI77" s="171" t="s">
        <v>87</v>
      </c>
      <c r="AJ77" s="171" t="s">
        <v>87</v>
      </c>
      <c r="AK77" s="171" t="s">
        <v>87</v>
      </c>
      <c r="AL77" s="171" t="s">
        <v>87</v>
      </c>
      <c r="AM77" s="145" t="s">
        <v>87</v>
      </c>
      <c r="AN77" s="171" t="s">
        <v>87</v>
      </c>
      <c r="AO77" s="156" t="s">
        <v>87</v>
      </c>
      <c r="AP77" s="157" t="s">
        <v>87</v>
      </c>
      <c r="AQ77" s="61" t="s">
        <v>87</v>
      </c>
      <c r="AR77" s="158" t="s">
        <v>87</v>
      </c>
      <c r="AS77" s="157" t="s">
        <v>87</v>
      </c>
      <c r="AT77" s="145" t="s">
        <v>87</v>
      </c>
      <c r="AU77" s="171" t="s">
        <v>87</v>
      </c>
      <c r="AV77" s="156" t="s">
        <v>87</v>
      </c>
      <c r="AW77" s="157" t="s">
        <v>87</v>
      </c>
      <c r="AX77" s="158" t="s">
        <v>87</v>
      </c>
      <c r="AY77" s="157" t="s">
        <v>87</v>
      </c>
      <c r="AZ77" s="158" t="s">
        <v>87</v>
      </c>
      <c r="BA77" s="159" t="s">
        <v>87</v>
      </c>
      <c r="BD77" s="53"/>
      <c r="BE77" s="53"/>
      <c r="BF77" s="53"/>
      <c r="BG77" s="53"/>
    </row>
    <row r="78" spans="2:59" ht="12.5" x14ac:dyDescent="0.25">
      <c r="B78" s="84"/>
      <c r="C78" s="231">
        <v>53</v>
      </c>
      <c r="D78" s="221" t="s">
        <v>87</v>
      </c>
      <c r="E78" s="145" t="s">
        <v>87</v>
      </c>
      <c r="F78" s="235" t="s">
        <v>87</v>
      </c>
      <c r="G78" s="221" t="s">
        <v>87</v>
      </c>
      <c r="H78" s="221" t="s">
        <v>87</v>
      </c>
      <c r="I78" s="236" t="s">
        <v>87</v>
      </c>
      <c r="J78" s="236" t="s">
        <v>87</v>
      </c>
      <c r="K78" s="236" t="s">
        <v>87</v>
      </c>
      <c r="L78" s="236" t="s">
        <v>87</v>
      </c>
      <c r="M78" s="237" t="s">
        <v>87</v>
      </c>
      <c r="N78" s="236" t="s">
        <v>87</v>
      </c>
      <c r="O78" s="236" t="s">
        <v>87</v>
      </c>
      <c r="P78" s="236" t="s">
        <v>87</v>
      </c>
      <c r="Q78" s="61" t="s">
        <v>87</v>
      </c>
      <c r="R78" s="61" t="s">
        <v>87</v>
      </c>
      <c r="S78" s="171" t="s">
        <v>87</v>
      </c>
      <c r="T78" s="171" t="s">
        <v>87</v>
      </c>
      <c r="U78" s="171" t="s">
        <v>87</v>
      </c>
      <c r="V78" s="171" t="s">
        <v>87</v>
      </c>
      <c r="W78" s="171" t="s">
        <v>87</v>
      </c>
      <c r="X78" s="171" t="s">
        <v>87</v>
      </c>
      <c r="Y78" s="171" t="s">
        <v>87</v>
      </c>
      <c r="Z78" s="171" t="s">
        <v>87</v>
      </c>
      <c r="AA78" s="171" t="s">
        <v>87</v>
      </c>
      <c r="AB78" s="171" t="s">
        <v>87</v>
      </c>
      <c r="AC78" s="171" t="s">
        <v>87</v>
      </c>
      <c r="AD78" s="171" t="s">
        <v>87</v>
      </c>
      <c r="AE78" s="171" t="s">
        <v>87</v>
      </c>
      <c r="AF78" s="171" t="s">
        <v>87</v>
      </c>
      <c r="AG78" s="171" t="s">
        <v>87</v>
      </c>
      <c r="AH78" s="171" t="s">
        <v>87</v>
      </c>
      <c r="AI78" s="171" t="s">
        <v>87</v>
      </c>
      <c r="AJ78" s="171" t="s">
        <v>87</v>
      </c>
      <c r="AK78" s="171" t="s">
        <v>87</v>
      </c>
      <c r="AL78" s="171" t="s">
        <v>87</v>
      </c>
      <c r="AM78" s="145" t="s">
        <v>87</v>
      </c>
      <c r="AN78" s="171" t="s">
        <v>87</v>
      </c>
      <c r="AO78" s="156" t="s">
        <v>87</v>
      </c>
      <c r="AP78" s="157" t="s">
        <v>87</v>
      </c>
      <c r="AQ78" s="61" t="s">
        <v>87</v>
      </c>
      <c r="AR78" s="158" t="s">
        <v>87</v>
      </c>
      <c r="AS78" s="157" t="s">
        <v>87</v>
      </c>
      <c r="AT78" s="145" t="s">
        <v>87</v>
      </c>
      <c r="AU78" s="171" t="s">
        <v>87</v>
      </c>
      <c r="AV78" s="156" t="s">
        <v>87</v>
      </c>
      <c r="AW78" s="157" t="s">
        <v>87</v>
      </c>
      <c r="AX78" s="158" t="s">
        <v>87</v>
      </c>
      <c r="AY78" s="157" t="s">
        <v>87</v>
      </c>
      <c r="AZ78" s="158" t="s">
        <v>87</v>
      </c>
      <c r="BA78" s="159" t="s">
        <v>87</v>
      </c>
      <c r="BD78" s="53"/>
      <c r="BE78" s="53"/>
      <c r="BF78" s="53"/>
      <c r="BG78" s="53"/>
    </row>
    <row r="79" spans="2:59" ht="12.5" x14ac:dyDescent="0.25">
      <c r="B79" s="84"/>
      <c r="C79" s="231">
        <v>54</v>
      </c>
      <c r="D79" s="221" t="s">
        <v>87</v>
      </c>
      <c r="E79" s="145" t="s">
        <v>87</v>
      </c>
      <c r="F79" s="235" t="s">
        <v>87</v>
      </c>
      <c r="G79" s="221" t="s">
        <v>87</v>
      </c>
      <c r="H79" s="221" t="s">
        <v>87</v>
      </c>
      <c r="I79" s="236" t="s">
        <v>87</v>
      </c>
      <c r="J79" s="236" t="s">
        <v>87</v>
      </c>
      <c r="K79" s="236" t="s">
        <v>87</v>
      </c>
      <c r="L79" s="236" t="s">
        <v>87</v>
      </c>
      <c r="M79" s="237" t="s">
        <v>87</v>
      </c>
      <c r="N79" s="236" t="s">
        <v>87</v>
      </c>
      <c r="O79" s="236" t="s">
        <v>87</v>
      </c>
      <c r="P79" s="236" t="s">
        <v>87</v>
      </c>
      <c r="Q79" s="61" t="s">
        <v>87</v>
      </c>
      <c r="R79" s="61" t="s">
        <v>87</v>
      </c>
      <c r="S79" s="171" t="s">
        <v>87</v>
      </c>
      <c r="T79" s="171" t="s">
        <v>87</v>
      </c>
      <c r="U79" s="171" t="s">
        <v>87</v>
      </c>
      <c r="V79" s="171" t="s">
        <v>87</v>
      </c>
      <c r="W79" s="171" t="s">
        <v>87</v>
      </c>
      <c r="X79" s="171" t="s">
        <v>87</v>
      </c>
      <c r="Y79" s="171" t="s">
        <v>87</v>
      </c>
      <c r="Z79" s="171" t="s">
        <v>87</v>
      </c>
      <c r="AA79" s="171" t="s">
        <v>87</v>
      </c>
      <c r="AB79" s="171" t="s">
        <v>87</v>
      </c>
      <c r="AC79" s="171" t="s">
        <v>87</v>
      </c>
      <c r="AD79" s="171" t="s">
        <v>87</v>
      </c>
      <c r="AE79" s="171" t="s">
        <v>87</v>
      </c>
      <c r="AF79" s="171" t="s">
        <v>87</v>
      </c>
      <c r="AG79" s="171" t="s">
        <v>87</v>
      </c>
      <c r="AH79" s="171" t="s">
        <v>87</v>
      </c>
      <c r="AI79" s="171" t="s">
        <v>87</v>
      </c>
      <c r="AJ79" s="171" t="s">
        <v>87</v>
      </c>
      <c r="AK79" s="171" t="s">
        <v>87</v>
      </c>
      <c r="AL79" s="171" t="s">
        <v>87</v>
      </c>
      <c r="AM79" s="145" t="s">
        <v>87</v>
      </c>
      <c r="AN79" s="171" t="s">
        <v>87</v>
      </c>
      <c r="AO79" s="156" t="s">
        <v>87</v>
      </c>
      <c r="AP79" s="157" t="s">
        <v>87</v>
      </c>
      <c r="AQ79" s="61" t="s">
        <v>87</v>
      </c>
      <c r="AR79" s="158" t="s">
        <v>87</v>
      </c>
      <c r="AS79" s="157" t="s">
        <v>87</v>
      </c>
      <c r="AT79" s="145" t="s">
        <v>87</v>
      </c>
      <c r="AU79" s="171" t="s">
        <v>87</v>
      </c>
      <c r="AV79" s="156" t="s">
        <v>87</v>
      </c>
      <c r="AW79" s="157" t="s">
        <v>87</v>
      </c>
      <c r="AX79" s="158" t="s">
        <v>87</v>
      </c>
      <c r="AY79" s="157" t="s">
        <v>87</v>
      </c>
      <c r="AZ79" s="158" t="s">
        <v>87</v>
      </c>
      <c r="BA79" s="159" t="s">
        <v>87</v>
      </c>
      <c r="BD79" s="53"/>
      <c r="BE79" s="53"/>
      <c r="BF79" s="53"/>
      <c r="BG79" s="53"/>
    </row>
    <row r="80" spans="2:59" ht="12.5" x14ac:dyDescent="0.25">
      <c r="B80" s="84"/>
      <c r="C80" s="231">
        <v>55</v>
      </c>
      <c r="D80" s="221" t="s">
        <v>87</v>
      </c>
      <c r="E80" s="145" t="s">
        <v>87</v>
      </c>
      <c r="F80" s="235" t="s">
        <v>87</v>
      </c>
      <c r="G80" s="221" t="s">
        <v>87</v>
      </c>
      <c r="H80" s="221" t="s">
        <v>87</v>
      </c>
      <c r="I80" s="236" t="s">
        <v>87</v>
      </c>
      <c r="J80" s="236" t="s">
        <v>87</v>
      </c>
      <c r="K80" s="236" t="s">
        <v>87</v>
      </c>
      <c r="L80" s="236" t="s">
        <v>87</v>
      </c>
      <c r="M80" s="237" t="s">
        <v>87</v>
      </c>
      <c r="N80" s="236" t="s">
        <v>87</v>
      </c>
      <c r="O80" s="236" t="s">
        <v>87</v>
      </c>
      <c r="P80" s="236" t="s">
        <v>87</v>
      </c>
      <c r="Q80" s="61" t="s">
        <v>87</v>
      </c>
      <c r="R80" s="61" t="s">
        <v>87</v>
      </c>
      <c r="S80" s="171" t="s">
        <v>87</v>
      </c>
      <c r="T80" s="171" t="s">
        <v>87</v>
      </c>
      <c r="U80" s="171" t="s">
        <v>87</v>
      </c>
      <c r="V80" s="171" t="s">
        <v>87</v>
      </c>
      <c r="W80" s="171" t="s">
        <v>87</v>
      </c>
      <c r="X80" s="171" t="s">
        <v>87</v>
      </c>
      <c r="Y80" s="171" t="s">
        <v>87</v>
      </c>
      <c r="Z80" s="171" t="s">
        <v>87</v>
      </c>
      <c r="AA80" s="171" t="s">
        <v>87</v>
      </c>
      <c r="AB80" s="171" t="s">
        <v>87</v>
      </c>
      <c r="AC80" s="171" t="s">
        <v>87</v>
      </c>
      <c r="AD80" s="171" t="s">
        <v>87</v>
      </c>
      <c r="AE80" s="171" t="s">
        <v>87</v>
      </c>
      <c r="AF80" s="171" t="s">
        <v>87</v>
      </c>
      <c r="AG80" s="171" t="s">
        <v>87</v>
      </c>
      <c r="AH80" s="171" t="s">
        <v>87</v>
      </c>
      <c r="AI80" s="171" t="s">
        <v>87</v>
      </c>
      <c r="AJ80" s="171" t="s">
        <v>87</v>
      </c>
      <c r="AK80" s="171" t="s">
        <v>87</v>
      </c>
      <c r="AL80" s="171" t="s">
        <v>87</v>
      </c>
      <c r="AM80" s="145" t="s">
        <v>87</v>
      </c>
      <c r="AN80" s="171" t="s">
        <v>87</v>
      </c>
      <c r="AO80" s="156" t="s">
        <v>87</v>
      </c>
      <c r="AP80" s="157" t="s">
        <v>87</v>
      </c>
      <c r="AQ80" s="61" t="s">
        <v>87</v>
      </c>
      <c r="AR80" s="158" t="s">
        <v>87</v>
      </c>
      <c r="AS80" s="157" t="s">
        <v>87</v>
      </c>
      <c r="AT80" s="145" t="s">
        <v>87</v>
      </c>
      <c r="AU80" s="171" t="s">
        <v>87</v>
      </c>
      <c r="AV80" s="156" t="s">
        <v>87</v>
      </c>
      <c r="AW80" s="157" t="s">
        <v>87</v>
      </c>
      <c r="AX80" s="158" t="s">
        <v>87</v>
      </c>
      <c r="AY80" s="157" t="s">
        <v>87</v>
      </c>
      <c r="AZ80" s="158" t="s">
        <v>87</v>
      </c>
      <c r="BA80" s="159" t="s">
        <v>87</v>
      </c>
      <c r="BD80" s="53"/>
      <c r="BE80" s="53"/>
      <c r="BF80" s="53"/>
      <c r="BG80" s="53"/>
    </row>
    <row r="81" spans="2:59" ht="12.5" x14ac:dyDescent="0.25">
      <c r="B81" s="84"/>
      <c r="C81" s="231">
        <v>56</v>
      </c>
      <c r="D81" s="221" t="s">
        <v>87</v>
      </c>
      <c r="E81" s="145" t="s">
        <v>87</v>
      </c>
      <c r="F81" s="235" t="s">
        <v>87</v>
      </c>
      <c r="G81" s="221" t="s">
        <v>87</v>
      </c>
      <c r="H81" s="221" t="s">
        <v>87</v>
      </c>
      <c r="I81" s="236" t="s">
        <v>87</v>
      </c>
      <c r="J81" s="236" t="s">
        <v>87</v>
      </c>
      <c r="K81" s="236" t="s">
        <v>87</v>
      </c>
      <c r="L81" s="236" t="s">
        <v>87</v>
      </c>
      <c r="M81" s="237" t="s">
        <v>87</v>
      </c>
      <c r="N81" s="236" t="s">
        <v>87</v>
      </c>
      <c r="O81" s="236" t="s">
        <v>87</v>
      </c>
      <c r="P81" s="236" t="s">
        <v>87</v>
      </c>
      <c r="Q81" s="61" t="s">
        <v>87</v>
      </c>
      <c r="R81" s="61" t="s">
        <v>87</v>
      </c>
      <c r="S81" s="171" t="s">
        <v>87</v>
      </c>
      <c r="T81" s="171" t="s">
        <v>87</v>
      </c>
      <c r="U81" s="171" t="s">
        <v>87</v>
      </c>
      <c r="V81" s="171" t="s">
        <v>87</v>
      </c>
      <c r="W81" s="171" t="s">
        <v>87</v>
      </c>
      <c r="X81" s="171" t="s">
        <v>87</v>
      </c>
      <c r="Y81" s="171" t="s">
        <v>87</v>
      </c>
      <c r="Z81" s="171" t="s">
        <v>87</v>
      </c>
      <c r="AA81" s="171" t="s">
        <v>87</v>
      </c>
      <c r="AB81" s="171" t="s">
        <v>87</v>
      </c>
      <c r="AC81" s="171" t="s">
        <v>87</v>
      </c>
      <c r="AD81" s="171" t="s">
        <v>87</v>
      </c>
      <c r="AE81" s="171" t="s">
        <v>87</v>
      </c>
      <c r="AF81" s="171" t="s">
        <v>87</v>
      </c>
      <c r="AG81" s="171" t="s">
        <v>87</v>
      </c>
      <c r="AH81" s="171" t="s">
        <v>87</v>
      </c>
      <c r="AI81" s="171" t="s">
        <v>87</v>
      </c>
      <c r="AJ81" s="171" t="s">
        <v>87</v>
      </c>
      <c r="AK81" s="171" t="s">
        <v>87</v>
      </c>
      <c r="AL81" s="171" t="s">
        <v>87</v>
      </c>
      <c r="AM81" s="145" t="s">
        <v>87</v>
      </c>
      <c r="AN81" s="171" t="s">
        <v>87</v>
      </c>
      <c r="AO81" s="156" t="s">
        <v>87</v>
      </c>
      <c r="AP81" s="157" t="s">
        <v>87</v>
      </c>
      <c r="AQ81" s="61" t="s">
        <v>87</v>
      </c>
      <c r="AR81" s="158" t="s">
        <v>87</v>
      </c>
      <c r="AS81" s="157" t="s">
        <v>87</v>
      </c>
      <c r="AT81" s="145" t="s">
        <v>87</v>
      </c>
      <c r="AU81" s="171" t="s">
        <v>87</v>
      </c>
      <c r="AV81" s="156" t="s">
        <v>87</v>
      </c>
      <c r="AW81" s="157" t="s">
        <v>87</v>
      </c>
      <c r="AX81" s="158" t="s">
        <v>87</v>
      </c>
      <c r="AY81" s="157" t="s">
        <v>87</v>
      </c>
      <c r="AZ81" s="158" t="s">
        <v>87</v>
      </c>
      <c r="BA81" s="159" t="s">
        <v>87</v>
      </c>
      <c r="BD81" s="53"/>
      <c r="BE81" s="53"/>
      <c r="BF81" s="53"/>
      <c r="BG81" s="53"/>
    </row>
    <row r="82" spans="2:59" ht="12.5" x14ac:dyDescent="0.25">
      <c r="B82" s="84"/>
      <c r="C82" s="231">
        <v>57</v>
      </c>
      <c r="D82" s="221" t="s">
        <v>87</v>
      </c>
      <c r="E82" s="145" t="s">
        <v>87</v>
      </c>
      <c r="F82" s="235" t="s">
        <v>87</v>
      </c>
      <c r="G82" s="221" t="s">
        <v>87</v>
      </c>
      <c r="H82" s="221" t="s">
        <v>87</v>
      </c>
      <c r="I82" s="236" t="s">
        <v>87</v>
      </c>
      <c r="J82" s="236" t="s">
        <v>87</v>
      </c>
      <c r="K82" s="236" t="s">
        <v>87</v>
      </c>
      <c r="L82" s="236" t="s">
        <v>87</v>
      </c>
      <c r="M82" s="237" t="s">
        <v>87</v>
      </c>
      <c r="N82" s="236" t="s">
        <v>87</v>
      </c>
      <c r="O82" s="236" t="s">
        <v>87</v>
      </c>
      <c r="P82" s="236" t="s">
        <v>87</v>
      </c>
      <c r="Q82" s="61" t="s">
        <v>87</v>
      </c>
      <c r="R82" s="61" t="s">
        <v>87</v>
      </c>
      <c r="S82" s="171" t="s">
        <v>87</v>
      </c>
      <c r="T82" s="171" t="s">
        <v>87</v>
      </c>
      <c r="U82" s="171" t="s">
        <v>87</v>
      </c>
      <c r="V82" s="171" t="s">
        <v>87</v>
      </c>
      <c r="W82" s="171" t="s">
        <v>87</v>
      </c>
      <c r="X82" s="171" t="s">
        <v>87</v>
      </c>
      <c r="Y82" s="171" t="s">
        <v>87</v>
      </c>
      <c r="Z82" s="171" t="s">
        <v>87</v>
      </c>
      <c r="AA82" s="171" t="s">
        <v>87</v>
      </c>
      <c r="AB82" s="171" t="s">
        <v>87</v>
      </c>
      <c r="AC82" s="171" t="s">
        <v>87</v>
      </c>
      <c r="AD82" s="171" t="s">
        <v>87</v>
      </c>
      <c r="AE82" s="171" t="s">
        <v>87</v>
      </c>
      <c r="AF82" s="171" t="s">
        <v>87</v>
      </c>
      <c r="AG82" s="171" t="s">
        <v>87</v>
      </c>
      <c r="AH82" s="171" t="s">
        <v>87</v>
      </c>
      <c r="AI82" s="171" t="s">
        <v>87</v>
      </c>
      <c r="AJ82" s="171" t="s">
        <v>87</v>
      </c>
      <c r="AK82" s="171" t="s">
        <v>87</v>
      </c>
      <c r="AL82" s="171" t="s">
        <v>87</v>
      </c>
      <c r="AM82" s="145" t="s">
        <v>87</v>
      </c>
      <c r="AN82" s="171" t="s">
        <v>87</v>
      </c>
      <c r="AO82" s="156" t="s">
        <v>87</v>
      </c>
      <c r="AP82" s="157" t="s">
        <v>87</v>
      </c>
      <c r="AQ82" s="61" t="s">
        <v>87</v>
      </c>
      <c r="AR82" s="158" t="s">
        <v>87</v>
      </c>
      <c r="AS82" s="157" t="s">
        <v>87</v>
      </c>
      <c r="AT82" s="145" t="s">
        <v>87</v>
      </c>
      <c r="AU82" s="171" t="s">
        <v>87</v>
      </c>
      <c r="AV82" s="156" t="s">
        <v>87</v>
      </c>
      <c r="AW82" s="157" t="s">
        <v>87</v>
      </c>
      <c r="AX82" s="158" t="s">
        <v>87</v>
      </c>
      <c r="AY82" s="157" t="s">
        <v>87</v>
      </c>
      <c r="AZ82" s="158" t="s">
        <v>87</v>
      </c>
      <c r="BA82" s="159" t="s">
        <v>87</v>
      </c>
      <c r="BD82" s="53"/>
      <c r="BE82" s="53"/>
      <c r="BF82" s="53"/>
      <c r="BG82" s="53"/>
    </row>
    <row r="83" spans="2:59" ht="12.5" x14ac:dyDescent="0.25">
      <c r="B83" s="84"/>
      <c r="C83" s="231">
        <v>58</v>
      </c>
      <c r="D83" s="221" t="s">
        <v>87</v>
      </c>
      <c r="E83" s="145" t="s">
        <v>87</v>
      </c>
      <c r="F83" s="235" t="s">
        <v>87</v>
      </c>
      <c r="G83" s="221" t="s">
        <v>87</v>
      </c>
      <c r="H83" s="221" t="s">
        <v>87</v>
      </c>
      <c r="I83" s="236" t="s">
        <v>87</v>
      </c>
      <c r="J83" s="236" t="s">
        <v>87</v>
      </c>
      <c r="K83" s="236" t="s">
        <v>87</v>
      </c>
      <c r="L83" s="236" t="s">
        <v>87</v>
      </c>
      <c r="M83" s="237" t="s">
        <v>87</v>
      </c>
      <c r="N83" s="236" t="s">
        <v>87</v>
      </c>
      <c r="O83" s="236" t="s">
        <v>87</v>
      </c>
      <c r="P83" s="236" t="s">
        <v>87</v>
      </c>
      <c r="Q83" s="61" t="s">
        <v>87</v>
      </c>
      <c r="R83" s="61" t="s">
        <v>87</v>
      </c>
      <c r="S83" s="171" t="s">
        <v>87</v>
      </c>
      <c r="T83" s="171" t="s">
        <v>87</v>
      </c>
      <c r="U83" s="171" t="s">
        <v>87</v>
      </c>
      <c r="V83" s="171" t="s">
        <v>87</v>
      </c>
      <c r="W83" s="171" t="s">
        <v>87</v>
      </c>
      <c r="X83" s="171" t="s">
        <v>87</v>
      </c>
      <c r="Y83" s="171" t="s">
        <v>87</v>
      </c>
      <c r="Z83" s="171" t="s">
        <v>87</v>
      </c>
      <c r="AA83" s="171" t="s">
        <v>87</v>
      </c>
      <c r="AB83" s="171" t="s">
        <v>87</v>
      </c>
      <c r="AC83" s="171" t="s">
        <v>87</v>
      </c>
      <c r="AD83" s="171" t="s">
        <v>87</v>
      </c>
      <c r="AE83" s="171" t="s">
        <v>87</v>
      </c>
      <c r="AF83" s="171" t="s">
        <v>87</v>
      </c>
      <c r="AG83" s="171" t="s">
        <v>87</v>
      </c>
      <c r="AH83" s="171" t="s">
        <v>87</v>
      </c>
      <c r="AI83" s="171" t="s">
        <v>87</v>
      </c>
      <c r="AJ83" s="171" t="s">
        <v>87</v>
      </c>
      <c r="AK83" s="171" t="s">
        <v>87</v>
      </c>
      <c r="AL83" s="171" t="s">
        <v>87</v>
      </c>
      <c r="AM83" s="145" t="s">
        <v>87</v>
      </c>
      <c r="AN83" s="171" t="s">
        <v>87</v>
      </c>
      <c r="AO83" s="156" t="s">
        <v>87</v>
      </c>
      <c r="AP83" s="157" t="s">
        <v>87</v>
      </c>
      <c r="AQ83" s="61" t="s">
        <v>87</v>
      </c>
      <c r="AR83" s="158" t="s">
        <v>87</v>
      </c>
      <c r="AS83" s="157" t="s">
        <v>87</v>
      </c>
      <c r="AT83" s="145" t="s">
        <v>87</v>
      </c>
      <c r="AU83" s="171" t="s">
        <v>87</v>
      </c>
      <c r="AV83" s="156" t="s">
        <v>87</v>
      </c>
      <c r="AW83" s="157" t="s">
        <v>87</v>
      </c>
      <c r="AX83" s="158" t="s">
        <v>87</v>
      </c>
      <c r="AY83" s="157" t="s">
        <v>87</v>
      </c>
      <c r="AZ83" s="158" t="s">
        <v>87</v>
      </c>
      <c r="BA83" s="159" t="s">
        <v>87</v>
      </c>
      <c r="BD83" s="53"/>
      <c r="BE83" s="53"/>
      <c r="BF83" s="53"/>
      <c r="BG83" s="53"/>
    </row>
    <row r="84" spans="2:59" ht="12.5" x14ac:dyDescent="0.25">
      <c r="B84" s="84"/>
      <c r="C84" s="231">
        <v>59</v>
      </c>
      <c r="D84" s="221" t="s">
        <v>87</v>
      </c>
      <c r="E84" s="145" t="s">
        <v>87</v>
      </c>
      <c r="F84" s="235" t="s">
        <v>87</v>
      </c>
      <c r="G84" s="221" t="s">
        <v>87</v>
      </c>
      <c r="H84" s="221" t="s">
        <v>87</v>
      </c>
      <c r="I84" s="236" t="s">
        <v>87</v>
      </c>
      <c r="J84" s="236" t="s">
        <v>87</v>
      </c>
      <c r="K84" s="236" t="s">
        <v>87</v>
      </c>
      <c r="L84" s="236" t="s">
        <v>87</v>
      </c>
      <c r="M84" s="237" t="s">
        <v>87</v>
      </c>
      <c r="N84" s="236" t="s">
        <v>87</v>
      </c>
      <c r="O84" s="236" t="s">
        <v>87</v>
      </c>
      <c r="P84" s="236" t="s">
        <v>87</v>
      </c>
      <c r="Q84" s="61" t="s">
        <v>87</v>
      </c>
      <c r="R84" s="61" t="s">
        <v>87</v>
      </c>
      <c r="S84" s="171" t="s">
        <v>87</v>
      </c>
      <c r="T84" s="171" t="s">
        <v>87</v>
      </c>
      <c r="U84" s="171" t="s">
        <v>87</v>
      </c>
      <c r="V84" s="171" t="s">
        <v>87</v>
      </c>
      <c r="W84" s="171" t="s">
        <v>87</v>
      </c>
      <c r="X84" s="171" t="s">
        <v>87</v>
      </c>
      <c r="Y84" s="171" t="s">
        <v>87</v>
      </c>
      <c r="Z84" s="171" t="s">
        <v>87</v>
      </c>
      <c r="AA84" s="171" t="s">
        <v>87</v>
      </c>
      <c r="AB84" s="171" t="s">
        <v>87</v>
      </c>
      <c r="AC84" s="171" t="s">
        <v>87</v>
      </c>
      <c r="AD84" s="171" t="s">
        <v>87</v>
      </c>
      <c r="AE84" s="171" t="s">
        <v>87</v>
      </c>
      <c r="AF84" s="171" t="s">
        <v>87</v>
      </c>
      <c r="AG84" s="171" t="s">
        <v>87</v>
      </c>
      <c r="AH84" s="171" t="s">
        <v>87</v>
      </c>
      <c r="AI84" s="171" t="s">
        <v>87</v>
      </c>
      <c r="AJ84" s="171" t="s">
        <v>87</v>
      </c>
      <c r="AK84" s="171" t="s">
        <v>87</v>
      </c>
      <c r="AL84" s="171" t="s">
        <v>87</v>
      </c>
      <c r="AM84" s="145" t="s">
        <v>87</v>
      </c>
      <c r="AN84" s="171" t="s">
        <v>87</v>
      </c>
      <c r="AO84" s="156" t="s">
        <v>87</v>
      </c>
      <c r="AP84" s="157" t="s">
        <v>87</v>
      </c>
      <c r="AQ84" s="61" t="s">
        <v>87</v>
      </c>
      <c r="AR84" s="158" t="s">
        <v>87</v>
      </c>
      <c r="AS84" s="157" t="s">
        <v>87</v>
      </c>
      <c r="AT84" s="145" t="s">
        <v>87</v>
      </c>
      <c r="AU84" s="171" t="s">
        <v>87</v>
      </c>
      <c r="AV84" s="156" t="s">
        <v>87</v>
      </c>
      <c r="AW84" s="157" t="s">
        <v>87</v>
      </c>
      <c r="AX84" s="158" t="s">
        <v>87</v>
      </c>
      <c r="AY84" s="157" t="s">
        <v>87</v>
      </c>
      <c r="AZ84" s="158" t="s">
        <v>87</v>
      </c>
      <c r="BA84" s="159" t="s">
        <v>87</v>
      </c>
      <c r="BD84" s="53"/>
      <c r="BE84" s="53"/>
      <c r="BF84" s="53"/>
      <c r="BG84" s="53"/>
    </row>
    <row r="85" spans="2:59" ht="12.5" x14ac:dyDescent="0.25">
      <c r="B85" s="84"/>
      <c r="C85" s="231">
        <v>60</v>
      </c>
      <c r="D85" s="221" t="s">
        <v>87</v>
      </c>
      <c r="E85" s="145" t="s">
        <v>87</v>
      </c>
      <c r="F85" s="235" t="s">
        <v>87</v>
      </c>
      <c r="G85" s="221" t="s">
        <v>87</v>
      </c>
      <c r="H85" s="221" t="s">
        <v>87</v>
      </c>
      <c r="I85" s="236" t="s">
        <v>87</v>
      </c>
      <c r="J85" s="236" t="s">
        <v>87</v>
      </c>
      <c r="K85" s="236" t="s">
        <v>87</v>
      </c>
      <c r="L85" s="236" t="s">
        <v>87</v>
      </c>
      <c r="M85" s="237" t="s">
        <v>87</v>
      </c>
      <c r="N85" s="236" t="s">
        <v>87</v>
      </c>
      <c r="O85" s="236" t="s">
        <v>87</v>
      </c>
      <c r="P85" s="236" t="s">
        <v>87</v>
      </c>
      <c r="Q85" s="61" t="s">
        <v>87</v>
      </c>
      <c r="R85" s="61" t="s">
        <v>87</v>
      </c>
      <c r="S85" s="171" t="s">
        <v>87</v>
      </c>
      <c r="T85" s="171" t="s">
        <v>87</v>
      </c>
      <c r="U85" s="171" t="s">
        <v>87</v>
      </c>
      <c r="V85" s="171" t="s">
        <v>87</v>
      </c>
      <c r="W85" s="171" t="s">
        <v>87</v>
      </c>
      <c r="X85" s="171" t="s">
        <v>87</v>
      </c>
      <c r="Y85" s="171" t="s">
        <v>87</v>
      </c>
      <c r="Z85" s="171" t="s">
        <v>87</v>
      </c>
      <c r="AA85" s="171" t="s">
        <v>87</v>
      </c>
      <c r="AB85" s="171" t="s">
        <v>87</v>
      </c>
      <c r="AC85" s="171" t="s">
        <v>87</v>
      </c>
      <c r="AD85" s="171" t="s">
        <v>87</v>
      </c>
      <c r="AE85" s="171" t="s">
        <v>87</v>
      </c>
      <c r="AF85" s="171" t="s">
        <v>87</v>
      </c>
      <c r="AG85" s="171" t="s">
        <v>87</v>
      </c>
      <c r="AH85" s="171" t="s">
        <v>87</v>
      </c>
      <c r="AI85" s="171" t="s">
        <v>87</v>
      </c>
      <c r="AJ85" s="171" t="s">
        <v>87</v>
      </c>
      <c r="AK85" s="171" t="s">
        <v>87</v>
      </c>
      <c r="AL85" s="171" t="s">
        <v>87</v>
      </c>
      <c r="AM85" s="145" t="s">
        <v>87</v>
      </c>
      <c r="AN85" s="171" t="s">
        <v>87</v>
      </c>
      <c r="AO85" s="156" t="s">
        <v>87</v>
      </c>
      <c r="AP85" s="157" t="s">
        <v>87</v>
      </c>
      <c r="AQ85" s="61" t="s">
        <v>87</v>
      </c>
      <c r="AR85" s="158" t="s">
        <v>87</v>
      </c>
      <c r="AS85" s="157" t="s">
        <v>87</v>
      </c>
      <c r="AT85" s="145" t="s">
        <v>87</v>
      </c>
      <c r="AU85" s="171" t="s">
        <v>87</v>
      </c>
      <c r="AV85" s="156" t="s">
        <v>87</v>
      </c>
      <c r="AW85" s="157" t="s">
        <v>87</v>
      </c>
      <c r="AX85" s="158" t="s">
        <v>87</v>
      </c>
      <c r="AY85" s="157" t="s">
        <v>87</v>
      </c>
      <c r="AZ85" s="158" t="s">
        <v>87</v>
      </c>
      <c r="BA85" s="159" t="s">
        <v>87</v>
      </c>
      <c r="BD85" s="53"/>
      <c r="BE85" s="53"/>
      <c r="BF85" s="53"/>
      <c r="BG85" s="53"/>
    </row>
    <row r="86" spans="2:59" ht="12.5" x14ac:dyDescent="0.25">
      <c r="B86" s="84"/>
      <c r="C86" s="231">
        <v>61</v>
      </c>
      <c r="D86" s="221" t="s">
        <v>87</v>
      </c>
      <c r="E86" s="145" t="s">
        <v>87</v>
      </c>
      <c r="F86" s="235" t="s">
        <v>87</v>
      </c>
      <c r="G86" s="221" t="s">
        <v>87</v>
      </c>
      <c r="H86" s="221" t="s">
        <v>87</v>
      </c>
      <c r="I86" s="236" t="s">
        <v>87</v>
      </c>
      <c r="J86" s="236" t="s">
        <v>87</v>
      </c>
      <c r="K86" s="236" t="s">
        <v>87</v>
      </c>
      <c r="L86" s="236" t="s">
        <v>87</v>
      </c>
      <c r="M86" s="237" t="s">
        <v>87</v>
      </c>
      <c r="N86" s="236" t="s">
        <v>87</v>
      </c>
      <c r="O86" s="236" t="s">
        <v>87</v>
      </c>
      <c r="P86" s="236" t="s">
        <v>87</v>
      </c>
      <c r="Q86" s="61" t="s">
        <v>87</v>
      </c>
      <c r="R86" s="61" t="s">
        <v>87</v>
      </c>
      <c r="S86" s="171" t="s">
        <v>87</v>
      </c>
      <c r="T86" s="171" t="s">
        <v>87</v>
      </c>
      <c r="U86" s="171" t="s">
        <v>87</v>
      </c>
      <c r="V86" s="171" t="s">
        <v>87</v>
      </c>
      <c r="W86" s="171" t="s">
        <v>87</v>
      </c>
      <c r="X86" s="171" t="s">
        <v>87</v>
      </c>
      <c r="Y86" s="171" t="s">
        <v>87</v>
      </c>
      <c r="Z86" s="171" t="s">
        <v>87</v>
      </c>
      <c r="AA86" s="171" t="s">
        <v>87</v>
      </c>
      <c r="AB86" s="171" t="s">
        <v>87</v>
      </c>
      <c r="AC86" s="171" t="s">
        <v>87</v>
      </c>
      <c r="AD86" s="171" t="s">
        <v>87</v>
      </c>
      <c r="AE86" s="171" t="s">
        <v>87</v>
      </c>
      <c r="AF86" s="171" t="s">
        <v>87</v>
      </c>
      <c r="AG86" s="171" t="s">
        <v>87</v>
      </c>
      <c r="AH86" s="171" t="s">
        <v>87</v>
      </c>
      <c r="AI86" s="171" t="s">
        <v>87</v>
      </c>
      <c r="AJ86" s="171" t="s">
        <v>87</v>
      </c>
      <c r="AK86" s="171" t="s">
        <v>87</v>
      </c>
      <c r="AL86" s="171" t="s">
        <v>87</v>
      </c>
      <c r="AM86" s="145" t="s">
        <v>87</v>
      </c>
      <c r="AN86" s="171" t="s">
        <v>87</v>
      </c>
      <c r="AO86" s="156" t="s">
        <v>87</v>
      </c>
      <c r="AP86" s="157" t="s">
        <v>87</v>
      </c>
      <c r="AQ86" s="61" t="s">
        <v>87</v>
      </c>
      <c r="AR86" s="158" t="s">
        <v>87</v>
      </c>
      <c r="AS86" s="157" t="s">
        <v>87</v>
      </c>
      <c r="AT86" s="145" t="s">
        <v>87</v>
      </c>
      <c r="AU86" s="171" t="s">
        <v>87</v>
      </c>
      <c r="AV86" s="156" t="s">
        <v>87</v>
      </c>
      <c r="AW86" s="157" t="s">
        <v>87</v>
      </c>
      <c r="AX86" s="158" t="s">
        <v>87</v>
      </c>
      <c r="AY86" s="157" t="s">
        <v>87</v>
      </c>
      <c r="AZ86" s="158" t="s">
        <v>87</v>
      </c>
      <c r="BA86" s="159" t="s">
        <v>87</v>
      </c>
      <c r="BD86" s="53"/>
      <c r="BE86" s="53"/>
      <c r="BF86" s="53"/>
      <c r="BG86" s="53"/>
    </row>
    <row r="87" spans="2:59" ht="12.5" x14ac:dyDescent="0.25">
      <c r="B87" s="84"/>
      <c r="C87" s="231">
        <v>62</v>
      </c>
      <c r="D87" s="221" t="s">
        <v>87</v>
      </c>
      <c r="E87" s="145" t="s">
        <v>87</v>
      </c>
      <c r="F87" s="235" t="s">
        <v>87</v>
      </c>
      <c r="G87" s="221" t="s">
        <v>87</v>
      </c>
      <c r="H87" s="221" t="s">
        <v>87</v>
      </c>
      <c r="I87" s="236" t="s">
        <v>87</v>
      </c>
      <c r="J87" s="236" t="s">
        <v>87</v>
      </c>
      <c r="K87" s="236" t="s">
        <v>87</v>
      </c>
      <c r="L87" s="236" t="s">
        <v>87</v>
      </c>
      <c r="M87" s="237" t="s">
        <v>87</v>
      </c>
      <c r="N87" s="236" t="s">
        <v>87</v>
      </c>
      <c r="O87" s="236" t="s">
        <v>87</v>
      </c>
      <c r="P87" s="236" t="s">
        <v>87</v>
      </c>
      <c r="Q87" s="61" t="s">
        <v>87</v>
      </c>
      <c r="R87" s="61" t="s">
        <v>87</v>
      </c>
      <c r="S87" s="171" t="s">
        <v>87</v>
      </c>
      <c r="T87" s="171" t="s">
        <v>87</v>
      </c>
      <c r="U87" s="171" t="s">
        <v>87</v>
      </c>
      <c r="V87" s="171" t="s">
        <v>87</v>
      </c>
      <c r="W87" s="171" t="s">
        <v>87</v>
      </c>
      <c r="X87" s="171" t="s">
        <v>87</v>
      </c>
      <c r="Y87" s="171" t="s">
        <v>87</v>
      </c>
      <c r="Z87" s="171" t="s">
        <v>87</v>
      </c>
      <c r="AA87" s="171" t="s">
        <v>87</v>
      </c>
      <c r="AB87" s="171" t="s">
        <v>87</v>
      </c>
      <c r="AC87" s="171" t="s">
        <v>87</v>
      </c>
      <c r="AD87" s="171" t="s">
        <v>87</v>
      </c>
      <c r="AE87" s="171" t="s">
        <v>87</v>
      </c>
      <c r="AF87" s="171" t="s">
        <v>87</v>
      </c>
      <c r="AG87" s="171" t="s">
        <v>87</v>
      </c>
      <c r="AH87" s="171" t="s">
        <v>87</v>
      </c>
      <c r="AI87" s="171" t="s">
        <v>87</v>
      </c>
      <c r="AJ87" s="171" t="s">
        <v>87</v>
      </c>
      <c r="AK87" s="171" t="s">
        <v>87</v>
      </c>
      <c r="AL87" s="171" t="s">
        <v>87</v>
      </c>
      <c r="AM87" s="145" t="s">
        <v>87</v>
      </c>
      <c r="AN87" s="171" t="s">
        <v>87</v>
      </c>
      <c r="AO87" s="156" t="s">
        <v>87</v>
      </c>
      <c r="AP87" s="157" t="s">
        <v>87</v>
      </c>
      <c r="AQ87" s="61" t="s">
        <v>87</v>
      </c>
      <c r="AR87" s="158" t="s">
        <v>87</v>
      </c>
      <c r="AS87" s="157" t="s">
        <v>87</v>
      </c>
      <c r="AT87" s="145" t="s">
        <v>87</v>
      </c>
      <c r="AU87" s="171" t="s">
        <v>87</v>
      </c>
      <c r="AV87" s="156" t="s">
        <v>87</v>
      </c>
      <c r="AW87" s="157" t="s">
        <v>87</v>
      </c>
      <c r="AX87" s="158" t="s">
        <v>87</v>
      </c>
      <c r="AY87" s="157" t="s">
        <v>87</v>
      </c>
      <c r="AZ87" s="158" t="s">
        <v>87</v>
      </c>
      <c r="BA87" s="159" t="s">
        <v>87</v>
      </c>
      <c r="BD87" s="53"/>
      <c r="BE87" s="53"/>
      <c r="BF87" s="53"/>
      <c r="BG87" s="53"/>
    </row>
    <row r="88" spans="2:59" ht="12.5" x14ac:dyDescent="0.25">
      <c r="B88" s="84"/>
      <c r="C88" s="231">
        <v>63</v>
      </c>
      <c r="D88" s="221" t="s">
        <v>87</v>
      </c>
      <c r="E88" s="145" t="s">
        <v>87</v>
      </c>
      <c r="F88" s="235" t="s">
        <v>87</v>
      </c>
      <c r="G88" s="221" t="s">
        <v>87</v>
      </c>
      <c r="H88" s="221" t="s">
        <v>87</v>
      </c>
      <c r="I88" s="236" t="s">
        <v>87</v>
      </c>
      <c r="J88" s="236" t="s">
        <v>87</v>
      </c>
      <c r="K88" s="236" t="s">
        <v>87</v>
      </c>
      <c r="L88" s="236" t="s">
        <v>87</v>
      </c>
      <c r="M88" s="237" t="s">
        <v>87</v>
      </c>
      <c r="N88" s="236" t="s">
        <v>87</v>
      </c>
      <c r="O88" s="236" t="s">
        <v>87</v>
      </c>
      <c r="P88" s="236" t="s">
        <v>87</v>
      </c>
      <c r="Q88" s="61" t="s">
        <v>87</v>
      </c>
      <c r="R88" s="61" t="s">
        <v>87</v>
      </c>
      <c r="S88" s="171" t="s">
        <v>87</v>
      </c>
      <c r="T88" s="171" t="s">
        <v>87</v>
      </c>
      <c r="U88" s="171" t="s">
        <v>87</v>
      </c>
      <c r="V88" s="171" t="s">
        <v>87</v>
      </c>
      <c r="W88" s="171" t="s">
        <v>87</v>
      </c>
      <c r="X88" s="171" t="s">
        <v>87</v>
      </c>
      <c r="Y88" s="171" t="s">
        <v>87</v>
      </c>
      <c r="Z88" s="171" t="s">
        <v>87</v>
      </c>
      <c r="AA88" s="171" t="s">
        <v>87</v>
      </c>
      <c r="AB88" s="171" t="s">
        <v>87</v>
      </c>
      <c r="AC88" s="171" t="s">
        <v>87</v>
      </c>
      <c r="AD88" s="171" t="s">
        <v>87</v>
      </c>
      <c r="AE88" s="171" t="s">
        <v>87</v>
      </c>
      <c r="AF88" s="171" t="s">
        <v>87</v>
      </c>
      <c r="AG88" s="171" t="s">
        <v>87</v>
      </c>
      <c r="AH88" s="171" t="s">
        <v>87</v>
      </c>
      <c r="AI88" s="171" t="s">
        <v>87</v>
      </c>
      <c r="AJ88" s="171" t="s">
        <v>87</v>
      </c>
      <c r="AK88" s="171" t="s">
        <v>87</v>
      </c>
      <c r="AL88" s="171" t="s">
        <v>87</v>
      </c>
      <c r="AM88" s="145" t="s">
        <v>87</v>
      </c>
      <c r="AN88" s="171" t="s">
        <v>87</v>
      </c>
      <c r="AO88" s="156" t="s">
        <v>87</v>
      </c>
      <c r="AP88" s="157" t="s">
        <v>87</v>
      </c>
      <c r="AQ88" s="61" t="s">
        <v>87</v>
      </c>
      <c r="AR88" s="158" t="s">
        <v>87</v>
      </c>
      <c r="AS88" s="157" t="s">
        <v>87</v>
      </c>
      <c r="AT88" s="145" t="s">
        <v>87</v>
      </c>
      <c r="AU88" s="171" t="s">
        <v>87</v>
      </c>
      <c r="AV88" s="156" t="s">
        <v>87</v>
      </c>
      <c r="AW88" s="157" t="s">
        <v>87</v>
      </c>
      <c r="AX88" s="158" t="s">
        <v>87</v>
      </c>
      <c r="AY88" s="157" t="s">
        <v>87</v>
      </c>
      <c r="AZ88" s="158" t="s">
        <v>87</v>
      </c>
      <c r="BA88" s="159" t="s">
        <v>87</v>
      </c>
      <c r="BD88" s="53"/>
      <c r="BE88" s="53"/>
      <c r="BF88" s="53"/>
      <c r="BG88" s="53"/>
    </row>
    <row r="89" spans="2:59" ht="12.5" x14ac:dyDescent="0.25">
      <c r="B89" s="84"/>
      <c r="C89" s="231">
        <v>64</v>
      </c>
      <c r="D89" s="221" t="s">
        <v>87</v>
      </c>
      <c r="E89" s="145" t="s">
        <v>87</v>
      </c>
      <c r="F89" s="235" t="s">
        <v>87</v>
      </c>
      <c r="G89" s="221" t="s">
        <v>87</v>
      </c>
      <c r="H89" s="221" t="s">
        <v>87</v>
      </c>
      <c r="I89" s="236" t="s">
        <v>87</v>
      </c>
      <c r="J89" s="236" t="s">
        <v>87</v>
      </c>
      <c r="K89" s="236" t="s">
        <v>87</v>
      </c>
      <c r="L89" s="236" t="s">
        <v>87</v>
      </c>
      <c r="M89" s="237" t="s">
        <v>87</v>
      </c>
      <c r="N89" s="236" t="s">
        <v>87</v>
      </c>
      <c r="O89" s="236" t="s">
        <v>87</v>
      </c>
      <c r="P89" s="236" t="s">
        <v>87</v>
      </c>
      <c r="Q89" s="61" t="s">
        <v>87</v>
      </c>
      <c r="R89" s="61" t="s">
        <v>87</v>
      </c>
      <c r="S89" s="171" t="s">
        <v>87</v>
      </c>
      <c r="T89" s="171" t="s">
        <v>87</v>
      </c>
      <c r="U89" s="171" t="s">
        <v>87</v>
      </c>
      <c r="V89" s="171" t="s">
        <v>87</v>
      </c>
      <c r="W89" s="171" t="s">
        <v>87</v>
      </c>
      <c r="X89" s="171" t="s">
        <v>87</v>
      </c>
      <c r="Y89" s="171" t="s">
        <v>87</v>
      </c>
      <c r="Z89" s="171" t="s">
        <v>87</v>
      </c>
      <c r="AA89" s="171" t="s">
        <v>87</v>
      </c>
      <c r="AB89" s="171" t="s">
        <v>87</v>
      </c>
      <c r="AC89" s="171" t="s">
        <v>87</v>
      </c>
      <c r="AD89" s="171" t="s">
        <v>87</v>
      </c>
      <c r="AE89" s="171" t="s">
        <v>87</v>
      </c>
      <c r="AF89" s="171" t="s">
        <v>87</v>
      </c>
      <c r="AG89" s="171" t="s">
        <v>87</v>
      </c>
      <c r="AH89" s="171" t="s">
        <v>87</v>
      </c>
      <c r="AI89" s="171" t="s">
        <v>87</v>
      </c>
      <c r="AJ89" s="171" t="s">
        <v>87</v>
      </c>
      <c r="AK89" s="171" t="s">
        <v>87</v>
      </c>
      <c r="AL89" s="171" t="s">
        <v>87</v>
      </c>
      <c r="AM89" s="145" t="s">
        <v>87</v>
      </c>
      <c r="AN89" s="171" t="s">
        <v>87</v>
      </c>
      <c r="AO89" s="156" t="s">
        <v>87</v>
      </c>
      <c r="AP89" s="157" t="s">
        <v>87</v>
      </c>
      <c r="AQ89" s="61" t="s">
        <v>87</v>
      </c>
      <c r="AR89" s="158" t="s">
        <v>87</v>
      </c>
      <c r="AS89" s="157" t="s">
        <v>87</v>
      </c>
      <c r="AT89" s="145" t="s">
        <v>87</v>
      </c>
      <c r="AU89" s="171" t="s">
        <v>87</v>
      </c>
      <c r="AV89" s="156" t="s">
        <v>87</v>
      </c>
      <c r="AW89" s="157" t="s">
        <v>87</v>
      </c>
      <c r="AX89" s="158" t="s">
        <v>87</v>
      </c>
      <c r="AY89" s="157" t="s">
        <v>87</v>
      </c>
      <c r="AZ89" s="158" t="s">
        <v>87</v>
      </c>
      <c r="BA89" s="159" t="s">
        <v>87</v>
      </c>
      <c r="BD89" s="53"/>
      <c r="BE89" s="53"/>
      <c r="BF89" s="53"/>
      <c r="BG89" s="53"/>
    </row>
    <row r="90" spans="2:59" ht="12.5" x14ac:dyDescent="0.25">
      <c r="B90" s="84"/>
      <c r="C90" s="231">
        <v>65</v>
      </c>
      <c r="D90" s="221" t="s">
        <v>87</v>
      </c>
      <c r="E90" s="145" t="s">
        <v>87</v>
      </c>
      <c r="F90" s="235" t="s">
        <v>87</v>
      </c>
      <c r="G90" s="221" t="s">
        <v>87</v>
      </c>
      <c r="H90" s="221" t="s">
        <v>87</v>
      </c>
      <c r="I90" s="236" t="s">
        <v>87</v>
      </c>
      <c r="J90" s="236" t="s">
        <v>87</v>
      </c>
      <c r="K90" s="236" t="s">
        <v>87</v>
      </c>
      <c r="L90" s="236" t="s">
        <v>87</v>
      </c>
      <c r="M90" s="237" t="s">
        <v>87</v>
      </c>
      <c r="N90" s="236" t="s">
        <v>87</v>
      </c>
      <c r="O90" s="236" t="s">
        <v>87</v>
      </c>
      <c r="P90" s="236" t="s">
        <v>87</v>
      </c>
      <c r="Q90" s="61" t="s">
        <v>87</v>
      </c>
      <c r="R90" s="61" t="s">
        <v>87</v>
      </c>
      <c r="S90" s="171" t="s">
        <v>87</v>
      </c>
      <c r="T90" s="171" t="s">
        <v>87</v>
      </c>
      <c r="U90" s="171" t="s">
        <v>87</v>
      </c>
      <c r="V90" s="171" t="s">
        <v>87</v>
      </c>
      <c r="W90" s="171" t="s">
        <v>87</v>
      </c>
      <c r="X90" s="171" t="s">
        <v>87</v>
      </c>
      <c r="Y90" s="171" t="s">
        <v>87</v>
      </c>
      <c r="Z90" s="171" t="s">
        <v>87</v>
      </c>
      <c r="AA90" s="171" t="s">
        <v>87</v>
      </c>
      <c r="AB90" s="171" t="s">
        <v>87</v>
      </c>
      <c r="AC90" s="171" t="s">
        <v>87</v>
      </c>
      <c r="AD90" s="171" t="s">
        <v>87</v>
      </c>
      <c r="AE90" s="171" t="s">
        <v>87</v>
      </c>
      <c r="AF90" s="171" t="s">
        <v>87</v>
      </c>
      <c r="AG90" s="171" t="s">
        <v>87</v>
      </c>
      <c r="AH90" s="171" t="s">
        <v>87</v>
      </c>
      <c r="AI90" s="171" t="s">
        <v>87</v>
      </c>
      <c r="AJ90" s="171" t="s">
        <v>87</v>
      </c>
      <c r="AK90" s="171" t="s">
        <v>87</v>
      </c>
      <c r="AL90" s="171" t="s">
        <v>87</v>
      </c>
      <c r="AM90" s="145" t="s">
        <v>87</v>
      </c>
      <c r="AN90" s="171" t="s">
        <v>87</v>
      </c>
      <c r="AO90" s="156" t="s">
        <v>87</v>
      </c>
      <c r="AP90" s="157" t="s">
        <v>87</v>
      </c>
      <c r="AQ90" s="61" t="s">
        <v>87</v>
      </c>
      <c r="AR90" s="158" t="s">
        <v>87</v>
      </c>
      <c r="AS90" s="157" t="s">
        <v>87</v>
      </c>
      <c r="AT90" s="145" t="s">
        <v>87</v>
      </c>
      <c r="AU90" s="171" t="s">
        <v>87</v>
      </c>
      <c r="AV90" s="156" t="s">
        <v>87</v>
      </c>
      <c r="AW90" s="157" t="s">
        <v>87</v>
      </c>
      <c r="AX90" s="158" t="s">
        <v>87</v>
      </c>
      <c r="AY90" s="157" t="s">
        <v>87</v>
      </c>
      <c r="AZ90" s="158" t="s">
        <v>87</v>
      </c>
      <c r="BA90" s="159" t="s">
        <v>87</v>
      </c>
      <c r="BD90" s="53"/>
      <c r="BE90" s="53"/>
      <c r="BF90" s="53"/>
      <c r="BG90" s="53"/>
    </row>
    <row r="91" spans="2:59" ht="12.5" x14ac:dyDescent="0.25">
      <c r="B91" s="84"/>
      <c r="C91" s="231">
        <v>66</v>
      </c>
      <c r="D91" s="221" t="s">
        <v>87</v>
      </c>
      <c r="E91" s="145" t="s">
        <v>87</v>
      </c>
      <c r="F91" s="235" t="s">
        <v>87</v>
      </c>
      <c r="G91" s="221" t="s">
        <v>87</v>
      </c>
      <c r="H91" s="221" t="s">
        <v>87</v>
      </c>
      <c r="I91" s="236" t="s">
        <v>87</v>
      </c>
      <c r="J91" s="236" t="s">
        <v>87</v>
      </c>
      <c r="K91" s="236" t="s">
        <v>87</v>
      </c>
      <c r="L91" s="236" t="s">
        <v>87</v>
      </c>
      <c r="M91" s="237" t="s">
        <v>87</v>
      </c>
      <c r="N91" s="236" t="s">
        <v>87</v>
      </c>
      <c r="O91" s="236" t="s">
        <v>87</v>
      </c>
      <c r="P91" s="236" t="s">
        <v>87</v>
      </c>
      <c r="Q91" s="61" t="s">
        <v>87</v>
      </c>
      <c r="R91" s="61" t="s">
        <v>87</v>
      </c>
      <c r="S91" s="171" t="s">
        <v>87</v>
      </c>
      <c r="T91" s="171" t="s">
        <v>87</v>
      </c>
      <c r="U91" s="171" t="s">
        <v>87</v>
      </c>
      <c r="V91" s="171" t="s">
        <v>87</v>
      </c>
      <c r="W91" s="171" t="s">
        <v>87</v>
      </c>
      <c r="X91" s="171" t="s">
        <v>87</v>
      </c>
      <c r="Y91" s="171" t="s">
        <v>87</v>
      </c>
      <c r="Z91" s="171" t="s">
        <v>87</v>
      </c>
      <c r="AA91" s="171" t="s">
        <v>87</v>
      </c>
      <c r="AB91" s="171" t="s">
        <v>87</v>
      </c>
      <c r="AC91" s="171" t="s">
        <v>87</v>
      </c>
      <c r="AD91" s="171" t="s">
        <v>87</v>
      </c>
      <c r="AE91" s="171" t="s">
        <v>87</v>
      </c>
      <c r="AF91" s="171" t="s">
        <v>87</v>
      </c>
      <c r="AG91" s="171" t="s">
        <v>87</v>
      </c>
      <c r="AH91" s="171" t="s">
        <v>87</v>
      </c>
      <c r="AI91" s="171" t="s">
        <v>87</v>
      </c>
      <c r="AJ91" s="171" t="s">
        <v>87</v>
      </c>
      <c r="AK91" s="171" t="s">
        <v>87</v>
      </c>
      <c r="AL91" s="171" t="s">
        <v>87</v>
      </c>
      <c r="AM91" s="145" t="s">
        <v>87</v>
      </c>
      <c r="AN91" s="171" t="s">
        <v>87</v>
      </c>
      <c r="AO91" s="156" t="s">
        <v>87</v>
      </c>
      <c r="AP91" s="157" t="s">
        <v>87</v>
      </c>
      <c r="AQ91" s="61" t="s">
        <v>87</v>
      </c>
      <c r="AR91" s="158" t="s">
        <v>87</v>
      </c>
      <c r="AS91" s="157" t="s">
        <v>87</v>
      </c>
      <c r="AT91" s="145" t="s">
        <v>87</v>
      </c>
      <c r="AU91" s="171" t="s">
        <v>87</v>
      </c>
      <c r="AV91" s="156" t="s">
        <v>87</v>
      </c>
      <c r="AW91" s="157" t="s">
        <v>87</v>
      </c>
      <c r="AX91" s="158" t="s">
        <v>87</v>
      </c>
      <c r="AY91" s="157" t="s">
        <v>87</v>
      </c>
      <c r="AZ91" s="158" t="s">
        <v>87</v>
      </c>
      <c r="BA91" s="159" t="s">
        <v>87</v>
      </c>
      <c r="BD91" s="53"/>
      <c r="BE91" s="53"/>
      <c r="BF91" s="53"/>
      <c r="BG91" s="53"/>
    </row>
    <row r="92" spans="2:59" ht="12.5" x14ac:dyDescent="0.25">
      <c r="B92" s="84"/>
      <c r="C92" s="231">
        <v>67</v>
      </c>
      <c r="D92" s="221" t="s">
        <v>87</v>
      </c>
      <c r="E92" s="145" t="s">
        <v>87</v>
      </c>
      <c r="F92" s="235" t="s">
        <v>87</v>
      </c>
      <c r="G92" s="221" t="s">
        <v>87</v>
      </c>
      <c r="H92" s="221" t="s">
        <v>87</v>
      </c>
      <c r="I92" s="236" t="s">
        <v>87</v>
      </c>
      <c r="J92" s="236" t="s">
        <v>87</v>
      </c>
      <c r="K92" s="236" t="s">
        <v>87</v>
      </c>
      <c r="L92" s="236" t="s">
        <v>87</v>
      </c>
      <c r="M92" s="237" t="s">
        <v>87</v>
      </c>
      <c r="N92" s="236" t="s">
        <v>87</v>
      </c>
      <c r="O92" s="236" t="s">
        <v>87</v>
      </c>
      <c r="P92" s="236" t="s">
        <v>87</v>
      </c>
      <c r="Q92" s="61" t="s">
        <v>87</v>
      </c>
      <c r="R92" s="61" t="s">
        <v>87</v>
      </c>
      <c r="S92" s="171" t="s">
        <v>87</v>
      </c>
      <c r="T92" s="171" t="s">
        <v>87</v>
      </c>
      <c r="U92" s="171" t="s">
        <v>87</v>
      </c>
      <c r="V92" s="171" t="s">
        <v>87</v>
      </c>
      <c r="W92" s="171" t="s">
        <v>87</v>
      </c>
      <c r="X92" s="171" t="s">
        <v>87</v>
      </c>
      <c r="Y92" s="171" t="s">
        <v>87</v>
      </c>
      <c r="Z92" s="171" t="s">
        <v>87</v>
      </c>
      <c r="AA92" s="171" t="s">
        <v>87</v>
      </c>
      <c r="AB92" s="171" t="s">
        <v>87</v>
      </c>
      <c r="AC92" s="171" t="s">
        <v>87</v>
      </c>
      <c r="AD92" s="171" t="s">
        <v>87</v>
      </c>
      <c r="AE92" s="171" t="s">
        <v>87</v>
      </c>
      <c r="AF92" s="171" t="s">
        <v>87</v>
      </c>
      <c r="AG92" s="171" t="s">
        <v>87</v>
      </c>
      <c r="AH92" s="171" t="s">
        <v>87</v>
      </c>
      <c r="AI92" s="171" t="s">
        <v>87</v>
      </c>
      <c r="AJ92" s="171" t="s">
        <v>87</v>
      </c>
      <c r="AK92" s="171" t="s">
        <v>87</v>
      </c>
      <c r="AL92" s="171" t="s">
        <v>87</v>
      </c>
      <c r="AM92" s="145" t="s">
        <v>87</v>
      </c>
      <c r="AN92" s="171" t="s">
        <v>87</v>
      </c>
      <c r="AO92" s="156" t="s">
        <v>87</v>
      </c>
      <c r="AP92" s="157" t="s">
        <v>87</v>
      </c>
      <c r="AQ92" s="61" t="s">
        <v>87</v>
      </c>
      <c r="AR92" s="158" t="s">
        <v>87</v>
      </c>
      <c r="AS92" s="157" t="s">
        <v>87</v>
      </c>
      <c r="AT92" s="145" t="s">
        <v>87</v>
      </c>
      <c r="AU92" s="171" t="s">
        <v>87</v>
      </c>
      <c r="AV92" s="156" t="s">
        <v>87</v>
      </c>
      <c r="AW92" s="157" t="s">
        <v>87</v>
      </c>
      <c r="AX92" s="158" t="s">
        <v>87</v>
      </c>
      <c r="AY92" s="157" t="s">
        <v>87</v>
      </c>
      <c r="AZ92" s="158" t="s">
        <v>87</v>
      </c>
      <c r="BA92" s="159" t="s">
        <v>87</v>
      </c>
      <c r="BD92" s="53"/>
      <c r="BE92" s="53"/>
      <c r="BF92" s="53"/>
      <c r="BG92" s="53"/>
    </row>
    <row r="93" spans="2:59" ht="12.5" x14ac:dyDescent="0.25">
      <c r="B93" s="84"/>
      <c r="C93" s="231">
        <v>68</v>
      </c>
      <c r="D93" s="221" t="s">
        <v>87</v>
      </c>
      <c r="E93" s="145" t="s">
        <v>87</v>
      </c>
      <c r="F93" s="235" t="s">
        <v>87</v>
      </c>
      <c r="G93" s="221" t="s">
        <v>87</v>
      </c>
      <c r="H93" s="221" t="s">
        <v>87</v>
      </c>
      <c r="I93" s="236" t="s">
        <v>87</v>
      </c>
      <c r="J93" s="236" t="s">
        <v>87</v>
      </c>
      <c r="K93" s="236" t="s">
        <v>87</v>
      </c>
      <c r="L93" s="236" t="s">
        <v>87</v>
      </c>
      <c r="M93" s="237" t="s">
        <v>87</v>
      </c>
      <c r="N93" s="236" t="s">
        <v>87</v>
      </c>
      <c r="O93" s="236" t="s">
        <v>87</v>
      </c>
      <c r="P93" s="236" t="s">
        <v>87</v>
      </c>
      <c r="Q93" s="61" t="s">
        <v>87</v>
      </c>
      <c r="R93" s="61" t="s">
        <v>87</v>
      </c>
      <c r="S93" s="171" t="s">
        <v>87</v>
      </c>
      <c r="T93" s="171" t="s">
        <v>87</v>
      </c>
      <c r="U93" s="171" t="s">
        <v>87</v>
      </c>
      <c r="V93" s="171" t="s">
        <v>87</v>
      </c>
      <c r="W93" s="171" t="s">
        <v>87</v>
      </c>
      <c r="X93" s="171" t="s">
        <v>87</v>
      </c>
      <c r="Y93" s="171" t="s">
        <v>87</v>
      </c>
      <c r="Z93" s="171" t="s">
        <v>87</v>
      </c>
      <c r="AA93" s="171" t="s">
        <v>87</v>
      </c>
      <c r="AB93" s="171" t="s">
        <v>87</v>
      </c>
      <c r="AC93" s="171" t="s">
        <v>87</v>
      </c>
      <c r="AD93" s="171" t="s">
        <v>87</v>
      </c>
      <c r="AE93" s="171" t="s">
        <v>87</v>
      </c>
      <c r="AF93" s="171" t="s">
        <v>87</v>
      </c>
      <c r="AG93" s="171" t="s">
        <v>87</v>
      </c>
      <c r="AH93" s="171" t="s">
        <v>87</v>
      </c>
      <c r="AI93" s="171" t="s">
        <v>87</v>
      </c>
      <c r="AJ93" s="171" t="s">
        <v>87</v>
      </c>
      <c r="AK93" s="171" t="s">
        <v>87</v>
      </c>
      <c r="AL93" s="171" t="s">
        <v>87</v>
      </c>
      <c r="AM93" s="145" t="s">
        <v>87</v>
      </c>
      <c r="AN93" s="171" t="s">
        <v>87</v>
      </c>
      <c r="AO93" s="156" t="s">
        <v>87</v>
      </c>
      <c r="AP93" s="157" t="s">
        <v>87</v>
      </c>
      <c r="AQ93" s="61" t="s">
        <v>87</v>
      </c>
      <c r="AR93" s="158" t="s">
        <v>87</v>
      </c>
      <c r="AS93" s="157" t="s">
        <v>87</v>
      </c>
      <c r="AT93" s="145" t="s">
        <v>87</v>
      </c>
      <c r="AU93" s="171" t="s">
        <v>87</v>
      </c>
      <c r="AV93" s="156" t="s">
        <v>87</v>
      </c>
      <c r="AW93" s="157" t="s">
        <v>87</v>
      </c>
      <c r="AX93" s="158" t="s">
        <v>87</v>
      </c>
      <c r="AY93" s="157" t="s">
        <v>87</v>
      </c>
      <c r="AZ93" s="158" t="s">
        <v>87</v>
      </c>
      <c r="BA93" s="159" t="s">
        <v>87</v>
      </c>
      <c r="BD93" s="53"/>
      <c r="BE93" s="53"/>
      <c r="BF93" s="53"/>
      <c r="BG93" s="53"/>
    </row>
    <row r="94" spans="2:59" ht="12.5" x14ac:dyDescent="0.25">
      <c r="B94" s="84"/>
      <c r="C94" s="231">
        <v>69</v>
      </c>
      <c r="D94" s="221" t="s">
        <v>87</v>
      </c>
      <c r="E94" s="145" t="s">
        <v>87</v>
      </c>
      <c r="F94" s="235" t="s">
        <v>87</v>
      </c>
      <c r="G94" s="221" t="s">
        <v>87</v>
      </c>
      <c r="H94" s="221" t="s">
        <v>87</v>
      </c>
      <c r="I94" s="236" t="s">
        <v>87</v>
      </c>
      <c r="J94" s="236" t="s">
        <v>87</v>
      </c>
      <c r="K94" s="236" t="s">
        <v>87</v>
      </c>
      <c r="L94" s="236" t="s">
        <v>87</v>
      </c>
      <c r="M94" s="237" t="s">
        <v>87</v>
      </c>
      <c r="N94" s="236" t="s">
        <v>87</v>
      </c>
      <c r="O94" s="236" t="s">
        <v>87</v>
      </c>
      <c r="P94" s="236" t="s">
        <v>87</v>
      </c>
      <c r="Q94" s="61" t="s">
        <v>87</v>
      </c>
      <c r="R94" s="61" t="s">
        <v>87</v>
      </c>
      <c r="S94" s="171" t="s">
        <v>87</v>
      </c>
      <c r="T94" s="171" t="s">
        <v>87</v>
      </c>
      <c r="U94" s="171" t="s">
        <v>87</v>
      </c>
      <c r="V94" s="171" t="s">
        <v>87</v>
      </c>
      <c r="W94" s="171" t="s">
        <v>87</v>
      </c>
      <c r="X94" s="171" t="s">
        <v>87</v>
      </c>
      <c r="Y94" s="171" t="s">
        <v>87</v>
      </c>
      <c r="Z94" s="171" t="s">
        <v>87</v>
      </c>
      <c r="AA94" s="171" t="s">
        <v>87</v>
      </c>
      <c r="AB94" s="171" t="s">
        <v>87</v>
      </c>
      <c r="AC94" s="171" t="s">
        <v>87</v>
      </c>
      <c r="AD94" s="171" t="s">
        <v>87</v>
      </c>
      <c r="AE94" s="171" t="s">
        <v>87</v>
      </c>
      <c r="AF94" s="171" t="s">
        <v>87</v>
      </c>
      <c r="AG94" s="171" t="s">
        <v>87</v>
      </c>
      <c r="AH94" s="171" t="s">
        <v>87</v>
      </c>
      <c r="AI94" s="171" t="s">
        <v>87</v>
      </c>
      <c r="AJ94" s="171" t="s">
        <v>87</v>
      </c>
      <c r="AK94" s="171" t="s">
        <v>87</v>
      </c>
      <c r="AL94" s="171" t="s">
        <v>87</v>
      </c>
      <c r="AM94" s="145" t="s">
        <v>87</v>
      </c>
      <c r="AN94" s="171" t="s">
        <v>87</v>
      </c>
      <c r="AO94" s="156" t="s">
        <v>87</v>
      </c>
      <c r="AP94" s="157" t="s">
        <v>87</v>
      </c>
      <c r="AQ94" s="61" t="s">
        <v>87</v>
      </c>
      <c r="AR94" s="158" t="s">
        <v>87</v>
      </c>
      <c r="AS94" s="157" t="s">
        <v>87</v>
      </c>
      <c r="AT94" s="145" t="s">
        <v>87</v>
      </c>
      <c r="AU94" s="171" t="s">
        <v>87</v>
      </c>
      <c r="AV94" s="156" t="s">
        <v>87</v>
      </c>
      <c r="AW94" s="157" t="s">
        <v>87</v>
      </c>
      <c r="AX94" s="158" t="s">
        <v>87</v>
      </c>
      <c r="AY94" s="157" t="s">
        <v>87</v>
      </c>
      <c r="AZ94" s="158" t="s">
        <v>87</v>
      </c>
      <c r="BA94" s="159" t="s">
        <v>87</v>
      </c>
      <c r="BD94" s="53"/>
      <c r="BE94" s="53"/>
      <c r="BF94" s="53"/>
      <c r="BG94" s="53"/>
    </row>
    <row r="95" spans="2:59" ht="12.5" x14ac:dyDescent="0.25">
      <c r="B95" s="84"/>
      <c r="C95" s="231">
        <v>70</v>
      </c>
      <c r="D95" s="221" t="s">
        <v>87</v>
      </c>
      <c r="E95" s="145" t="s">
        <v>87</v>
      </c>
      <c r="F95" s="235" t="s">
        <v>87</v>
      </c>
      <c r="G95" s="221" t="s">
        <v>87</v>
      </c>
      <c r="H95" s="221" t="s">
        <v>87</v>
      </c>
      <c r="I95" s="236" t="s">
        <v>87</v>
      </c>
      <c r="J95" s="236" t="s">
        <v>87</v>
      </c>
      <c r="K95" s="236" t="s">
        <v>87</v>
      </c>
      <c r="L95" s="236" t="s">
        <v>87</v>
      </c>
      <c r="M95" s="237" t="s">
        <v>87</v>
      </c>
      <c r="N95" s="236" t="s">
        <v>87</v>
      </c>
      <c r="O95" s="236" t="s">
        <v>87</v>
      </c>
      <c r="P95" s="236" t="s">
        <v>87</v>
      </c>
      <c r="Q95" s="61" t="s">
        <v>87</v>
      </c>
      <c r="R95" s="61" t="s">
        <v>87</v>
      </c>
      <c r="S95" s="171" t="s">
        <v>87</v>
      </c>
      <c r="T95" s="171" t="s">
        <v>87</v>
      </c>
      <c r="U95" s="171" t="s">
        <v>87</v>
      </c>
      <c r="V95" s="171" t="s">
        <v>87</v>
      </c>
      <c r="W95" s="171" t="s">
        <v>87</v>
      </c>
      <c r="X95" s="171" t="s">
        <v>87</v>
      </c>
      <c r="Y95" s="171" t="s">
        <v>87</v>
      </c>
      <c r="Z95" s="171" t="s">
        <v>87</v>
      </c>
      <c r="AA95" s="171" t="s">
        <v>87</v>
      </c>
      <c r="AB95" s="171" t="s">
        <v>87</v>
      </c>
      <c r="AC95" s="171" t="s">
        <v>87</v>
      </c>
      <c r="AD95" s="171" t="s">
        <v>87</v>
      </c>
      <c r="AE95" s="171" t="s">
        <v>87</v>
      </c>
      <c r="AF95" s="171" t="s">
        <v>87</v>
      </c>
      <c r="AG95" s="171" t="s">
        <v>87</v>
      </c>
      <c r="AH95" s="171" t="s">
        <v>87</v>
      </c>
      <c r="AI95" s="171" t="s">
        <v>87</v>
      </c>
      <c r="AJ95" s="171" t="s">
        <v>87</v>
      </c>
      <c r="AK95" s="171" t="s">
        <v>87</v>
      </c>
      <c r="AL95" s="171" t="s">
        <v>87</v>
      </c>
      <c r="AM95" s="145" t="s">
        <v>87</v>
      </c>
      <c r="AN95" s="171" t="s">
        <v>87</v>
      </c>
      <c r="AO95" s="156" t="s">
        <v>87</v>
      </c>
      <c r="AP95" s="157" t="s">
        <v>87</v>
      </c>
      <c r="AQ95" s="61" t="s">
        <v>87</v>
      </c>
      <c r="AR95" s="158" t="s">
        <v>87</v>
      </c>
      <c r="AS95" s="157" t="s">
        <v>87</v>
      </c>
      <c r="AT95" s="145" t="s">
        <v>87</v>
      </c>
      <c r="AU95" s="171" t="s">
        <v>87</v>
      </c>
      <c r="AV95" s="156" t="s">
        <v>87</v>
      </c>
      <c r="AW95" s="157" t="s">
        <v>87</v>
      </c>
      <c r="AX95" s="158" t="s">
        <v>87</v>
      </c>
      <c r="AY95" s="157" t="s">
        <v>87</v>
      </c>
      <c r="AZ95" s="158" t="s">
        <v>87</v>
      </c>
      <c r="BA95" s="159" t="s">
        <v>87</v>
      </c>
      <c r="BD95" s="53"/>
      <c r="BE95" s="53"/>
      <c r="BF95" s="53"/>
      <c r="BG95" s="53"/>
    </row>
    <row r="96" spans="2:59" ht="12.5" x14ac:dyDescent="0.25">
      <c r="B96" s="84"/>
      <c r="C96" s="231">
        <v>71</v>
      </c>
      <c r="D96" s="221" t="s">
        <v>87</v>
      </c>
      <c r="E96" s="145" t="s">
        <v>87</v>
      </c>
      <c r="F96" s="235" t="s">
        <v>87</v>
      </c>
      <c r="G96" s="221" t="s">
        <v>87</v>
      </c>
      <c r="H96" s="221" t="s">
        <v>87</v>
      </c>
      <c r="I96" s="236" t="s">
        <v>87</v>
      </c>
      <c r="J96" s="236" t="s">
        <v>87</v>
      </c>
      <c r="K96" s="236" t="s">
        <v>87</v>
      </c>
      <c r="L96" s="236" t="s">
        <v>87</v>
      </c>
      <c r="M96" s="237" t="s">
        <v>87</v>
      </c>
      <c r="N96" s="236" t="s">
        <v>87</v>
      </c>
      <c r="O96" s="236" t="s">
        <v>87</v>
      </c>
      <c r="P96" s="236" t="s">
        <v>87</v>
      </c>
      <c r="Q96" s="61" t="s">
        <v>87</v>
      </c>
      <c r="R96" s="61" t="s">
        <v>87</v>
      </c>
      <c r="S96" s="171" t="s">
        <v>87</v>
      </c>
      <c r="T96" s="171" t="s">
        <v>87</v>
      </c>
      <c r="U96" s="171" t="s">
        <v>87</v>
      </c>
      <c r="V96" s="171" t="s">
        <v>87</v>
      </c>
      <c r="W96" s="171" t="s">
        <v>87</v>
      </c>
      <c r="X96" s="171" t="s">
        <v>87</v>
      </c>
      <c r="Y96" s="171" t="s">
        <v>87</v>
      </c>
      <c r="Z96" s="171" t="s">
        <v>87</v>
      </c>
      <c r="AA96" s="171" t="s">
        <v>87</v>
      </c>
      <c r="AB96" s="171" t="s">
        <v>87</v>
      </c>
      <c r="AC96" s="171" t="s">
        <v>87</v>
      </c>
      <c r="AD96" s="171" t="s">
        <v>87</v>
      </c>
      <c r="AE96" s="171" t="s">
        <v>87</v>
      </c>
      <c r="AF96" s="171" t="s">
        <v>87</v>
      </c>
      <c r="AG96" s="171" t="s">
        <v>87</v>
      </c>
      <c r="AH96" s="171" t="s">
        <v>87</v>
      </c>
      <c r="AI96" s="171" t="s">
        <v>87</v>
      </c>
      <c r="AJ96" s="171" t="s">
        <v>87</v>
      </c>
      <c r="AK96" s="171" t="s">
        <v>87</v>
      </c>
      <c r="AL96" s="171" t="s">
        <v>87</v>
      </c>
      <c r="AM96" s="145" t="s">
        <v>87</v>
      </c>
      <c r="AN96" s="171" t="s">
        <v>87</v>
      </c>
      <c r="AO96" s="156" t="s">
        <v>87</v>
      </c>
      <c r="AP96" s="157" t="s">
        <v>87</v>
      </c>
      <c r="AQ96" s="61" t="s">
        <v>87</v>
      </c>
      <c r="AR96" s="158" t="s">
        <v>87</v>
      </c>
      <c r="AS96" s="157" t="s">
        <v>87</v>
      </c>
      <c r="AT96" s="145" t="s">
        <v>87</v>
      </c>
      <c r="AU96" s="171" t="s">
        <v>87</v>
      </c>
      <c r="AV96" s="156" t="s">
        <v>87</v>
      </c>
      <c r="AW96" s="157" t="s">
        <v>87</v>
      </c>
      <c r="AX96" s="158" t="s">
        <v>87</v>
      </c>
      <c r="AY96" s="157" t="s">
        <v>87</v>
      </c>
      <c r="AZ96" s="158" t="s">
        <v>87</v>
      </c>
      <c r="BA96" s="159" t="s">
        <v>87</v>
      </c>
      <c r="BD96" s="53"/>
      <c r="BE96" s="53"/>
      <c r="BF96" s="53"/>
      <c r="BG96" s="53"/>
    </row>
    <row r="97" spans="2:59" ht="12.5" x14ac:dyDescent="0.25">
      <c r="B97" s="84"/>
      <c r="C97" s="231">
        <v>72</v>
      </c>
      <c r="D97" s="221" t="s">
        <v>87</v>
      </c>
      <c r="E97" s="145" t="s">
        <v>87</v>
      </c>
      <c r="F97" s="235" t="s">
        <v>87</v>
      </c>
      <c r="G97" s="221" t="s">
        <v>87</v>
      </c>
      <c r="H97" s="221" t="s">
        <v>87</v>
      </c>
      <c r="I97" s="236" t="s">
        <v>87</v>
      </c>
      <c r="J97" s="236" t="s">
        <v>87</v>
      </c>
      <c r="K97" s="236" t="s">
        <v>87</v>
      </c>
      <c r="L97" s="236" t="s">
        <v>87</v>
      </c>
      <c r="M97" s="237" t="s">
        <v>87</v>
      </c>
      <c r="N97" s="236" t="s">
        <v>87</v>
      </c>
      <c r="O97" s="236" t="s">
        <v>87</v>
      </c>
      <c r="P97" s="236" t="s">
        <v>87</v>
      </c>
      <c r="Q97" s="61" t="s">
        <v>87</v>
      </c>
      <c r="R97" s="61" t="s">
        <v>87</v>
      </c>
      <c r="S97" s="171" t="s">
        <v>87</v>
      </c>
      <c r="T97" s="171" t="s">
        <v>87</v>
      </c>
      <c r="U97" s="171" t="s">
        <v>87</v>
      </c>
      <c r="V97" s="171" t="s">
        <v>87</v>
      </c>
      <c r="W97" s="171" t="s">
        <v>87</v>
      </c>
      <c r="X97" s="171" t="s">
        <v>87</v>
      </c>
      <c r="Y97" s="171" t="s">
        <v>87</v>
      </c>
      <c r="Z97" s="171" t="s">
        <v>87</v>
      </c>
      <c r="AA97" s="171" t="s">
        <v>87</v>
      </c>
      <c r="AB97" s="171" t="s">
        <v>87</v>
      </c>
      <c r="AC97" s="171" t="s">
        <v>87</v>
      </c>
      <c r="AD97" s="171" t="s">
        <v>87</v>
      </c>
      <c r="AE97" s="171" t="s">
        <v>87</v>
      </c>
      <c r="AF97" s="171" t="s">
        <v>87</v>
      </c>
      <c r="AG97" s="171" t="s">
        <v>87</v>
      </c>
      <c r="AH97" s="171" t="s">
        <v>87</v>
      </c>
      <c r="AI97" s="171" t="s">
        <v>87</v>
      </c>
      <c r="AJ97" s="171" t="s">
        <v>87</v>
      </c>
      <c r="AK97" s="171" t="s">
        <v>87</v>
      </c>
      <c r="AL97" s="171" t="s">
        <v>87</v>
      </c>
      <c r="AM97" s="145" t="s">
        <v>87</v>
      </c>
      <c r="AN97" s="171" t="s">
        <v>87</v>
      </c>
      <c r="AO97" s="156" t="s">
        <v>87</v>
      </c>
      <c r="AP97" s="157" t="s">
        <v>87</v>
      </c>
      <c r="AQ97" s="61" t="s">
        <v>87</v>
      </c>
      <c r="AR97" s="158" t="s">
        <v>87</v>
      </c>
      <c r="AS97" s="157" t="s">
        <v>87</v>
      </c>
      <c r="AT97" s="145" t="s">
        <v>87</v>
      </c>
      <c r="AU97" s="171" t="s">
        <v>87</v>
      </c>
      <c r="AV97" s="156" t="s">
        <v>87</v>
      </c>
      <c r="AW97" s="157" t="s">
        <v>87</v>
      </c>
      <c r="AX97" s="158" t="s">
        <v>87</v>
      </c>
      <c r="AY97" s="157" t="s">
        <v>87</v>
      </c>
      <c r="AZ97" s="158" t="s">
        <v>87</v>
      </c>
      <c r="BA97" s="159" t="s">
        <v>87</v>
      </c>
      <c r="BD97" s="53"/>
      <c r="BE97" s="53"/>
      <c r="BF97" s="53"/>
      <c r="BG97" s="53"/>
    </row>
    <row r="98" spans="2:59" ht="12.5" x14ac:dyDescent="0.25">
      <c r="B98" s="84"/>
      <c r="C98" s="231">
        <v>73</v>
      </c>
      <c r="D98" s="221" t="s">
        <v>87</v>
      </c>
      <c r="E98" s="145" t="s">
        <v>87</v>
      </c>
      <c r="F98" s="235" t="s">
        <v>87</v>
      </c>
      <c r="G98" s="221" t="s">
        <v>87</v>
      </c>
      <c r="H98" s="221" t="s">
        <v>87</v>
      </c>
      <c r="I98" s="236" t="s">
        <v>87</v>
      </c>
      <c r="J98" s="236" t="s">
        <v>87</v>
      </c>
      <c r="K98" s="236" t="s">
        <v>87</v>
      </c>
      <c r="L98" s="236" t="s">
        <v>87</v>
      </c>
      <c r="M98" s="237" t="s">
        <v>87</v>
      </c>
      <c r="N98" s="236" t="s">
        <v>87</v>
      </c>
      <c r="O98" s="236" t="s">
        <v>87</v>
      </c>
      <c r="P98" s="236" t="s">
        <v>87</v>
      </c>
      <c r="Q98" s="61" t="s">
        <v>87</v>
      </c>
      <c r="R98" s="61" t="s">
        <v>87</v>
      </c>
      <c r="S98" s="171" t="s">
        <v>87</v>
      </c>
      <c r="T98" s="171" t="s">
        <v>87</v>
      </c>
      <c r="U98" s="171" t="s">
        <v>87</v>
      </c>
      <c r="V98" s="171" t="s">
        <v>87</v>
      </c>
      <c r="W98" s="171" t="s">
        <v>87</v>
      </c>
      <c r="X98" s="171" t="s">
        <v>87</v>
      </c>
      <c r="Y98" s="171" t="s">
        <v>87</v>
      </c>
      <c r="Z98" s="171" t="s">
        <v>87</v>
      </c>
      <c r="AA98" s="171" t="s">
        <v>87</v>
      </c>
      <c r="AB98" s="171" t="s">
        <v>87</v>
      </c>
      <c r="AC98" s="171" t="s">
        <v>87</v>
      </c>
      <c r="AD98" s="171" t="s">
        <v>87</v>
      </c>
      <c r="AE98" s="171" t="s">
        <v>87</v>
      </c>
      <c r="AF98" s="171" t="s">
        <v>87</v>
      </c>
      <c r="AG98" s="171" t="s">
        <v>87</v>
      </c>
      <c r="AH98" s="171" t="s">
        <v>87</v>
      </c>
      <c r="AI98" s="171" t="s">
        <v>87</v>
      </c>
      <c r="AJ98" s="171" t="s">
        <v>87</v>
      </c>
      <c r="AK98" s="171" t="s">
        <v>87</v>
      </c>
      <c r="AL98" s="171" t="s">
        <v>87</v>
      </c>
      <c r="AM98" s="145" t="s">
        <v>87</v>
      </c>
      <c r="AN98" s="171" t="s">
        <v>87</v>
      </c>
      <c r="AO98" s="156" t="s">
        <v>87</v>
      </c>
      <c r="AP98" s="157" t="s">
        <v>87</v>
      </c>
      <c r="AQ98" s="61" t="s">
        <v>87</v>
      </c>
      <c r="AR98" s="158" t="s">
        <v>87</v>
      </c>
      <c r="AS98" s="157" t="s">
        <v>87</v>
      </c>
      <c r="AT98" s="145" t="s">
        <v>87</v>
      </c>
      <c r="AU98" s="171" t="s">
        <v>87</v>
      </c>
      <c r="AV98" s="156" t="s">
        <v>87</v>
      </c>
      <c r="AW98" s="157" t="s">
        <v>87</v>
      </c>
      <c r="AX98" s="158" t="s">
        <v>87</v>
      </c>
      <c r="AY98" s="157" t="s">
        <v>87</v>
      </c>
      <c r="AZ98" s="158" t="s">
        <v>87</v>
      </c>
      <c r="BA98" s="159" t="s">
        <v>87</v>
      </c>
      <c r="BD98" s="53"/>
      <c r="BE98" s="53"/>
      <c r="BF98" s="53"/>
      <c r="BG98" s="53"/>
    </row>
    <row r="99" spans="2:59" ht="12.5" x14ac:dyDescent="0.25">
      <c r="B99" s="84"/>
      <c r="C99" s="231">
        <v>74</v>
      </c>
      <c r="D99" s="221" t="s">
        <v>87</v>
      </c>
      <c r="E99" s="145" t="s">
        <v>87</v>
      </c>
      <c r="F99" s="235" t="s">
        <v>87</v>
      </c>
      <c r="G99" s="221" t="s">
        <v>87</v>
      </c>
      <c r="H99" s="221" t="s">
        <v>87</v>
      </c>
      <c r="I99" s="236" t="s">
        <v>87</v>
      </c>
      <c r="J99" s="236" t="s">
        <v>87</v>
      </c>
      <c r="K99" s="236" t="s">
        <v>87</v>
      </c>
      <c r="L99" s="236" t="s">
        <v>87</v>
      </c>
      <c r="M99" s="237" t="s">
        <v>87</v>
      </c>
      <c r="N99" s="236" t="s">
        <v>87</v>
      </c>
      <c r="O99" s="236" t="s">
        <v>87</v>
      </c>
      <c r="P99" s="236" t="s">
        <v>87</v>
      </c>
      <c r="Q99" s="61" t="s">
        <v>87</v>
      </c>
      <c r="R99" s="61" t="s">
        <v>87</v>
      </c>
      <c r="S99" s="171" t="s">
        <v>87</v>
      </c>
      <c r="T99" s="171" t="s">
        <v>87</v>
      </c>
      <c r="U99" s="171" t="s">
        <v>87</v>
      </c>
      <c r="V99" s="171" t="s">
        <v>87</v>
      </c>
      <c r="W99" s="171" t="s">
        <v>87</v>
      </c>
      <c r="X99" s="171" t="s">
        <v>87</v>
      </c>
      <c r="Y99" s="171" t="s">
        <v>87</v>
      </c>
      <c r="Z99" s="171" t="s">
        <v>87</v>
      </c>
      <c r="AA99" s="171" t="s">
        <v>87</v>
      </c>
      <c r="AB99" s="171" t="s">
        <v>87</v>
      </c>
      <c r="AC99" s="171" t="s">
        <v>87</v>
      </c>
      <c r="AD99" s="171" t="s">
        <v>87</v>
      </c>
      <c r="AE99" s="171" t="s">
        <v>87</v>
      </c>
      <c r="AF99" s="171" t="s">
        <v>87</v>
      </c>
      <c r="AG99" s="171" t="s">
        <v>87</v>
      </c>
      <c r="AH99" s="171" t="s">
        <v>87</v>
      </c>
      <c r="AI99" s="171" t="s">
        <v>87</v>
      </c>
      <c r="AJ99" s="171" t="s">
        <v>87</v>
      </c>
      <c r="AK99" s="171" t="s">
        <v>87</v>
      </c>
      <c r="AL99" s="171" t="s">
        <v>87</v>
      </c>
      <c r="AM99" s="145" t="s">
        <v>87</v>
      </c>
      <c r="AN99" s="171" t="s">
        <v>87</v>
      </c>
      <c r="AO99" s="156" t="s">
        <v>87</v>
      </c>
      <c r="AP99" s="157" t="s">
        <v>87</v>
      </c>
      <c r="AQ99" s="61" t="s">
        <v>87</v>
      </c>
      <c r="AR99" s="158" t="s">
        <v>87</v>
      </c>
      <c r="AS99" s="157" t="s">
        <v>87</v>
      </c>
      <c r="AT99" s="145" t="s">
        <v>87</v>
      </c>
      <c r="AU99" s="171" t="s">
        <v>87</v>
      </c>
      <c r="AV99" s="156" t="s">
        <v>87</v>
      </c>
      <c r="AW99" s="157" t="s">
        <v>87</v>
      </c>
      <c r="AX99" s="158" t="s">
        <v>87</v>
      </c>
      <c r="AY99" s="157" t="s">
        <v>87</v>
      </c>
      <c r="AZ99" s="158" t="s">
        <v>87</v>
      </c>
      <c r="BA99" s="159" t="s">
        <v>87</v>
      </c>
      <c r="BD99" s="53"/>
      <c r="BE99" s="53"/>
      <c r="BF99" s="53"/>
      <c r="BG99" s="53"/>
    </row>
    <row r="100" spans="2:59" ht="12.5" x14ac:dyDescent="0.25">
      <c r="B100" s="84"/>
      <c r="C100" s="231">
        <v>75</v>
      </c>
      <c r="D100" s="221" t="s">
        <v>87</v>
      </c>
      <c r="E100" s="145" t="s">
        <v>87</v>
      </c>
      <c r="F100" s="235" t="s">
        <v>87</v>
      </c>
      <c r="G100" s="221" t="s">
        <v>87</v>
      </c>
      <c r="H100" s="221" t="s">
        <v>87</v>
      </c>
      <c r="I100" s="236" t="s">
        <v>87</v>
      </c>
      <c r="J100" s="236" t="s">
        <v>87</v>
      </c>
      <c r="K100" s="236" t="s">
        <v>87</v>
      </c>
      <c r="L100" s="236" t="s">
        <v>87</v>
      </c>
      <c r="M100" s="237" t="s">
        <v>87</v>
      </c>
      <c r="N100" s="236" t="s">
        <v>87</v>
      </c>
      <c r="O100" s="236" t="s">
        <v>87</v>
      </c>
      <c r="P100" s="236" t="s">
        <v>87</v>
      </c>
      <c r="Q100" s="61" t="s">
        <v>87</v>
      </c>
      <c r="R100" s="61" t="s">
        <v>87</v>
      </c>
      <c r="S100" s="171" t="s">
        <v>87</v>
      </c>
      <c r="T100" s="171" t="s">
        <v>87</v>
      </c>
      <c r="U100" s="171" t="s">
        <v>87</v>
      </c>
      <c r="V100" s="171" t="s">
        <v>87</v>
      </c>
      <c r="W100" s="171" t="s">
        <v>87</v>
      </c>
      <c r="X100" s="171" t="s">
        <v>87</v>
      </c>
      <c r="Y100" s="171" t="s">
        <v>87</v>
      </c>
      <c r="Z100" s="171" t="s">
        <v>87</v>
      </c>
      <c r="AA100" s="171" t="s">
        <v>87</v>
      </c>
      <c r="AB100" s="171" t="s">
        <v>87</v>
      </c>
      <c r="AC100" s="171" t="s">
        <v>87</v>
      </c>
      <c r="AD100" s="171" t="s">
        <v>87</v>
      </c>
      <c r="AE100" s="171" t="s">
        <v>87</v>
      </c>
      <c r="AF100" s="171" t="s">
        <v>87</v>
      </c>
      <c r="AG100" s="171" t="s">
        <v>87</v>
      </c>
      <c r="AH100" s="171" t="s">
        <v>87</v>
      </c>
      <c r="AI100" s="171" t="s">
        <v>87</v>
      </c>
      <c r="AJ100" s="171" t="s">
        <v>87</v>
      </c>
      <c r="AK100" s="171" t="s">
        <v>87</v>
      </c>
      <c r="AL100" s="171" t="s">
        <v>87</v>
      </c>
      <c r="AM100" s="145" t="s">
        <v>87</v>
      </c>
      <c r="AN100" s="171" t="s">
        <v>87</v>
      </c>
      <c r="AO100" s="156" t="s">
        <v>87</v>
      </c>
      <c r="AP100" s="157" t="s">
        <v>87</v>
      </c>
      <c r="AQ100" s="61" t="s">
        <v>87</v>
      </c>
      <c r="AR100" s="158" t="s">
        <v>87</v>
      </c>
      <c r="AS100" s="157" t="s">
        <v>87</v>
      </c>
      <c r="AT100" s="145" t="s">
        <v>87</v>
      </c>
      <c r="AU100" s="171" t="s">
        <v>87</v>
      </c>
      <c r="AV100" s="156" t="s">
        <v>87</v>
      </c>
      <c r="AW100" s="157" t="s">
        <v>87</v>
      </c>
      <c r="AX100" s="158" t="s">
        <v>87</v>
      </c>
      <c r="AY100" s="157" t="s">
        <v>87</v>
      </c>
      <c r="AZ100" s="158" t="s">
        <v>87</v>
      </c>
      <c r="BA100" s="159" t="s">
        <v>87</v>
      </c>
      <c r="BD100" s="53"/>
      <c r="BE100" s="53"/>
      <c r="BF100" s="53"/>
      <c r="BG100" s="53"/>
    </row>
    <row r="101" spans="2:59" ht="12.5" x14ac:dyDescent="0.25">
      <c r="B101" s="84"/>
      <c r="C101" s="231">
        <v>76</v>
      </c>
      <c r="D101" s="221" t="s">
        <v>87</v>
      </c>
      <c r="E101" s="145" t="s">
        <v>87</v>
      </c>
      <c r="F101" s="235" t="s">
        <v>87</v>
      </c>
      <c r="G101" s="221" t="s">
        <v>87</v>
      </c>
      <c r="H101" s="221" t="s">
        <v>87</v>
      </c>
      <c r="I101" s="236" t="s">
        <v>87</v>
      </c>
      <c r="J101" s="236" t="s">
        <v>87</v>
      </c>
      <c r="K101" s="236" t="s">
        <v>87</v>
      </c>
      <c r="L101" s="236" t="s">
        <v>87</v>
      </c>
      <c r="M101" s="237" t="s">
        <v>87</v>
      </c>
      <c r="N101" s="236" t="s">
        <v>87</v>
      </c>
      <c r="O101" s="236" t="s">
        <v>87</v>
      </c>
      <c r="P101" s="236" t="s">
        <v>87</v>
      </c>
      <c r="Q101" s="61" t="s">
        <v>87</v>
      </c>
      <c r="R101" s="61" t="s">
        <v>87</v>
      </c>
      <c r="S101" s="171" t="s">
        <v>87</v>
      </c>
      <c r="T101" s="171" t="s">
        <v>87</v>
      </c>
      <c r="U101" s="171" t="s">
        <v>87</v>
      </c>
      <c r="V101" s="171" t="s">
        <v>87</v>
      </c>
      <c r="W101" s="171" t="s">
        <v>87</v>
      </c>
      <c r="X101" s="171" t="s">
        <v>87</v>
      </c>
      <c r="Y101" s="171" t="s">
        <v>87</v>
      </c>
      <c r="Z101" s="171" t="s">
        <v>87</v>
      </c>
      <c r="AA101" s="171" t="s">
        <v>87</v>
      </c>
      <c r="AB101" s="171" t="s">
        <v>87</v>
      </c>
      <c r="AC101" s="171" t="s">
        <v>87</v>
      </c>
      <c r="AD101" s="171" t="s">
        <v>87</v>
      </c>
      <c r="AE101" s="171" t="s">
        <v>87</v>
      </c>
      <c r="AF101" s="171" t="s">
        <v>87</v>
      </c>
      <c r="AG101" s="171" t="s">
        <v>87</v>
      </c>
      <c r="AH101" s="171" t="s">
        <v>87</v>
      </c>
      <c r="AI101" s="171" t="s">
        <v>87</v>
      </c>
      <c r="AJ101" s="171" t="s">
        <v>87</v>
      </c>
      <c r="AK101" s="171" t="s">
        <v>87</v>
      </c>
      <c r="AL101" s="171" t="s">
        <v>87</v>
      </c>
      <c r="AM101" s="145" t="s">
        <v>87</v>
      </c>
      <c r="AN101" s="171" t="s">
        <v>87</v>
      </c>
      <c r="AO101" s="156" t="s">
        <v>87</v>
      </c>
      <c r="AP101" s="157" t="s">
        <v>87</v>
      </c>
      <c r="AQ101" s="61" t="s">
        <v>87</v>
      </c>
      <c r="AR101" s="158" t="s">
        <v>87</v>
      </c>
      <c r="AS101" s="157" t="s">
        <v>87</v>
      </c>
      <c r="AT101" s="145" t="s">
        <v>87</v>
      </c>
      <c r="AU101" s="171" t="s">
        <v>87</v>
      </c>
      <c r="AV101" s="156" t="s">
        <v>87</v>
      </c>
      <c r="AW101" s="157" t="s">
        <v>87</v>
      </c>
      <c r="AX101" s="158" t="s">
        <v>87</v>
      </c>
      <c r="AY101" s="157" t="s">
        <v>87</v>
      </c>
      <c r="AZ101" s="158" t="s">
        <v>87</v>
      </c>
      <c r="BA101" s="159" t="s">
        <v>87</v>
      </c>
      <c r="BD101" s="53"/>
      <c r="BE101" s="53"/>
      <c r="BF101" s="53"/>
      <c r="BG101" s="53"/>
    </row>
    <row r="102" spans="2:59" ht="12.5" x14ac:dyDescent="0.25">
      <c r="B102" s="84"/>
      <c r="C102" s="231">
        <v>77</v>
      </c>
      <c r="D102" s="221" t="s">
        <v>87</v>
      </c>
      <c r="E102" s="145" t="s">
        <v>87</v>
      </c>
      <c r="F102" s="235" t="s">
        <v>87</v>
      </c>
      <c r="G102" s="221" t="s">
        <v>87</v>
      </c>
      <c r="H102" s="221" t="s">
        <v>87</v>
      </c>
      <c r="I102" s="236" t="s">
        <v>87</v>
      </c>
      <c r="J102" s="236" t="s">
        <v>87</v>
      </c>
      <c r="K102" s="236" t="s">
        <v>87</v>
      </c>
      <c r="L102" s="236" t="s">
        <v>87</v>
      </c>
      <c r="M102" s="237" t="s">
        <v>87</v>
      </c>
      <c r="N102" s="236" t="s">
        <v>87</v>
      </c>
      <c r="O102" s="236" t="s">
        <v>87</v>
      </c>
      <c r="P102" s="236" t="s">
        <v>87</v>
      </c>
      <c r="Q102" s="61" t="s">
        <v>87</v>
      </c>
      <c r="R102" s="61" t="s">
        <v>87</v>
      </c>
      <c r="S102" s="171" t="s">
        <v>87</v>
      </c>
      <c r="T102" s="171" t="s">
        <v>87</v>
      </c>
      <c r="U102" s="171" t="s">
        <v>87</v>
      </c>
      <c r="V102" s="171" t="s">
        <v>87</v>
      </c>
      <c r="W102" s="171" t="s">
        <v>87</v>
      </c>
      <c r="X102" s="171" t="s">
        <v>87</v>
      </c>
      <c r="Y102" s="171" t="s">
        <v>87</v>
      </c>
      <c r="Z102" s="171" t="s">
        <v>87</v>
      </c>
      <c r="AA102" s="171" t="s">
        <v>87</v>
      </c>
      <c r="AB102" s="171" t="s">
        <v>87</v>
      </c>
      <c r="AC102" s="171" t="s">
        <v>87</v>
      </c>
      <c r="AD102" s="171" t="s">
        <v>87</v>
      </c>
      <c r="AE102" s="171" t="s">
        <v>87</v>
      </c>
      <c r="AF102" s="171" t="s">
        <v>87</v>
      </c>
      <c r="AG102" s="171" t="s">
        <v>87</v>
      </c>
      <c r="AH102" s="171" t="s">
        <v>87</v>
      </c>
      <c r="AI102" s="171" t="s">
        <v>87</v>
      </c>
      <c r="AJ102" s="171" t="s">
        <v>87</v>
      </c>
      <c r="AK102" s="171" t="s">
        <v>87</v>
      </c>
      <c r="AL102" s="171" t="s">
        <v>87</v>
      </c>
      <c r="AM102" s="145" t="s">
        <v>87</v>
      </c>
      <c r="AN102" s="171" t="s">
        <v>87</v>
      </c>
      <c r="AO102" s="156" t="s">
        <v>87</v>
      </c>
      <c r="AP102" s="157" t="s">
        <v>87</v>
      </c>
      <c r="AQ102" s="61" t="s">
        <v>87</v>
      </c>
      <c r="AR102" s="158" t="s">
        <v>87</v>
      </c>
      <c r="AS102" s="157" t="s">
        <v>87</v>
      </c>
      <c r="AT102" s="145" t="s">
        <v>87</v>
      </c>
      <c r="AU102" s="171" t="s">
        <v>87</v>
      </c>
      <c r="AV102" s="156" t="s">
        <v>87</v>
      </c>
      <c r="AW102" s="157" t="s">
        <v>87</v>
      </c>
      <c r="AX102" s="158" t="s">
        <v>87</v>
      </c>
      <c r="AY102" s="157" t="s">
        <v>87</v>
      </c>
      <c r="AZ102" s="158" t="s">
        <v>87</v>
      </c>
      <c r="BA102" s="159" t="s">
        <v>87</v>
      </c>
      <c r="BD102" s="53"/>
      <c r="BE102" s="53"/>
      <c r="BF102" s="53"/>
      <c r="BG102" s="53"/>
    </row>
    <row r="103" spans="2:59" ht="12.5" x14ac:dyDescent="0.25">
      <c r="B103" s="84"/>
      <c r="C103" s="231">
        <v>78</v>
      </c>
      <c r="D103" s="221" t="s">
        <v>87</v>
      </c>
      <c r="E103" s="145" t="s">
        <v>87</v>
      </c>
      <c r="F103" s="235" t="s">
        <v>87</v>
      </c>
      <c r="G103" s="221" t="s">
        <v>87</v>
      </c>
      <c r="H103" s="221" t="s">
        <v>87</v>
      </c>
      <c r="I103" s="236" t="s">
        <v>87</v>
      </c>
      <c r="J103" s="236" t="s">
        <v>87</v>
      </c>
      <c r="K103" s="236" t="s">
        <v>87</v>
      </c>
      <c r="L103" s="236" t="s">
        <v>87</v>
      </c>
      <c r="M103" s="237" t="s">
        <v>87</v>
      </c>
      <c r="N103" s="236" t="s">
        <v>87</v>
      </c>
      <c r="O103" s="236" t="s">
        <v>87</v>
      </c>
      <c r="P103" s="236" t="s">
        <v>87</v>
      </c>
      <c r="Q103" s="61" t="s">
        <v>87</v>
      </c>
      <c r="R103" s="61" t="s">
        <v>87</v>
      </c>
      <c r="S103" s="171" t="s">
        <v>87</v>
      </c>
      <c r="T103" s="171" t="s">
        <v>87</v>
      </c>
      <c r="U103" s="171" t="s">
        <v>87</v>
      </c>
      <c r="V103" s="171" t="s">
        <v>87</v>
      </c>
      <c r="W103" s="171" t="s">
        <v>87</v>
      </c>
      <c r="X103" s="171" t="s">
        <v>87</v>
      </c>
      <c r="Y103" s="171" t="s">
        <v>87</v>
      </c>
      <c r="Z103" s="171" t="s">
        <v>87</v>
      </c>
      <c r="AA103" s="171" t="s">
        <v>87</v>
      </c>
      <c r="AB103" s="171" t="s">
        <v>87</v>
      </c>
      <c r="AC103" s="171" t="s">
        <v>87</v>
      </c>
      <c r="AD103" s="171" t="s">
        <v>87</v>
      </c>
      <c r="AE103" s="171" t="s">
        <v>87</v>
      </c>
      <c r="AF103" s="171" t="s">
        <v>87</v>
      </c>
      <c r="AG103" s="171" t="s">
        <v>87</v>
      </c>
      <c r="AH103" s="171" t="s">
        <v>87</v>
      </c>
      <c r="AI103" s="171" t="s">
        <v>87</v>
      </c>
      <c r="AJ103" s="171" t="s">
        <v>87</v>
      </c>
      <c r="AK103" s="171" t="s">
        <v>87</v>
      </c>
      <c r="AL103" s="171" t="s">
        <v>87</v>
      </c>
      <c r="AM103" s="145" t="s">
        <v>87</v>
      </c>
      <c r="AN103" s="171" t="s">
        <v>87</v>
      </c>
      <c r="AO103" s="156" t="s">
        <v>87</v>
      </c>
      <c r="AP103" s="157" t="s">
        <v>87</v>
      </c>
      <c r="AQ103" s="61" t="s">
        <v>87</v>
      </c>
      <c r="AR103" s="158" t="s">
        <v>87</v>
      </c>
      <c r="AS103" s="157" t="s">
        <v>87</v>
      </c>
      <c r="AT103" s="145" t="s">
        <v>87</v>
      </c>
      <c r="AU103" s="171" t="s">
        <v>87</v>
      </c>
      <c r="AV103" s="156" t="s">
        <v>87</v>
      </c>
      <c r="AW103" s="157" t="s">
        <v>87</v>
      </c>
      <c r="AX103" s="158" t="s">
        <v>87</v>
      </c>
      <c r="AY103" s="157" t="s">
        <v>87</v>
      </c>
      <c r="AZ103" s="158" t="s">
        <v>87</v>
      </c>
      <c r="BA103" s="159" t="s">
        <v>87</v>
      </c>
      <c r="BD103" s="53"/>
      <c r="BE103" s="53"/>
      <c r="BF103" s="53"/>
      <c r="BG103" s="53"/>
    </row>
    <row r="104" spans="2:59" ht="12.5" x14ac:dyDescent="0.25">
      <c r="B104" s="84"/>
      <c r="C104" s="231">
        <v>79</v>
      </c>
      <c r="D104" s="221" t="s">
        <v>87</v>
      </c>
      <c r="E104" s="145" t="s">
        <v>87</v>
      </c>
      <c r="F104" s="235" t="s">
        <v>87</v>
      </c>
      <c r="G104" s="221" t="s">
        <v>87</v>
      </c>
      <c r="H104" s="221" t="s">
        <v>87</v>
      </c>
      <c r="I104" s="236" t="s">
        <v>87</v>
      </c>
      <c r="J104" s="236" t="s">
        <v>87</v>
      </c>
      <c r="K104" s="236" t="s">
        <v>87</v>
      </c>
      <c r="L104" s="236" t="s">
        <v>87</v>
      </c>
      <c r="M104" s="237" t="s">
        <v>87</v>
      </c>
      <c r="N104" s="236" t="s">
        <v>87</v>
      </c>
      <c r="O104" s="236" t="s">
        <v>87</v>
      </c>
      <c r="P104" s="236" t="s">
        <v>87</v>
      </c>
      <c r="Q104" s="61" t="s">
        <v>87</v>
      </c>
      <c r="R104" s="61" t="s">
        <v>87</v>
      </c>
      <c r="S104" s="171" t="s">
        <v>87</v>
      </c>
      <c r="T104" s="171" t="s">
        <v>87</v>
      </c>
      <c r="U104" s="171" t="s">
        <v>87</v>
      </c>
      <c r="V104" s="171" t="s">
        <v>87</v>
      </c>
      <c r="W104" s="171" t="s">
        <v>87</v>
      </c>
      <c r="X104" s="171" t="s">
        <v>87</v>
      </c>
      <c r="Y104" s="171" t="s">
        <v>87</v>
      </c>
      <c r="Z104" s="171" t="s">
        <v>87</v>
      </c>
      <c r="AA104" s="171" t="s">
        <v>87</v>
      </c>
      <c r="AB104" s="171" t="s">
        <v>87</v>
      </c>
      <c r="AC104" s="171" t="s">
        <v>87</v>
      </c>
      <c r="AD104" s="171" t="s">
        <v>87</v>
      </c>
      <c r="AE104" s="171" t="s">
        <v>87</v>
      </c>
      <c r="AF104" s="171" t="s">
        <v>87</v>
      </c>
      <c r="AG104" s="171" t="s">
        <v>87</v>
      </c>
      <c r="AH104" s="171" t="s">
        <v>87</v>
      </c>
      <c r="AI104" s="171" t="s">
        <v>87</v>
      </c>
      <c r="AJ104" s="171" t="s">
        <v>87</v>
      </c>
      <c r="AK104" s="171" t="s">
        <v>87</v>
      </c>
      <c r="AL104" s="171" t="s">
        <v>87</v>
      </c>
      <c r="AM104" s="145" t="s">
        <v>87</v>
      </c>
      <c r="AN104" s="171" t="s">
        <v>87</v>
      </c>
      <c r="AO104" s="156" t="s">
        <v>87</v>
      </c>
      <c r="AP104" s="157" t="s">
        <v>87</v>
      </c>
      <c r="AQ104" s="61" t="s">
        <v>87</v>
      </c>
      <c r="AR104" s="158" t="s">
        <v>87</v>
      </c>
      <c r="AS104" s="157" t="s">
        <v>87</v>
      </c>
      <c r="AT104" s="145" t="s">
        <v>87</v>
      </c>
      <c r="AU104" s="171" t="s">
        <v>87</v>
      </c>
      <c r="AV104" s="156" t="s">
        <v>87</v>
      </c>
      <c r="AW104" s="157" t="s">
        <v>87</v>
      </c>
      <c r="AX104" s="158" t="s">
        <v>87</v>
      </c>
      <c r="AY104" s="157" t="s">
        <v>87</v>
      </c>
      <c r="AZ104" s="158" t="s">
        <v>87</v>
      </c>
      <c r="BA104" s="159" t="s">
        <v>87</v>
      </c>
      <c r="BD104" s="53"/>
      <c r="BE104" s="53"/>
      <c r="BF104" s="53"/>
      <c r="BG104" s="53"/>
    </row>
    <row r="105" spans="2:59" ht="12.5" x14ac:dyDescent="0.25">
      <c r="B105" s="84"/>
      <c r="C105" s="231">
        <v>80</v>
      </c>
      <c r="D105" s="221" t="s">
        <v>87</v>
      </c>
      <c r="E105" s="145" t="s">
        <v>87</v>
      </c>
      <c r="F105" s="235" t="s">
        <v>87</v>
      </c>
      <c r="G105" s="221" t="s">
        <v>87</v>
      </c>
      <c r="H105" s="221" t="s">
        <v>87</v>
      </c>
      <c r="I105" s="236" t="s">
        <v>87</v>
      </c>
      <c r="J105" s="236" t="s">
        <v>87</v>
      </c>
      <c r="K105" s="236" t="s">
        <v>87</v>
      </c>
      <c r="L105" s="236" t="s">
        <v>87</v>
      </c>
      <c r="M105" s="237" t="s">
        <v>87</v>
      </c>
      <c r="N105" s="236" t="s">
        <v>87</v>
      </c>
      <c r="O105" s="236" t="s">
        <v>87</v>
      </c>
      <c r="P105" s="236" t="s">
        <v>87</v>
      </c>
      <c r="Q105" s="61" t="s">
        <v>87</v>
      </c>
      <c r="R105" s="61" t="s">
        <v>87</v>
      </c>
      <c r="S105" s="171" t="s">
        <v>87</v>
      </c>
      <c r="T105" s="171" t="s">
        <v>87</v>
      </c>
      <c r="U105" s="171" t="s">
        <v>87</v>
      </c>
      <c r="V105" s="171" t="s">
        <v>87</v>
      </c>
      <c r="W105" s="171" t="s">
        <v>87</v>
      </c>
      <c r="X105" s="171" t="s">
        <v>87</v>
      </c>
      <c r="Y105" s="171" t="s">
        <v>87</v>
      </c>
      <c r="Z105" s="171" t="s">
        <v>87</v>
      </c>
      <c r="AA105" s="171" t="s">
        <v>87</v>
      </c>
      <c r="AB105" s="171" t="s">
        <v>87</v>
      </c>
      <c r="AC105" s="171" t="s">
        <v>87</v>
      </c>
      <c r="AD105" s="171" t="s">
        <v>87</v>
      </c>
      <c r="AE105" s="171" t="s">
        <v>87</v>
      </c>
      <c r="AF105" s="171" t="s">
        <v>87</v>
      </c>
      <c r="AG105" s="171" t="s">
        <v>87</v>
      </c>
      <c r="AH105" s="171" t="s">
        <v>87</v>
      </c>
      <c r="AI105" s="171" t="s">
        <v>87</v>
      </c>
      <c r="AJ105" s="171" t="s">
        <v>87</v>
      </c>
      <c r="AK105" s="171" t="s">
        <v>87</v>
      </c>
      <c r="AL105" s="171" t="s">
        <v>87</v>
      </c>
      <c r="AM105" s="145" t="s">
        <v>87</v>
      </c>
      <c r="AN105" s="171" t="s">
        <v>87</v>
      </c>
      <c r="AO105" s="156" t="s">
        <v>87</v>
      </c>
      <c r="AP105" s="157" t="s">
        <v>87</v>
      </c>
      <c r="AQ105" s="61" t="s">
        <v>87</v>
      </c>
      <c r="AR105" s="158" t="s">
        <v>87</v>
      </c>
      <c r="AS105" s="157" t="s">
        <v>87</v>
      </c>
      <c r="AT105" s="145" t="s">
        <v>87</v>
      </c>
      <c r="AU105" s="171" t="s">
        <v>87</v>
      </c>
      <c r="AV105" s="156" t="s">
        <v>87</v>
      </c>
      <c r="AW105" s="157" t="s">
        <v>87</v>
      </c>
      <c r="AX105" s="158" t="s">
        <v>87</v>
      </c>
      <c r="AY105" s="157" t="s">
        <v>87</v>
      </c>
      <c r="AZ105" s="158" t="s">
        <v>87</v>
      </c>
      <c r="BA105" s="159" t="s">
        <v>87</v>
      </c>
      <c r="BD105" s="53"/>
      <c r="BE105" s="53"/>
      <c r="BF105" s="53"/>
      <c r="BG105" s="53"/>
    </row>
    <row r="106" spans="2:59" ht="12.5" x14ac:dyDescent="0.25">
      <c r="B106" s="84"/>
      <c r="C106" s="231">
        <v>81</v>
      </c>
      <c r="D106" s="221" t="s">
        <v>87</v>
      </c>
      <c r="E106" s="145" t="s">
        <v>87</v>
      </c>
      <c r="F106" s="235" t="s">
        <v>87</v>
      </c>
      <c r="G106" s="221" t="s">
        <v>87</v>
      </c>
      <c r="H106" s="221" t="s">
        <v>87</v>
      </c>
      <c r="I106" s="236" t="s">
        <v>87</v>
      </c>
      <c r="J106" s="236" t="s">
        <v>87</v>
      </c>
      <c r="K106" s="236" t="s">
        <v>87</v>
      </c>
      <c r="L106" s="236" t="s">
        <v>87</v>
      </c>
      <c r="M106" s="237" t="s">
        <v>87</v>
      </c>
      <c r="N106" s="236" t="s">
        <v>87</v>
      </c>
      <c r="O106" s="236" t="s">
        <v>87</v>
      </c>
      <c r="P106" s="236" t="s">
        <v>87</v>
      </c>
      <c r="Q106" s="61" t="s">
        <v>87</v>
      </c>
      <c r="R106" s="61" t="s">
        <v>87</v>
      </c>
      <c r="S106" s="171" t="s">
        <v>87</v>
      </c>
      <c r="T106" s="171" t="s">
        <v>87</v>
      </c>
      <c r="U106" s="171" t="s">
        <v>87</v>
      </c>
      <c r="V106" s="171" t="s">
        <v>87</v>
      </c>
      <c r="W106" s="171" t="s">
        <v>87</v>
      </c>
      <c r="X106" s="171" t="s">
        <v>87</v>
      </c>
      <c r="Y106" s="171" t="s">
        <v>87</v>
      </c>
      <c r="Z106" s="171" t="s">
        <v>87</v>
      </c>
      <c r="AA106" s="171" t="s">
        <v>87</v>
      </c>
      <c r="AB106" s="171" t="s">
        <v>87</v>
      </c>
      <c r="AC106" s="171" t="s">
        <v>87</v>
      </c>
      <c r="AD106" s="171" t="s">
        <v>87</v>
      </c>
      <c r="AE106" s="171" t="s">
        <v>87</v>
      </c>
      <c r="AF106" s="171" t="s">
        <v>87</v>
      </c>
      <c r="AG106" s="171" t="s">
        <v>87</v>
      </c>
      <c r="AH106" s="171" t="s">
        <v>87</v>
      </c>
      <c r="AI106" s="171" t="s">
        <v>87</v>
      </c>
      <c r="AJ106" s="171" t="s">
        <v>87</v>
      </c>
      <c r="AK106" s="171" t="s">
        <v>87</v>
      </c>
      <c r="AL106" s="171" t="s">
        <v>87</v>
      </c>
      <c r="AM106" s="145" t="s">
        <v>87</v>
      </c>
      <c r="AN106" s="171" t="s">
        <v>87</v>
      </c>
      <c r="AO106" s="156" t="s">
        <v>87</v>
      </c>
      <c r="AP106" s="157" t="s">
        <v>87</v>
      </c>
      <c r="AQ106" s="61" t="s">
        <v>87</v>
      </c>
      <c r="AR106" s="158" t="s">
        <v>87</v>
      </c>
      <c r="AS106" s="157" t="s">
        <v>87</v>
      </c>
      <c r="AT106" s="145" t="s">
        <v>87</v>
      </c>
      <c r="AU106" s="171" t="s">
        <v>87</v>
      </c>
      <c r="AV106" s="156" t="s">
        <v>87</v>
      </c>
      <c r="AW106" s="157" t="s">
        <v>87</v>
      </c>
      <c r="AX106" s="158" t="s">
        <v>87</v>
      </c>
      <c r="AY106" s="157" t="s">
        <v>87</v>
      </c>
      <c r="AZ106" s="158" t="s">
        <v>87</v>
      </c>
      <c r="BA106" s="159" t="s">
        <v>87</v>
      </c>
      <c r="BD106" s="53"/>
      <c r="BE106" s="53"/>
      <c r="BF106" s="53"/>
      <c r="BG106" s="53"/>
    </row>
    <row r="107" spans="2:59" ht="12.5" x14ac:dyDescent="0.25">
      <c r="B107" s="84"/>
      <c r="C107" s="231">
        <v>82</v>
      </c>
      <c r="D107" s="221" t="s">
        <v>87</v>
      </c>
      <c r="E107" s="145" t="s">
        <v>87</v>
      </c>
      <c r="F107" s="235" t="s">
        <v>87</v>
      </c>
      <c r="G107" s="221" t="s">
        <v>87</v>
      </c>
      <c r="H107" s="221" t="s">
        <v>87</v>
      </c>
      <c r="I107" s="236" t="s">
        <v>87</v>
      </c>
      <c r="J107" s="236" t="s">
        <v>87</v>
      </c>
      <c r="K107" s="236" t="s">
        <v>87</v>
      </c>
      <c r="L107" s="236" t="s">
        <v>87</v>
      </c>
      <c r="M107" s="237" t="s">
        <v>87</v>
      </c>
      <c r="N107" s="236" t="s">
        <v>87</v>
      </c>
      <c r="O107" s="236" t="s">
        <v>87</v>
      </c>
      <c r="P107" s="236" t="s">
        <v>87</v>
      </c>
      <c r="Q107" s="61" t="s">
        <v>87</v>
      </c>
      <c r="R107" s="61" t="s">
        <v>87</v>
      </c>
      <c r="S107" s="171" t="s">
        <v>87</v>
      </c>
      <c r="T107" s="171" t="s">
        <v>87</v>
      </c>
      <c r="U107" s="171" t="s">
        <v>87</v>
      </c>
      <c r="V107" s="171" t="s">
        <v>87</v>
      </c>
      <c r="W107" s="171" t="s">
        <v>87</v>
      </c>
      <c r="X107" s="171" t="s">
        <v>87</v>
      </c>
      <c r="Y107" s="171" t="s">
        <v>87</v>
      </c>
      <c r="Z107" s="171" t="s">
        <v>87</v>
      </c>
      <c r="AA107" s="171" t="s">
        <v>87</v>
      </c>
      <c r="AB107" s="171" t="s">
        <v>87</v>
      </c>
      <c r="AC107" s="171" t="s">
        <v>87</v>
      </c>
      <c r="AD107" s="171" t="s">
        <v>87</v>
      </c>
      <c r="AE107" s="171" t="s">
        <v>87</v>
      </c>
      <c r="AF107" s="171" t="s">
        <v>87</v>
      </c>
      <c r="AG107" s="171" t="s">
        <v>87</v>
      </c>
      <c r="AH107" s="171" t="s">
        <v>87</v>
      </c>
      <c r="AI107" s="171" t="s">
        <v>87</v>
      </c>
      <c r="AJ107" s="171" t="s">
        <v>87</v>
      </c>
      <c r="AK107" s="171" t="s">
        <v>87</v>
      </c>
      <c r="AL107" s="171" t="s">
        <v>87</v>
      </c>
      <c r="AM107" s="145" t="s">
        <v>87</v>
      </c>
      <c r="AN107" s="171" t="s">
        <v>87</v>
      </c>
      <c r="AO107" s="156" t="s">
        <v>87</v>
      </c>
      <c r="AP107" s="157" t="s">
        <v>87</v>
      </c>
      <c r="AQ107" s="61" t="s">
        <v>87</v>
      </c>
      <c r="AR107" s="158" t="s">
        <v>87</v>
      </c>
      <c r="AS107" s="157" t="s">
        <v>87</v>
      </c>
      <c r="AT107" s="145" t="s">
        <v>87</v>
      </c>
      <c r="AU107" s="171" t="s">
        <v>87</v>
      </c>
      <c r="AV107" s="156" t="s">
        <v>87</v>
      </c>
      <c r="AW107" s="157" t="s">
        <v>87</v>
      </c>
      <c r="AX107" s="158" t="s">
        <v>87</v>
      </c>
      <c r="AY107" s="157" t="s">
        <v>87</v>
      </c>
      <c r="AZ107" s="158" t="s">
        <v>87</v>
      </c>
      <c r="BA107" s="159" t="s">
        <v>87</v>
      </c>
      <c r="BD107" s="53"/>
      <c r="BE107" s="53"/>
      <c r="BF107" s="53"/>
      <c r="BG107" s="53"/>
    </row>
    <row r="108" spans="2:59" ht="12.5" x14ac:dyDescent="0.25">
      <c r="B108" s="84"/>
      <c r="C108" s="231">
        <v>83</v>
      </c>
      <c r="D108" s="221" t="s">
        <v>87</v>
      </c>
      <c r="E108" s="145" t="s">
        <v>87</v>
      </c>
      <c r="F108" s="235" t="s">
        <v>87</v>
      </c>
      <c r="G108" s="221" t="s">
        <v>87</v>
      </c>
      <c r="H108" s="221" t="s">
        <v>87</v>
      </c>
      <c r="I108" s="236" t="s">
        <v>87</v>
      </c>
      <c r="J108" s="236" t="s">
        <v>87</v>
      </c>
      <c r="K108" s="236" t="s">
        <v>87</v>
      </c>
      <c r="L108" s="236" t="s">
        <v>87</v>
      </c>
      <c r="M108" s="237" t="s">
        <v>87</v>
      </c>
      <c r="N108" s="236" t="s">
        <v>87</v>
      </c>
      <c r="O108" s="236" t="s">
        <v>87</v>
      </c>
      <c r="P108" s="236" t="s">
        <v>87</v>
      </c>
      <c r="Q108" s="61" t="s">
        <v>87</v>
      </c>
      <c r="R108" s="61" t="s">
        <v>87</v>
      </c>
      <c r="S108" s="171" t="s">
        <v>87</v>
      </c>
      <c r="T108" s="171" t="s">
        <v>87</v>
      </c>
      <c r="U108" s="171" t="s">
        <v>87</v>
      </c>
      <c r="V108" s="171" t="s">
        <v>87</v>
      </c>
      <c r="W108" s="171" t="s">
        <v>87</v>
      </c>
      <c r="X108" s="171" t="s">
        <v>87</v>
      </c>
      <c r="Y108" s="171" t="s">
        <v>87</v>
      </c>
      <c r="Z108" s="171" t="s">
        <v>87</v>
      </c>
      <c r="AA108" s="171" t="s">
        <v>87</v>
      </c>
      <c r="AB108" s="171" t="s">
        <v>87</v>
      </c>
      <c r="AC108" s="171" t="s">
        <v>87</v>
      </c>
      <c r="AD108" s="171" t="s">
        <v>87</v>
      </c>
      <c r="AE108" s="171" t="s">
        <v>87</v>
      </c>
      <c r="AF108" s="171" t="s">
        <v>87</v>
      </c>
      <c r="AG108" s="171" t="s">
        <v>87</v>
      </c>
      <c r="AH108" s="171" t="s">
        <v>87</v>
      </c>
      <c r="AI108" s="171" t="s">
        <v>87</v>
      </c>
      <c r="AJ108" s="171" t="s">
        <v>87</v>
      </c>
      <c r="AK108" s="171" t="s">
        <v>87</v>
      </c>
      <c r="AL108" s="171" t="s">
        <v>87</v>
      </c>
      <c r="AM108" s="145" t="s">
        <v>87</v>
      </c>
      <c r="AN108" s="171" t="s">
        <v>87</v>
      </c>
      <c r="AO108" s="156" t="s">
        <v>87</v>
      </c>
      <c r="AP108" s="157" t="s">
        <v>87</v>
      </c>
      <c r="AQ108" s="61" t="s">
        <v>87</v>
      </c>
      <c r="AR108" s="158" t="s">
        <v>87</v>
      </c>
      <c r="AS108" s="157" t="s">
        <v>87</v>
      </c>
      <c r="AT108" s="145" t="s">
        <v>87</v>
      </c>
      <c r="AU108" s="171" t="s">
        <v>87</v>
      </c>
      <c r="AV108" s="156" t="s">
        <v>87</v>
      </c>
      <c r="AW108" s="157" t="s">
        <v>87</v>
      </c>
      <c r="AX108" s="158" t="s">
        <v>87</v>
      </c>
      <c r="AY108" s="157" t="s">
        <v>87</v>
      </c>
      <c r="AZ108" s="158" t="s">
        <v>87</v>
      </c>
      <c r="BA108" s="159" t="s">
        <v>87</v>
      </c>
      <c r="BD108" s="53"/>
      <c r="BE108" s="53"/>
      <c r="BF108" s="53"/>
      <c r="BG108" s="53"/>
    </row>
    <row r="109" spans="2:59" ht="12.5" x14ac:dyDescent="0.25">
      <c r="B109" s="84"/>
      <c r="C109" s="231">
        <v>84</v>
      </c>
      <c r="D109" s="221" t="s">
        <v>87</v>
      </c>
      <c r="E109" s="145" t="s">
        <v>87</v>
      </c>
      <c r="F109" s="235" t="s">
        <v>87</v>
      </c>
      <c r="G109" s="221" t="s">
        <v>87</v>
      </c>
      <c r="H109" s="221" t="s">
        <v>87</v>
      </c>
      <c r="I109" s="236" t="s">
        <v>87</v>
      </c>
      <c r="J109" s="236" t="s">
        <v>87</v>
      </c>
      <c r="K109" s="236" t="s">
        <v>87</v>
      </c>
      <c r="L109" s="236" t="s">
        <v>87</v>
      </c>
      <c r="M109" s="237" t="s">
        <v>87</v>
      </c>
      <c r="N109" s="236" t="s">
        <v>87</v>
      </c>
      <c r="O109" s="236" t="s">
        <v>87</v>
      </c>
      <c r="P109" s="236" t="s">
        <v>87</v>
      </c>
      <c r="Q109" s="61" t="s">
        <v>87</v>
      </c>
      <c r="R109" s="61" t="s">
        <v>87</v>
      </c>
      <c r="S109" s="171" t="s">
        <v>87</v>
      </c>
      <c r="T109" s="171" t="s">
        <v>87</v>
      </c>
      <c r="U109" s="171" t="s">
        <v>87</v>
      </c>
      <c r="V109" s="171" t="s">
        <v>87</v>
      </c>
      <c r="W109" s="171" t="s">
        <v>87</v>
      </c>
      <c r="X109" s="171" t="s">
        <v>87</v>
      </c>
      <c r="Y109" s="171" t="s">
        <v>87</v>
      </c>
      <c r="Z109" s="171" t="s">
        <v>87</v>
      </c>
      <c r="AA109" s="171" t="s">
        <v>87</v>
      </c>
      <c r="AB109" s="171" t="s">
        <v>87</v>
      </c>
      <c r="AC109" s="171" t="s">
        <v>87</v>
      </c>
      <c r="AD109" s="171" t="s">
        <v>87</v>
      </c>
      <c r="AE109" s="171" t="s">
        <v>87</v>
      </c>
      <c r="AF109" s="171" t="s">
        <v>87</v>
      </c>
      <c r="AG109" s="171" t="s">
        <v>87</v>
      </c>
      <c r="AH109" s="171" t="s">
        <v>87</v>
      </c>
      <c r="AI109" s="171" t="s">
        <v>87</v>
      </c>
      <c r="AJ109" s="171" t="s">
        <v>87</v>
      </c>
      <c r="AK109" s="171" t="s">
        <v>87</v>
      </c>
      <c r="AL109" s="171" t="s">
        <v>87</v>
      </c>
      <c r="AM109" s="145" t="s">
        <v>87</v>
      </c>
      <c r="AN109" s="171" t="s">
        <v>87</v>
      </c>
      <c r="AO109" s="156" t="s">
        <v>87</v>
      </c>
      <c r="AP109" s="157" t="s">
        <v>87</v>
      </c>
      <c r="AQ109" s="61" t="s">
        <v>87</v>
      </c>
      <c r="AR109" s="158" t="s">
        <v>87</v>
      </c>
      <c r="AS109" s="157" t="s">
        <v>87</v>
      </c>
      <c r="AT109" s="145" t="s">
        <v>87</v>
      </c>
      <c r="AU109" s="171" t="s">
        <v>87</v>
      </c>
      <c r="AV109" s="156" t="s">
        <v>87</v>
      </c>
      <c r="AW109" s="157" t="s">
        <v>87</v>
      </c>
      <c r="AX109" s="158" t="s">
        <v>87</v>
      </c>
      <c r="AY109" s="157" t="s">
        <v>87</v>
      </c>
      <c r="AZ109" s="158" t="s">
        <v>87</v>
      </c>
      <c r="BA109" s="159" t="s">
        <v>87</v>
      </c>
      <c r="BD109" s="53"/>
      <c r="BE109" s="53"/>
      <c r="BF109" s="53"/>
      <c r="BG109" s="53"/>
    </row>
    <row r="110" spans="2:59" ht="12.5" x14ac:dyDescent="0.25">
      <c r="B110" s="84"/>
      <c r="C110" s="231">
        <v>85</v>
      </c>
      <c r="D110" s="221" t="s">
        <v>87</v>
      </c>
      <c r="E110" s="145" t="s">
        <v>87</v>
      </c>
      <c r="F110" s="235" t="s">
        <v>87</v>
      </c>
      <c r="G110" s="221" t="s">
        <v>87</v>
      </c>
      <c r="H110" s="221" t="s">
        <v>87</v>
      </c>
      <c r="I110" s="236" t="s">
        <v>87</v>
      </c>
      <c r="J110" s="236" t="s">
        <v>87</v>
      </c>
      <c r="K110" s="236" t="s">
        <v>87</v>
      </c>
      <c r="L110" s="236" t="s">
        <v>87</v>
      </c>
      <c r="M110" s="237" t="s">
        <v>87</v>
      </c>
      <c r="N110" s="236" t="s">
        <v>87</v>
      </c>
      <c r="O110" s="236" t="s">
        <v>87</v>
      </c>
      <c r="P110" s="236" t="s">
        <v>87</v>
      </c>
      <c r="Q110" s="61" t="s">
        <v>87</v>
      </c>
      <c r="R110" s="61" t="s">
        <v>87</v>
      </c>
      <c r="S110" s="171" t="s">
        <v>87</v>
      </c>
      <c r="T110" s="171" t="s">
        <v>87</v>
      </c>
      <c r="U110" s="171" t="s">
        <v>87</v>
      </c>
      <c r="V110" s="171" t="s">
        <v>87</v>
      </c>
      <c r="W110" s="171" t="s">
        <v>87</v>
      </c>
      <c r="X110" s="171" t="s">
        <v>87</v>
      </c>
      <c r="Y110" s="171" t="s">
        <v>87</v>
      </c>
      <c r="Z110" s="171" t="s">
        <v>87</v>
      </c>
      <c r="AA110" s="171" t="s">
        <v>87</v>
      </c>
      <c r="AB110" s="171" t="s">
        <v>87</v>
      </c>
      <c r="AC110" s="171" t="s">
        <v>87</v>
      </c>
      <c r="AD110" s="171" t="s">
        <v>87</v>
      </c>
      <c r="AE110" s="171" t="s">
        <v>87</v>
      </c>
      <c r="AF110" s="171" t="s">
        <v>87</v>
      </c>
      <c r="AG110" s="171" t="s">
        <v>87</v>
      </c>
      <c r="AH110" s="171" t="s">
        <v>87</v>
      </c>
      <c r="AI110" s="171" t="s">
        <v>87</v>
      </c>
      <c r="AJ110" s="171" t="s">
        <v>87</v>
      </c>
      <c r="AK110" s="171" t="s">
        <v>87</v>
      </c>
      <c r="AL110" s="171" t="s">
        <v>87</v>
      </c>
      <c r="AM110" s="145" t="s">
        <v>87</v>
      </c>
      <c r="AN110" s="171" t="s">
        <v>87</v>
      </c>
      <c r="AO110" s="156" t="s">
        <v>87</v>
      </c>
      <c r="AP110" s="157" t="s">
        <v>87</v>
      </c>
      <c r="AQ110" s="61" t="s">
        <v>87</v>
      </c>
      <c r="AR110" s="158" t="s">
        <v>87</v>
      </c>
      <c r="AS110" s="157" t="s">
        <v>87</v>
      </c>
      <c r="AT110" s="145" t="s">
        <v>87</v>
      </c>
      <c r="AU110" s="171" t="s">
        <v>87</v>
      </c>
      <c r="AV110" s="156" t="s">
        <v>87</v>
      </c>
      <c r="AW110" s="157" t="s">
        <v>87</v>
      </c>
      <c r="AX110" s="158" t="s">
        <v>87</v>
      </c>
      <c r="AY110" s="157" t="s">
        <v>87</v>
      </c>
      <c r="AZ110" s="158" t="s">
        <v>87</v>
      </c>
      <c r="BA110" s="159" t="s">
        <v>87</v>
      </c>
      <c r="BD110" s="53"/>
      <c r="BE110" s="53"/>
      <c r="BF110" s="53"/>
      <c r="BG110" s="53"/>
    </row>
    <row r="111" spans="2:59" ht="12.5" x14ac:dyDescent="0.25">
      <c r="B111" s="84"/>
      <c r="C111" s="231">
        <v>86</v>
      </c>
      <c r="D111" s="221" t="s">
        <v>87</v>
      </c>
      <c r="E111" s="145" t="s">
        <v>87</v>
      </c>
      <c r="F111" s="235" t="s">
        <v>87</v>
      </c>
      <c r="G111" s="221" t="s">
        <v>87</v>
      </c>
      <c r="H111" s="221" t="s">
        <v>87</v>
      </c>
      <c r="I111" s="236" t="s">
        <v>87</v>
      </c>
      <c r="J111" s="236" t="s">
        <v>87</v>
      </c>
      <c r="K111" s="236" t="s">
        <v>87</v>
      </c>
      <c r="L111" s="236" t="s">
        <v>87</v>
      </c>
      <c r="M111" s="237" t="s">
        <v>87</v>
      </c>
      <c r="N111" s="236" t="s">
        <v>87</v>
      </c>
      <c r="O111" s="236" t="s">
        <v>87</v>
      </c>
      <c r="P111" s="236" t="s">
        <v>87</v>
      </c>
      <c r="Q111" s="61" t="s">
        <v>87</v>
      </c>
      <c r="R111" s="61" t="s">
        <v>87</v>
      </c>
      <c r="S111" s="171" t="s">
        <v>87</v>
      </c>
      <c r="T111" s="171" t="s">
        <v>87</v>
      </c>
      <c r="U111" s="171" t="s">
        <v>87</v>
      </c>
      <c r="V111" s="171" t="s">
        <v>87</v>
      </c>
      <c r="W111" s="171" t="s">
        <v>87</v>
      </c>
      <c r="X111" s="171" t="s">
        <v>87</v>
      </c>
      <c r="Y111" s="171" t="s">
        <v>87</v>
      </c>
      <c r="Z111" s="171" t="s">
        <v>87</v>
      </c>
      <c r="AA111" s="171" t="s">
        <v>87</v>
      </c>
      <c r="AB111" s="171" t="s">
        <v>87</v>
      </c>
      <c r="AC111" s="171" t="s">
        <v>87</v>
      </c>
      <c r="AD111" s="171" t="s">
        <v>87</v>
      </c>
      <c r="AE111" s="171" t="s">
        <v>87</v>
      </c>
      <c r="AF111" s="171" t="s">
        <v>87</v>
      </c>
      <c r="AG111" s="171" t="s">
        <v>87</v>
      </c>
      <c r="AH111" s="171" t="s">
        <v>87</v>
      </c>
      <c r="AI111" s="171" t="s">
        <v>87</v>
      </c>
      <c r="AJ111" s="171" t="s">
        <v>87</v>
      </c>
      <c r="AK111" s="171" t="s">
        <v>87</v>
      </c>
      <c r="AL111" s="171" t="s">
        <v>87</v>
      </c>
      <c r="AM111" s="145" t="s">
        <v>87</v>
      </c>
      <c r="AN111" s="171" t="s">
        <v>87</v>
      </c>
      <c r="AO111" s="156" t="s">
        <v>87</v>
      </c>
      <c r="AP111" s="157" t="s">
        <v>87</v>
      </c>
      <c r="AQ111" s="61" t="s">
        <v>87</v>
      </c>
      <c r="AR111" s="158" t="s">
        <v>87</v>
      </c>
      <c r="AS111" s="157" t="s">
        <v>87</v>
      </c>
      <c r="AT111" s="145" t="s">
        <v>87</v>
      </c>
      <c r="AU111" s="171" t="s">
        <v>87</v>
      </c>
      <c r="AV111" s="156" t="s">
        <v>87</v>
      </c>
      <c r="AW111" s="157" t="s">
        <v>87</v>
      </c>
      <c r="AX111" s="158" t="s">
        <v>87</v>
      </c>
      <c r="AY111" s="157" t="s">
        <v>87</v>
      </c>
      <c r="AZ111" s="158" t="s">
        <v>87</v>
      </c>
      <c r="BA111" s="159" t="s">
        <v>87</v>
      </c>
      <c r="BD111" s="53"/>
      <c r="BE111" s="53"/>
      <c r="BF111" s="53"/>
      <c r="BG111" s="53"/>
    </row>
    <row r="112" spans="2:59" ht="12.5" x14ac:dyDescent="0.25">
      <c r="B112" s="84"/>
      <c r="C112" s="231">
        <v>87</v>
      </c>
      <c r="D112" s="221" t="s">
        <v>87</v>
      </c>
      <c r="E112" s="145" t="s">
        <v>87</v>
      </c>
      <c r="F112" s="235" t="s">
        <v>87</v>
      </c>
      <c r="G112" s="221" t="s">
        <v>87</v>
      </c>
      <c r="H112" s="221" t="s">
        <v>87</v>
      </c>
      <c r="I112" s="236" t="s">
        <v>87</v>
      </c>
      <c r="J112" s="236" t="s">
        <v>87</v>
      </c>
      <c r="K112" s="236" t="s">
        <v>87</v>
      </c>
      <c r="L112" s="236" t="s">
        <v>87</v>
      </c>
      <c r="M112" s="237" t="s">
        <v>87</v>
      </c>
      <c r="N112" s="236" t="s">
        <v>87</v>
      </c>
      <c r="O112" s="236" t="s">
        <v>87</v>
      </c>
      <c r="P112" s="236" t="s">
        <v>87</v>
      </c>
      <c r="Q112" s="61" t="s">
        <v>87</v>
      </c>
      <c r="R112" s="61" t="s">
        <v>87</v>
      </c>
      <c r="S112" s="171" t="s">
        <v>87</v>
      </c>
      <c r="T112" s="171" t="s">
        <v>87</v>
      </c>
      <c r="U112" s="171" t="s">
        <v>87</v>
      </c>
      <c r="V112" s="171" t="s">
        <v>87</v>
      </c>
      <c r="W112" s="171" t="s">
        <v>87</v>
      </c>
      <c r="X112" s="171" t="s">
        <v>87</v>
      </c>
      <c r="Y112" s="171" t="s">
        <v>87</v>
      </c>
      <c r="Z112" s="171" t="s">
        <v>87</v>
      </c>
      <c r="AA112" s="171" t="s">
        <v>87</v>
      </c>
      <c r="AB112" s="171" t="s">
        <v>87</v>
      </c>
      <c r="AC112" s="171" t="s">
        <v>87</v>
      </c>
      <c r="AD112" s="171" t="s">
        <v>87</v>
      </c>
      <c r="AE112" s="171" t="s">
        <v>87</v>
      </c>
      <c r="AF112" s="171" t="s">
        <v>87</v>
      </c>
      <c r="AG112" s="171" t="s">
        <v>87</v>
      </c>
      <c r="AH112" s="171" t="s">
        <v>87</v>
      </c>
      <c r="AI112" s="171" t="s">
        <v>87</v>
      </c>
      <c r="AJ112" s="171" t="s">
        <v>87</v>
      </c>
      <c r="AK112" s="171" t="s">
        <v>87</v>
      </c>
      <c r="AL112" s="171" t="s">
        <v>87</v>
      </c>
      <c r="AM112" s="145" t="s">
        <v>87</v>
      </c>
      <c r="AN112" s="171" t="s">
        <v>87</v>
      </c>
      <c r="AO112" s="156" t="s">
        <v>87</v>
      </c>
      <c r="AP112" s="157" t="s">
        <v>87</v>
      </c>
      <c r="AQ112" s="61" t="s">
        <v>87</v>
      </c>
      <c r="AR112" s="158" t="s">
        <v>87</v>
      </c>
      <c r="AS112" s="157" t="s">
        <v>87</v>
      </c>
      <c r="AT112" s="145" t="s">
        <v>87</v>
      </c>
      <c r="AU112" s="171" t="s">
        <v>87</v>
      </c>
      <c r="AV112" s="156" t="s">
        <v>87</v>
      </c>
      <c r="AW112" s="157" t="s">
        <v>87</v>
      </c>
      <c r="AX112" s="158" t="s">
        <v>87</v>
      </c>
      <c r="AY112" s="157" t="s">
        <v>87</v>
      </c>
      <c r="AZ112" s="158" t="s">
        <v>87</v>
      </c>
      <c r="BA112" s="159" t="s">
        <v>87</v>
      </c>
      <c r="BD112" s="53"/>
      <c r="BE112" s="53"/>
      <c r="BF112" s="53"/>
      <c r="BG112" s="53"/>
    </row>
    <row r="113" spans="1:59" ht="12.5" x14ac:dyDescent="0.25">
      <c r="B113" s="84"/>
      <c r="C113" s="231">
        <v>88</v>
      </c>
      <c r="D113" s="221" t="s">
        <v>87</v>
      </c>
      <c r="E113" s="145" t="s">
        <v>87</v>
      </c>
      <c r="F113" s="235" t="s">
        <v>87</v>
      </c>
      <c r="G113" s="221" t="s">
        <v>87</v>
      </c>
      <c r="H113" s="221" t="s">
        <v>87</v>
      </c>
      <c r="I113" s="236" t="s">
        <v>87</v>
      </c>
      <c r="J113" s="236" t="s">
        <v>87</v>
      </c>
      <c r="K113" s="236" t="s">
        <v>87</v>
      </c>
      <c r="L113" s="236" t="s">
        <v>87</v>
      </c>
      <c r="M113" s="237" t="s">
        <v>87</v>
      </c>
      <c r="N113" s="236" t="s">
        <v>87</v>
      </c>
      <c r="O113" s="236" t="s">
        <v>87</v>
      </c>
      <c r="P113" s="236" t="s">
        <v>87</v>
      </c>
      <c r="Q113" s="61" t="s">
        <v>87</v>
      </c>
      <c r="R113" s="61" t="s">
        <v>87</v>
      </c>
      <c r="S113" s="171" t="s">
        <v>87</v>
      </c>
      <c r="T113" s="171" t="s">
        <v>87</v>
      </c>
      <c r="U113" s="171" t="s">
        <v>87</v>
      </c>
      <c r="V113" s="171" t="s">
        <v>87</v>
      </c>
      <c r="W113" s="171" t="s">
        <v>87</v>
      </c>
      <c r="X113" s="171" t="s">
        <v>87</v>
      </c>
      <c r="Y113" s="171" t="s">
        <v>87</v>
      </c>
      <c r="Z113" s="171" t="s">
        <v>87</v>
      </c>
      <c r="AA113" s="171" t="s">
        <v>87</v>
      </c>
      <c r="AB113" s="171" t="s">
        <v>87</v>
      </c>
      <c r="AC113" s="171" t="s">
        <v>87</v>
      </c>
      <c r="AD113" s="171" t="s">
        <v>87</v>
      </c>
      <c r="AE113" s="171" t="s">
        <v>87</v>
      </c>
      <c r="AF113" s="171" t="s">
        <v>87</v>
      </c>
      <c r="AG113" s="171" t="s">
        <v>87</v>
      </c>
      <c r="AH113" s="171" t="s">
        <v>87</v>
      </c>
      <c r="AI113" s="171" t="s">
        <v>87</v>
      </c>
      <c r="AJ113" s="171" t="s">
        <v>87</v>
      </c>
      <c r="AK113" s="171" t="s">
        <v>87</v>
      </c>
      <c r="AL113" s="171" t="s">
        <v>87</v>
      </c>
      <c r="AM113" s="145" t="s">
        <v>87</v>
      </c>
      <c r="AN113" s="171" t="s">
        <v>87</v>
      </c>
      <c r="AO113" s="156" t="s">
        <v>87</v>
      </c>
      <c r="AP113" s="157" t="s">
        <v>87</v>
      </c>
      <c r="AQ113" s="61" t="s">
        <v>87</v>
      </c>
      <c r="AR113" s="158" t="s">
        <v>87</v>
      </c>
      <c r="AS113" s="157" t="s">
        <v>87</v>
      </c>
      <c r="AT113" s="145" t="s">
        <v>87</v>
      </c>
      <c r="AU113" s="171" t="s">
        <v>87</v>
      </c>
      <c r="AV113" s="156" t="s">
        <v>87</v>
      </c>
      <c r="AW113" s="157" t="s">
        <v>87</v>
      </c>
      <c r="AX113" s="158" t="s">
        <v>87</v>
      </c>
      <c r="AY113" s="157" t="s">
        <v>87</v>
      </c>
      <c r="AZ113" s="158" t="s">
        <v>87</v>
      </c>
      <c r="BA113" s="159" t="s">
        <v>87</v>
      </c>
      <c r="BD113" s="53"/>
      <c r="BE113" s="53"/>
      <c r="BF113" s="53"/>
      <c r="BG113" s="53"/>
    </row>
    <row r="114" spans="1:59" ht="12.5" x14ac:dyDescent="0.25">
      <c r="B114" s="84"/>
      <c r="C114" s="231">
        <v>89</v>
      </c>
      <c r="D114" s="221" t="s">
        <v>87</v>
      </c>
      <c r="E114" s="145" t="s">
        <v>87</v>
      </c>
      <c r="F114" s="235" t="s">
        <v>87</v>
      </c>
      <c r="G114" s="221" t="s">
        <v>87</v>
      </c>
      <c r="H114" s="221" t="s">
        <v>87</v>
      </c>
      <c r="I114" s="236" t="s">
        <v>87</v>
      </c>
      <c r="J114" s="236" t="s">
        <v>87</v>
      </c>
      <c r="K114" s="236" t="s">
        <v>87</v>
      </c>
      <c r="L114" s="236" t="s">
        <v>87</v>
      </c>
      <c r="M114" s="237" t="s">
        <v>87</v>
      </c>
      <c r="N114" s="236" t="s">
        <v>87</v>
      </c>
      <c r="O114" s="236" t="s">
        <v>87</v>
      </c>
      <c r="P114" s="236" t="s">
        <v>87</v>
      </c>
      <c r="Q114" s="61" t="s">
        <v>87</v>
      </c>
      <c r="R114" s="61" t="s">
        <v>87</v>
      </c>
      <c r="S114" s="171" t="s">
        <v>87</v>
      </c>
      <c r="T114" s="171" t="s">
        <v>87</v>
      </c>
      <c r="U114" s="171" t="s">
        <v>87</v>
      </c>
      <c r="V114" s="171" t="s">
        <v>87</v>
      </c>
      <c r="W114" s="171" t="s">
        <v>87</v>
      </c>
      <c r="X114" s="171" t="s">
        <v>87</v>
      </c>
      <c r="Y114" s="171" t="s">
        <v>87</v>
      </c>
      <c r="Z114" s="171" t="s">
        <v>87</v>
      </c>
      <c r="AA114" s="171" t="s">
        <v>87</v>
      </c>
      <c r="AB114" s="171" t="s">
        <v>87</v>
      </c>
      <c r="AC114" s="171" t="s">
        <v>87</v>
      </c>
      <c r="AD114" s="171" t="s">
        <v>87</v>
      </c>
      <c r="AE114" s="171" t="s">
        <v>87</v>
      </c>
      <c r="AF114" s="171" t="s">
        <v>87</v>
      </c>
      <c r="AG114" s="171" t="s">
        <v>87</v>
      </c>
      <c r="AH114" s="171" t="s">
        <v>87</v>
      </c>
      <c r="AI114" s="171" t="s">
        <v>87</v>
      </c>
      <c r="AJ114" s="171" t="s">
        <v>87</v>
      </c>
      <c r="AK114" s="171" t="s">
        <v>87</v>
      </c>
      <c r="AL114" s="171" t="s">
        <v>87</v>
      </c>
      <c r="AM114" s="145" t="s">
        <v>87</v>
      </c>
      <c r="AN114" s="171" t="s">
        <v>87</v>
      </c>
      <c r="AO114" s="156" t="s">
        <v>87</v>
      </c>
      <c r="AP114" s="157" t="s">
        <v>87</v>
      </c>
      <c r="AQ114" s="61" t="s">
        <v>87</v>
      </c>
      <c r="AR114" s="158" t="s">
        <v>87</v>
      </c>
      <c r="AS114" s="157" t="s">
        <v>87</v>
      </c>
      <c r="AT114" s="145" t="s">
        <v>87</v>
      </c>
      <c r="AU114" s="171" t="s">
        <v>87</v>
      </c>
      <c r="AV114" s="156" t="s">
        <v>87</v>
      </c>
      <c r="AW114" s="157" t="s">
        <v>87</v>
      </c>
      <c r="AX114" s="158" t="s">
        <v>87</v>
      </c>
      <c r="AY114" s="157" t="s">
        <v>87</v>
      </c>
      <c r="AZ114" s="158" t="s">
        <v>87</v>
      </c>
      <c r="BA114" s="159" t="s">
        <v>87</v>
      </c>
      <c r="BD114" s="53"/>
      <c r="BE114" s="53"/>
      <c r="BF114" s="53"/>
      <c r="BG114" s="53"/>
    </row>
    <row r="115" spans="1:59" ht="12.5" x14ac:dyDescent="0.25">
      <c r="B115" s="84"/>
      <c r="C115" s="231">
        <v>90</v>
      </c>
      <c r="D115" s="221" t="s">
        <v>87</v>
      </c>
      <c r="E115" s="145" t="s">
        <v>87</v>
      </c>
      <c r="F115" s="235" t="s">
        <v>87</v>
      </c>
      <c r="G115" s="221" t="s">
        <v>87</v>
      </c>
      <c r="H115" s="221" t="s">
        <v>87</v>
      </c>
      <c r="I115" s="236" t="s">
        <v>87</v>
      </c>
      <c r="J115" s="236" t="s">
        <v>87</v>
      </c>
      <c r="K115" s="236" t="s">
        <v>87</v>
      </c>
      <c r="L115" s="236" t="s">
        <v>87</v>
      </c>
      <c r="M115" s="237" t="s">
        <v>87</v>
      </c>
      <c r="N115" s="236" t="s">
        <v>87</v>
      </c>
      <c r="O115" s="236" t="s">
        <v>87</v>
      </c>
      <c r="P115" s="236" t="s">
        <v>87</v>
      </c>
      <c r="Q115" s="61" t="s">
        <v>87</v>
      </c>
      <c r="R115" s="61" t="s">
        <v>87</v>
      </c>
      <c r="S115" s="171" t="s">
        <v>87</v>
      </c>
      <c r="T115" s="171" t="s">
        <v>87</v>
      </c>
      <c r="U115" s="171" t="s">
        <v>87</v>
      </c>
      <c r="V115" s="171" t="s">
        <v>87</v>
      </c>
      <c r="W115" s="171" t="s">
        <v>87</v>
      </c>
      <c r="X115" s="171" t="s">
        <v>87</v>
      </c>
      <c r="Y115" s="171" t="s">
        <v>87</v>
      </c>
      <c r="Z115" s="171" t="s">
        <v>87</v>
      </c>
      <c r="AA115" s="171" t="s">
        <v>87</v>
      </c>
      <c r="AB115" s="171" t="s">
        <v>87</v>
      </c>
      <c r="AC115" s="171" t="s">
        <v>87</v>
      </c>
      <c r="AD115" s="171" t="s">
        <v>87</v>
      </c>
      <c r="AE115" s="171" t="s">
        <v>87</v>
      </c>
      <c r="AF115" s="171" t="s">
        <v>87</v>
      </c>
      <c r="AG115" s="171" t="s">
        <v>87</v>
      </c>
      <c r="AH115" s="171" t="s">
        <v>87</v>
      </c>
      <c r="AI115" s="171" t="s">
        <v>87</v>
      </c>
      <c r="AJ115" s="171" t="s">
        <v>87</v>
      </c>
      <c r="AK115" s="171" t="s">
        <v>87</v>
      </c>
      <c r="AL115" s="171" t="s">
        <v>87</v>
      </c>
      <c r="AM115" s="145" t="s">
        <v>87</v>
      </c>
      <c r="AN115" s="171" t="s">
        <v>87</v>
      </c>
      <c r="AO115" s="156" t="s">
        <v>87</v>
      </c>
      <c r="AP115" s="157" t="s">
        <v>87</v>
      </c>
      <c r="AQ115" s="61" t="s">
        <v>87</v>
      </c>
      <c r="AR115" s="158" t="s">
        <v>87</v>
      </c>
      <c r="AS115" s="157" t="s">
        <v>87</v>
      </c>
      <c r="AT115" s="145" t="s">
        <v>87</v>
      </c>
      <c r="AU115" s="171" t="s">
        <v>87</v>
      </c>
      <c r="AV115" s="156" t="s">
        <v>87</v>
      </c>
      <c r="AW115" s="157" t="s">
        <v>87</v>
      </c>
      <c r="AX115" s="158" t="s">
        <v>87</v>
      </c>
      <c r="AY115" s="157" t="s">
        <v>87</v>
      </c>
      <c r="AZ115" s="158" t="s">
        <v>87</v>
      </c>
      <c r="BA115" s="159" t="s">
        <v>87</v>
      </c>
      <c r="BD115" s="53"/>
      <c r="BE115" s="53"/>
      <c r="BF115" s="53"/>
      <c r="BG115" s="53"/>
    </row>
    <row r="116" spans="1:59" ht="12.5" x14ac:dyDescent="0.25">
      <c r="B116" s="84"/>
      <c r="C116" s="231">
        <v>91</v>
      </c>
      <c r="D116" s="221" t="s">
        <v>87</v>
      </c>
      <c r="E116" s="145" t="s">
        <v>87</v>
      </c>
      <c r="F116" s="235" t="s">
        <v>87</v>
      </c>
      <c r="G116" s="221" t="s">
        <v>87</v>
      </c>
      <c r="H116" s="221" t="s">
        <v>87</v>
      </c>
      <c r="I116" s="236" t="s">
        <v>87</v>
      </c>
      <c r="J116" s="236" t="s">
        <v>87</v>
      </c>
      <c r="K116" s="236" t="s">
        <v>87</v>
      </c>
      <c r="L116" s="236" t="s">
        <v>87</v>
      </c>
      <c r="M116" s="237" t="s">
        <v>87</v>
      </c>
      <c r="N116" s="236" t="s">
        <v>87</v>
      </c>
      <c r="O116" s="236" t="s">
        <v>87</v>
      </c>
      <c r="P116" s="236" t="s">
        <v>87</v>
      </c>
      <c r="Q116" s="61" t="s">
        <v>87</v>
      </c>
      <c r="R116" s="61" t="s">
        <v>87</v>
      </c>
      <c r="S116" s="171" t="s">
        <v>87</v>
      </c>
      <c r="T116" s="171" t="s">
        <v>87</v>
      </c>
      <c r="U116" s="171" t="s">
        <v>87</v>
      </c>
      <c r="V116" s="171" t="s">
        <v>87</v>
      </c>
      <c r="W116" s="171" t="s">
        <v>87</v>
      </c>
      <c r="X116" s="171" t="s">
        <v>87</v>
      </c>
      <c r="Y116" s="171" t="s">
        <v>87</v>
      </c>
      <c r="Z116" s="171" t="s">
        <v>87</v>
      </c>
      <c r="AA116" s="171" t="s">
        <v>87</v>
      </c>
      <c r="AB116" s="171" t="s">
        <v>87</v>
      </c>
      <c r="AC116" s="171" t="s">
        <v>87</v>
      </c>
      <c r="AD116" s="171" t="s">
        <v>87</v>
      </c>
      <c r="AE116" s="171" t="s">
        <v>87</v>
      </c>
      <c r="AF116" s="171" t="s">
        <v>87</v>
      </c>
      <c r="AG116" s="171" t="s">
        <v>87</v>
      </c>
      <c r="AH116" s="171" t="s">
        <v>87</v>
      </c>
      <c r="AI116" s="171" t="s">
        <v>87</v>
      </c>
      <c r="AJ116" s="171" t="s">
        <v>87</v>
      </c>
      <c r="AK116" s="171" t="s">
        <v>87</v>
      </c>
      <c r="AL116" s="171" t="s">
        <v>87</v>
      </c>
      <c r="AM116" s="145" t="s">
        <v>87</v>
      </c>
      <c r="AN116" s="171" t="s">
        <v>87</v>
      </c>
      <c r="AO116" s="156" t="s">
        <v>87</v>
      </c>
      <c r="AP116" s="157" t="s">
        <v>87</v>
      </c>
      <c r="AQ116" s="61" t="s">
        <v>87</v>
      </c>
      <c r="AR116" s="158" t="s">
        <v>87</v>
      </c>
      <c r="AS116" s="157" t="s">
        <v>87</v>
      </c>
      <c r="AT116" s="145" t="s">
        <v>87</v>
      </c>
      <c r="AU116" s="171" t="s">
        <v>87</v>
      </c>
      <c r="AV116" s="156" t="s">
        <v>87</v>
      </c>
      <c r="AW116" s="157" t="s">
        <v>87</v>
      </c>
      <c r="AX116" s="158" t="s">
        <v>87</v>
      </c>
      <c r="AY116" s="157" t="s">
        <v>87</v>
      </c>
      <c r="AZ116" s="158" t="s">
        <v>87</v>
      </c>
      <c r="BA116" s="159" t="s">
        <v>87</v>
      </c>
      <c r="BD116" s="53"/>
      <c r="BE116" s="53"/>
      <c r="BF116" s="53"/>
      <c r="BG116" s="53"/>
    </row>
    <row r="117" spans="1:59" ht="12.5" x14ac:dyDescent="0.25">
      <c r="B117" s="84"/>
      <c r="C117" s="231">
        <v>92</v>
      </c>
      <c r="D117" s="221" t="s">
        <v>87</v>
      </c>
      <c r="E117" s="145" t="s">
        <v>87</v>
      </c>
      <c r="F117" s="235" t="s">
        <v>87</v>
      </c>
      <c r="G117" s="221" t="s">
        <v>87</v>
      </c>
      <c r="H117" s="221" t="s">
        <v>87</v>
      </c>
      <c r="I117" s="236" t="s">
        <v>87</v>
      </c>
      <c r="J117" s="236" t="s">
        <v>87</v>
      </c>
      <c r="K117" s="236" t="s">
        <v>87</v>
      </c>
      <c r="L117" s="236" t="s">
        <v>87</v>
      </c>
      <c r="M117" s="237" t="s">
        <v>87</v>
      </c>
      <c r="N117" s="236" t="s">
        <v>87</v>
      </c>
      <c r="O117" s="236" t="s">
        <v>87</v>
      </c>
      <c r="P117" s="236" t="s">
        <v>87</v>
      </c>
      <c r="Q117" s="61" t="s">
        <v>87</v>
      </c>
      <c r="R117" s="61" t="s">
        <v>87</v>
      </c>
      <c r="S117" s="171" t="s">
        <v>87</v>
      </c>
      <c r="T117" s="171" t="s">
        <v>87</v>
      </c>
      <c r="U117" s="171" t="s">
        <v>87</v>
      </c>
      <c r="V117" s="171" t="s">
        <v>87</v>
      </c>
      <c r="W117" s="171" t="s">
        <v>87</v>
      </c>
      <c r="X117" s="171" t="s">
        <v>87</v>
      </c>
      <c r="Y117" s="171" t="s">
        <v>87</v>
      </c>
      <c r="Z117" s="171" t="s">
        <v>87</v>
      </c>
      <c r="AA117" s="171" t="s">
        <v>87</v>
      </c>
      <c r="AB117" s="171" t="s">
        <v>87</v>
      </c>
      <c r="AC117" s="171" t="s">
        <v>87</v>
      </c>
      <c r="AD117" s="171" t="s">
        <v>87</v>
      </c>
      <c r="AE117" s="171" t="s">
        <v>87</v>
      </c>
      <c r="AF117" s="171" t="s">
        <v>87</v>
      </c>
      <c r="AG117" s="171" t="s">
        <v>87</v>
      </c>
      <c r="AH117" s="171" t="s">
        <v>87</v>
      </c>
      <c r="AI117" s="171" t="s">
        <v>87</v>
      </c>
      <c r="AJ117" s="171" t="s">
        <v>87</v>
      </c>
      <c r="AK117" s="171" t="s">
        <v>87</v>
      </c>
      <c r="AL117" s="171" t="s">
        <v>87</v>
      </c>
      <c r="AM117" s="145" t="s">
        <v>87</v>
      </c>
      <c r="AN117" s="171" t="s">
        <v>87</v>
      </c>
      <c r="AO117" s="156" t="s">
        <v>87</v>
      </c>
      <c r="AP117" s="157" t="s">
        <v>87</v>
      </c>
      <c r="AQ117" s="61" t="s">
        <v>87</v>
      </c>
      <c r="AR117" s="158" t="s">
        <v>87</v>
      </c>
      <c r="AS117" s="157" t="s">
        <v>87</v>
      </c>
      <c r="AT117" s="145" t="s">
        <v>87</v>
      </c>
      <c r="AU117" s="171" t="s">
        <v>87</v>
      </c>
      <c r="AV117" s="156" t="s">
        <v>87</v>
      </c>
      <c r="AW117" s="157" t="s">
        <v>87</v>
      </c>
      <c r="AX117" s="158" t="s">
        <v>87</v>
      </c>
      <c r="AY117" s="157" t="s">
        <v>87</v>
      </c>
      <c r="AZ117" s="158" t="s">
        <v>87</v>
      </c>
      <c r="BA117" s="159" t="s">
        <v>87</v>
      </c>
      <c r="BD117" s="53"/>
      <c r="BE117" s="53"/>
      <c r="BF117" s="53"/>
      <c r="BG117" s="53"/>
    </row>
    <row r="118" spans="1:59" ht="12.5" x14ac:dyDescent="0.25">
      <c r="B118" s="84"/>
      <c r="C118" s="231">
        <v>93</v>
      </c>
      <c r="D118" s="221" t="s">
        <v>87</v>
      </c>
      <c r="E118" s="145" t="s">
        <v>87</v>
      </c>
      <c r="F118" s="235" t="s">
        <v>87</v>
      </c>
      <c r="G118" s="221" t="s">
        <v>87</v>
      </c>
      <c r="H118" s="221" t="s">
        <v>87</v>
      </c>
      <c r="I118" s="236" t="s">
        <v>87</v>
      </c>
      <c r="J118" s="236" t="s">
        <v>87</v>
      </c>
      <c r="K118" s="236" t="s">
        <v>87</v>
      </c>
      <c r="L118" s="236" t="s">
        <v>87</v>
      </c>
      <c r="M118" s="237" t="s">
        <v>87</v>
      </c>
      <c r="N118" s="236" t="s">
        <v>87</v>
      </c>
      <c r="O118" s="236" t="s">
        <v>87</v>
      </c>
      <c r="P118" s="236" t="s">
        <v>87</v>
      </c>
      <c r="Q118" s="61" t="s">
        <v>87</v>
      </c>
      <c r="R118" s="61" t="s">
        <v>87</v>
      </c>
      <c r="S118" s="171" t="s">
        <v>87</v>
      </c>
      <c r="T118" s="171" t="s">
        <v>87</v>
      </c>
      <c r="U118" s="171" t="s">
        <v>87</v>
      </c>
      <c r="V118" s="171" t="s">
        <v>87</v>
      </c>
      <c r="W118" s="171" t="s">
        <v>87</v>
      </c>
      <c r="X118" s="171" t="s">
        <v>87</v>
      </c>
      <c r="Y118" s="171" t="s">
        <v>87</v>
      </c>
      <c r="Z118" s="171" t="s">
        <v>87</v>
      </c>
      <c r="AA118" s="171" t="s">
        <v>87</v>
      </c>
      <c r="AB118" s="171" t="s">
        <v>87</v>
      </c>
      <c r="AC118" s="171" t="s">
        <v>87</v>
      </c>
      <c r="AD118" s="171" t="s">
        <v>87</v>
      </c>
      <c r="AE118" s="171" t="s">
        <v>87</v>
      </c>
      <c r="AF118" s="171" t="s">
        <v>87</v>
      </c>
      <c r="AG118" s="171" t="s">
        <v>87</v>
      </c>
      <c r="AH118" s="171" t="s">
        <v>87</v>
      </c>
      <c r="AI118" s="171" t="s">
        <v>87</v>
      </c>
      <c r="AJ118" s="171" t="s">
        <v>87</v>
      </c>
      <c r="AK118" s="171" t="s">
        <v>87</v>
      </c>
      <c r="AL118" s="171" t="s">
        <v>87</v>
      </c>
      <c r="AM118" s="145" t="s">
        <v>87</v>
      </c>
      <c r="AN118" s="171" t="s">
        <v>87</v>
      </c>
      <c r="AO118" s="156" t="s">
        <v>87</v>
      </c>
      <c r="AP118" s="157" t="s">
        <v>87</v>
      </c>
      <c r="AQ118" s="61" t="s">
        <v>87</v>
      </c>
      <c r="AR118" s="158" t="s">
        <v>87</v>
      </c>
      <c r="AS118" s="157" t="s">
        <v>87</v>
      </c>
      <c r="AT118" s="145" t="s">
        <v>87</v>
      </c>
      <c r="AU118" s="171" t="s">
        <v>87</v>
      </c>
      <c r="AV118" s="156" t="s">
        <v>87</v>
      </c>
      <c r="AW118" s="157" t="s">
        <v>87</v>
      </c>
      <c r="AX118" s="158" t="s">
        <v>87</v>
      </c>
      <c r="AY118" s="157" t="s">
        <v>87</v>
      </c>
      <c r="AZ118" s="158" t="s">
        <v>87</v>
      </c>
      <c r="BA118" s="159" t="s">
        <v>87</v>
      </c>
      <c r="BD118" s="53"/>
      <c r="BE118" s="53"/>
      <c r="BF118" s="53"/>
      <c r="BG118" s="53"/>
    </row>
    <row r="119" spans="1:59" ht="12.5" x14ac:dyDescent="0.25">
      <c r="B119" s="84"/>
      <c r="C119" s="231">
        <v>94</v>
      </c>
      <c r="D119" s="221" t="s">
        <v>87</v>
      </c>
      <c r="E119" s="145" t="s">
        <v>87</v>
      </c>
      <c r="F119" s="235" t="s">
        <v>87</v>
      </c>
      <c r="G119" s="221" t="s">
        <v>87</v>
      </c>
      <c r="H119" s="221" t="s">
        <v>87</v>
      </c>
      <c r="I119" s="236" t="s">
        <v>87</v>
      </c>
      <c r="J119" s="236" t="s">
        <v>87</v>
      </c>
      <c r="K119" s="236" t="s">
        <v>87</v>
      </c>
      <c r="L119" s="236" t="s">
        <v>87</v>
      </c>
      <c r="M119" s="237" t="s">
        <v>87</v>
      </c>
      <c r="N119" s="236" t="s">
        <v>87</v>
      </c>
      <c r="O119" s="236" t="s">
        <v>87</v>
      </c>
      <c r="P119" s="236" t="s">
        <v>87</v>
      </c>
      <c r="Q119" s="61" t="s">
        <v>87</v>
      </c>
      <c r="R119" s="61" t="s">
        <v>87</v>
      </c>
      <c r="S119" s="171" t="s">
        <v>87</v>
      </c>
      <c r="T119" s="171" t="s">
        <v>87</v>
      </c>
      <c r="U119" s="171" t="s">
        <v>87</v>
      </c>
      <c r="V119" s="171" t="s">
        <v>87</v>
      </c>
      <c r="W119" s="171" t="s">
        <v>87</v>
      </c>
      <c r="X119" s="171" t="s">
        <v>87</v>
      </c>
      <c r="Y119" s="171" t="s">
        <v>87</v>
      </c>
      <c r="Z119" s="171" t="s">
        <v>87</v>
      </c>
      <c r="AA119" s="171" t="s">
        <v>87</v>
      </c>
      <c r="AB119" s="171" t="s">
        <v>87</v>
      </c>
      <c r="AC119" s="171" t="s">
        <v>87</v>
      </c>
      <c r="AD119" s="171" t="s">
        <v>87</v>
      </c>
      <c r="AE119" s="171" t="s">
        <v>87</v>
      </c>
      <c r="AF119" s="171" t="s">
        <v>87</v>
      </c>
      <c r="AG119" s="171" t="s">
        <v>87</v>
      </c>
      <c r="AH119" s="171" t="s">
        <v>87</v>
      </c>
      <c r="AI119" s="171" t="s">
        <v>87</v>
      </c>
      <c r="AJ119" s="171" t="s">
        <v>87</v>
      </c>
      <c r="AK119" s="171" t="s">
        <v>87</v>
      </c>
      <c r="AL119" s="171" t="s">
        <v>87</v>
      </c>
      <c r="AM119" s="145" t="s">
        <v>87</v>
      </c>
      <c r="AN119" s="171" t="s">
        <v>87</v>
      </c>
      <c r="AO119" s="156" t="s">
        <v>87</v>
      </c>
      <c r="AP119" s="157" t="s">
        <v>87</v>
      </c>
      <c r="AQ119" s="61" t="s">
        <v>87</v>
      </c>
      <c r="AR119" s="158" t="s">
        <v>87</v>
      </c>
      <c r="AS119" s="157" t="s">
        <v>87</v>
      </c>
      <c r="AT119" s="145" t="s">
        <v>87</v>
      </c>
      <c r="AU119" s="171" t="s">
        <v>87</v>
      </c>
      <c r="AV119" s="156" t="s">
        <v>87</v>
      </c>
      <c r="AW119" s="157" t="s">
        <v>87</v>
      </c>
      <c r="AX119" s="158" t="s">
        <v>87</v>
      </c>
      <c r="AY119" s="157" t="s">
        <v>87</v>
      </c>
      <c r="AZ119" s="158" t="s">
        <v>87</v>
      </c>
      <c r="BA119" s="159" t="s">
        <v>87</v>
      </c>
      <c r="BD119" s="53"/>
      <c r="BE119" s="53"/>
      <c r="BF119" s="53"/>
      <c r="BG119" s="53"/>
    </row>
    <row r="120" spans="1:59" ht="12.5" x14ac:dyDescent="0.25">
      <c r="B120" s="84"/>
      <c r="C120" s="231">
        <v>95</v>
      </c>
      <c r="D120" s="221" t="s">
        <v>87</v>
      </c>
      <c r="E120" s="145" t="s">
        <v>87</v>
      </c>
      <c r="F120" s="235" t="s">
        <v>87</v>
      </c>
      <c r="G120" s="221" t="s">
        <v>87</v>
      </c>
      <c r="H120" s="221" t="s">
        <v>87</v>
      </c>
      <c r="I120" s="236" t="s">
        <v>87</v>
      </c>
      <c r="J120" s="236" t="s">
        <v>87</v>
      </c>
      <c r="K120" s="236" t="s">
        <v>87</v>
      </c>
      <c r="L120" s="236" t="s">
        <v>87</v>
      </c>
      <c r="M120" s="237" t="s">
        <v>87</v>
      </c>
      <c r="N120" s="236" t="s">
        <v>87</v>
      </c>
      <c r="O120" s="236" t="s">
        <v>87</v>
      </c>
      <c r="P120" s="236" t="s">
        <v>87</v>
      </c>
      <c r="Q120" s="61" t="s">
        <v>87</v>
      </c>
      <c r="R120" s="61" t="s">
        <v>87</v>
      </c>
      <c r="S120" s="171" t="s">
        <v>87</v>
      </c>
      <c r="T120" s="171" t="s">
        <v>87</v>
      </c>
      <c r="U120" s="171" t="s">
        <v>87</v>
      </c>
      <c r="V120" s="171" t="s">
        <v>87</v>
      </c>
      <c r="W120" s="171" t="s">
        <v>87</v>
      </c>
      <c r="X120" s="171" t="s">
        <v>87</v>
      </c>
      <c r="Y120" s="171" t="s">
        <v>87</v>
      </c>
      <c r="Z120" s="171" t="s">
        <v>87</v>
      </c>
      <c r="AA120" s="171" t="s">
        <v>87</v>
      </c>
      <c r="AB120" s="171" t="s">
        <v>87</v>
      </c>
      <c r="AC120" s="171" t="s">
        <v>87</v>
      </c>
      <c r="AD120" s="171" t="s">
        <v>87</v>
      </c>
      <c r="AE120" s="171" t="s">
        <v>87</v>
      </c>
      <c r="AF120" s="171" t="s">
        <v>87</v>
      </c>
      <c r="AG120" s="171" t="s">
        <v>87</v>
      </c>
      <c r="AH120" s="171" t="s">
        <v>87</v>
      </c>
      <c r="AI120" s="171" t="s">
        <v>87</v>
      </c>
      <c r="AJ120" s="171" t="s">
        <v>87</v>
      </c>
      <c r="AK120" s="171" t="s">
        <v>87</v>
      </c>
      <c r="AL120" s="171" t="s">
        <v>87</v>
      </c>
      <c r="AM120" s="145" t="s">
        <v>87</v>
      </c>
      <c r="AN120" s="171" t="s">
        <v>87</v>
      </c>
      <c r="AO120" s="156" t="s">
        <v>87</v>
      </c>
      <c r="AP120" s="157" t="s">
        <v>87</v>
      </c>
      <c r="AQ120" s="61" t="s">
        <v>87</v>
      </c>
      <c r="AR120" s="158" t="s">
        <v>87</v>
      </c>
      <c r="AS120" s="157" t="s">
        <v>87</v>
      </c>
      <c r="AT120" s="145" t="s">
        <v>87</v>
      </c>
      <c r="AU120" s="171" t="s">
        <v>87</v>
      </c>
      <c r="AV120" s="156" t="s">
        <v>87</v>
      </c>
      <c r="AW120" s="157" t="s">
        <v>87</v>
      </c>
      <c r="AX120" s="158" t="s">
        <v>87</v>
      </c>
      <c r="AY120" s="157" t="s">
        <v>87</v>
      </c>
      <c r="AZ120" s="158" t="s">
        <v>87</v>
      </c>
      <c r="BA120" s="159" t="s">
        <v>87</v>
      </c>
      <c r="BD120" s="53"/>
      <c r="BE120" s="53"/>
      <c r="BF120" s="53"/>
      <c r="BG120" s="53"/>
    </row>
    <row r="121" spans="1:59" ht="12.5" x14ac:dyDescent="0.25">
      <c r="B121" s="84"/>
      <c r="C121" s="231">
        <v>96</v>
      </c>
      <c r="D121" s="221" t="s">
        <v>87</v>
      </c>
      <c r="E121" s="145" t="s">
        <v>87</v>
      </c>
      <c r="F121" s="235" t="s">
        <v>87</v>
      </c>
      <c r="G121" s="221" t="s">
        <v>87</v>
      </c>
      <c r="H121" s="221" t="s">
        <v>87</v>
      </c>
      <c r="I121" s="236" t="s">
        <v>87</v>
      </c>
      <c r="J121" s="236" t="s">
        <v>87</v>
      </c>
      <c r="K121" s="236" t="s">
        <v>87</v>
      </c>
      <c r="L121" s="236" t="s">
        <v>87</v>
      </c>
      <c r="M121" s="237" t="s">
        <v>87</v>
      </c>
      <c r="N121" s="236" t="s">
        <v>87</v>
      </c>
      <c r="O121" s="236" t="s">
        <v>87</v>
      </c>
      <c r="P121" s="236" t="s">
        <v>87</v>
      </c>
      <c r="Q121" s="61" t="s">
        <v>87</v>
      </c>
      <c r="R121" s="61" t="s">
        <v>87</v>
      </c>
      <c r="S121" s="171" t="s">
        <v>87</v>
      </c>
      <c r="T121" s="171" t="s">
        <v>87</v>
      </c>
      <c r="U121" s="171" t="s">
        <v>87</v>
      </c>
      <c r="V121" s="171" t="s">
        <v>87</v>
      </c>
      <c r="W121" s="171" t="s">
        <v>87</v>
      </c>
      <c r="X121" s="171" t="s">
        <v>87</v>
      </c>
      <c r="Y121" s="171" t="s">
        <v>87</v>
      </c>
      <c r="Z121" s="171" t="s">
        <v>87</v>
      </c>
      <c r="AA121" s="171" t="s">
        <v>87</v>
      </c>
      <c r="AB121" s="171" t="s">
        <v>87</v>
      </c>
      <c r="AC121" s="171" t="s">
        <v>87</v>
      </c>
      <c r="AD121" s="171" t="s">
        <v>87</v>
      </c>
      <c r="AE121" s="171" t="s">
        <v>87</v>
      </c>
      <c r="AF121" s="171" t="s">
        <v>87</v>
      </c>
      <c r="AG121" s="171" t="s">
        <v>87</v>
      </c>
      <c r="AH121" s="171" t="s">
        <v>87</v>
      </c>
      <c r="AI121" s="171" t="s">
        <v>87</v>
      </c>
      <c r="AJ121" s="171" t="s">
        <v>87</v>
      </c>
      <c r="AK121" s="171" t="s">
        <v>87</v>
      </c>
      <c r="AL121" s="171" t="s">
        <v>87</v>
      </c>
      <c r="AM121" s="145" t="s">
        <v>87</v>
      </c>
      <c r="AN121" s="171" t="s">
        <v>87</v>
      </c>
      <c r="AO121" s="156" t="s">
        <v>87</v>
      </c>
      <c r="AP121" s="157" t="s">
        <v>87</v>
      </c>
      <c r="AQ121" s="61" t="s">
        <v>87</v>
      </c>
      <c r="AR121" s="158" t="s">
        <v>87</v>
      </c>
      <c r="AS121" s="157" t="s">
        <v>87</v>
      </c>
      <c r="AT121" s="145" t="s">
        <v>87</v>
      </c>
      <c r="AU121" s="171" t="s">
        <v>87</v>
      </c>
      <c r="AV121" s="156" t="s">
        <v>87</v>
      </c>
      <c r="AW121" s="157" t="s">
        <v>87</v>
      </c>
      <c r="AX121" s="158" t="s">
        <v>87</v>
      </c>
      <c r="AY121" s="157" t="s">
        <v>87</v>
      </c>
      <c r="AZ121" s="158" t="s">
        <v>87</v>
      </c>
      <c r="BA121" s="159" t="s">
        <v>87</v>
      </c>
      <c r="BD121" s="53"/>
      <c r="BE121" s="53"/>
      <c r="BF121" s="53"/>
      <c r="BG121" s="53"/>
    </row>
    <row r="122" spans="1:59" ht="12.5" x14ac:dyDescent="0.25">
      <c r="B122" s="84"/>
      <c r="C122" s="231">
        <v>97</v>
      </c>
      <c r="D122" s="221" t="s">
        <v>87</v>
      </c>
      <c r="E122" s="145" t="s">
        <v>87</v>
      </c>
      <c r="F122" s="235" t="s">
        <v>87</v>
      </c>
      <c r="G122" s="221" t="s">
        <v>87</v>
      </c>
      <c r="H122" s="221" t="s">
        <v>87</v>
      </c>
      <c r="I122" s="236" t="s">
        <v>87</v>
      </c>
      <c r="J122" s="236" t="s">
        <v>87</v>
      </c>
      <c r="K122" s="236" t="s">
        <v>87</v>
      </c>
      <c r="L122" s="236" t="s">
        <v>87</v>
      </c>
      <c r="M122" s="237" t="s">
        <v>87</v>
      </c>
      <c r="N122" s="236" t="s">
        <v>87</v>
      </c>
      <c r="O122" s="236" t="s">
        <v>87</v>
      </c>
      <c r="P122" s="236" t="s">
        <v>87</v>
      </c>
      <c r="Q122" s="61" t="s">
        <v>87</v>
      </c>
      <c r="R122" s="61" t="s">
        <v>87</v>
      </c>
      <c r="S122" s="171" t="s">
        <v>87</v>
      </c>
      <c r="T122" s="171" t="s">
        <v>87</v>
      </c>
      <c r="U122" s="171" t="s">
        <v>87</v>
      </c>
      <c r="V122" s="171" t="s">
        <v>87</v>
      </c>
      <c r="W122" s="171" t="s">
        <v>87</v>
      </c>
      <c r="X122" s="171" t="s">
        <v>87</v>
      </c>
      <c r="Y122" s="171" t="s">
        <v>87</v>
      </c>
      <c r="Z122" s="171" t="s">
        <v>87</v>
      </c>
      <c r="AA122" s="171" t="s">
        <v>87</v>
      </c>
      <c r="AB122" s="171" t="s">
        <v>87</v>
      </c>
      <c r="AC122" s="171" t="s">
        <v>87</v>
      </c>
      <c r="AD122" s="171" t="s">
        <v>87</v>
      </c>
      <c r="AE122" s="171" t="s">
        <v>87</v>
      </c>
      <c r="AF122" s="171" t="s">
        <v>87</v>
      </c>
      <c r="AG122" s="171" t="s">
        <v>87</v>
      </c>
      <c r="AH122" s="171" t="s">
        <v>87</v>
      </c>
      <c r="AI122" s="171" t="s">
        <v>87</v>
      </c>
      <c r="AJ122" s="171" t="s">
        <v>87</v>
      </c>
      <c r="AK122" s="171" t="s">
        <v>87</v>
      </c>
      <c r="AL122" s="171" t="s">
        <v>87</v>
      </c>
      <c r="AM122" s="145" t="s">
        <v>87</v>
      </c>
      <c r="AN122" s="171" t="s">
        <v>87</v>
      </c>
      <c r="AO122" s="156" t="s">
        <v>87</v>
      </c>
      <c r="AP122" s="157" t="s">
        <v>87</v>
      </c>
      <c r="AQ122" s="61" t="s">
        <v>87</v>
      </c>
      <c r="AR122" s="158" t="s">
        <v>87</v>
      </c>
      <c r="AS122" s="157" t="s">
        <v>87</v>
      </c>
      <c r="AT122" s="145" t="s">
        <v>87</v>
      </c>
      <c r="AU122" s="171" t="s">
        <v>87</v>
      </c>
      <c r="AV122" s="156" t="s">
        <v>87</v>
      </c>
      <c r="AW122" s="157" t="s">
        <v>87</v>
      </c>
      <c r="AX122" s="158" t="s">
        <v>87</v>
      </c>
      <c r="AY122" s="157" t="s">
        <v>87</v>
      </c>
      <c r="AZ122" s="158" t="s">
        <v>87</v>
      </c>
      <c r="BA122" s="159" t="s">
        <v>87</v>
      </c>
      <c r="BD122" s="53"/>
      <c r="BE122" s="53"/>
      <c r="BF122" s="53"/>
      <c r="BG122" s="53"/>
    </row>
    <row r="123" spans="1:59" ht="12.5" x14ac:dyDescent="0.25">
      <c r="B123" s="84"/>
      <c r="C123" s="231">
        <v>98</v>
      </c>
      <c r="D123" s="221" t="s">
        <v>87</v>
      </c>
      <c r="E123" s="145" t="s">
        <v>87</v>
      </c>
      <c r="F123" s="235" t="s">
        <v>87</v>
      </c>
      <c r="G123" s="221" t="s">
        <v>87</v>
      </c>
      <c r="H123" s="221" t="s">
        <v>87</v>
      </c>
      <c r="I123" s="236" t="s">
        <v>87</v>
      </c>
      <c r="J123" s="236" t="s">
        <v>87</v>
      </c>
      <c r="K123" s="236" t="s">
        <v>87</v>
      </c>
      <c r="L123" s="236" t="s">
        <v>87</v>
      </c>
      <c r="M123" s="237" t="s">
        <v>87</v>
      </c>
      <c r="N123" s="236" t="s">
        <v>87</v>
      </c>
      <c r="O123" s="236" t="s">
        <v>87</v>
      </c>
      <c r="P123" s="236" t="s">
        <v>87</v>
      </c>
      <c r="Q123" s="61" t="s">
        <v>87</v>
      </c>
      <c r="R123" s="61" t="s">
        <v>87</v>
      </c>
      <c r="S123" s="171" t="s">
        <v>87</v>
      </c>
      <c r="T123" s="171" t="s">
        <v>87</v>
      </c>
      <c r="U123" s="171" t="s">
        <v>87</v>
      </c>
      <c r="V123" s="171" t="s">
        <v>87</v>
      </c>
      <c r="W123" s="171" t="s">
        <v>87</v>
      </c>
      <c r="X123" s="171" t="s">
        <v>87</v>
      </c>
      <c r="Y123" s="171" t="s">
        <v>87</v>
      </c>
      <c r="Z123" s="171" t="s">
        <v>87</v>
      </c>
      <c r="AA123" s="171" t="s">
        <v>87</v>
      </c>
      <c r="AB123" s="171" t="s">
        <v>87</v>
      </c>
      <c r="AC123" s="171" t="s">
        <v>87</v>
      </c>
      <c r="AD123" s="171" t="s">
        <v>87</v>
      </c>
      <c r="AE123" s="171" t="s">
        <v>87</v>
      </c>
      <c r="AF123" s="171" t="s">
        <v>87</v>
      </c>
      <c r="AG123" s="171" t="s">
        <v>87</v>
      </c>
      <c r="AH123" s="171" t="s">
        <v>87</v>
      </c>
      <c r="AI123" s="171" t="s">
        <v>87</v>
      </c>
      <c r="AJ123" s="171" t="s">
        <v>87</v>
      </c>
      <c r="AK123" s="171" t="s">
        <v>87</v>
      </c>
      <c r="AL123" s="171" t="s">
        <v>87</v>
      </c>
      <c r="AM123" s="145" t="s">
        <v>87</v>
      </c>
      <c r="AN123" s="171" t="s">
        <v>87</v>
      </c>
      <c r="AO123" s="156" t="s">
        <v>87</v>
      </c>
      <c r="AP123" s="157" t="s">
        <v>87</v>
      </c>
      <c r="AQ123" s="61" t="s">
        <v>87</v>
      </c>
      <c r="AR123" s="158" t="s">
        <v>87</v>
      </c>
      <c r="AS123" s="157" t="s">
        <v>87</v>
      </c>
      <c r="AT123" s="145" t="s">
        <v>87</v>
      </c>
      <c r="AU123" s="171" t="s">
        <v>87</v>
      </c>
      <c r="AV123" s="156" t="s">
        <v>87</v>
      </c>
      <c r="AW123" s="157" t="s">
        <v>87</v>
      </c>
      <c r="AX123" s="158" t="s">
        <v>87</v>
      </c>
      <c r="AY123" s="157" t="s">
        <v>87</v>
      </c>
      <c r="AZ123" s="158" t="s">
        <v>87</v>
      </c>
      <c r="BA123" s="159" t="s">
        <v>87</v>
      </c>
      <c r="BD123" s="53"/>
      <c r="BE123" s="53"/>
      <c r="BF123" s="53"/>
      <c r="BG123" s="53"/>
    </row>
    <row r="124" spans="1:59" ht="12.5" x14ac:dyDescent="0.25">
      <c r="B124" s="84"/>
      <c r="C124" s="231">
        <v>99</v>
      </c>
      <c r="D124" s="221" t="s">
        <v>87</v>
      </c>
      <c r="E124" s="145" t="s">
        <v>87</v>
      </c>
      <c r="F124" s="235" t="s">
        <v>87</v>
      </c>
      <c r="G124" s="221" t="s">
        <v>87</v>
      </c>
      <c r="H124" s="221" t="s">
        <v>87</v>
      </c>
      <c r="I124" s="236" t="s">
        <v>87</v>
      </c>
      <c r="J124" s="236" t="s">
        <v>87</v>
      </c>
      <c r="K124" s="236" t="s">
        <v>87</v>
      </c>
      <c r="L124" s="236" t="s">
        <v>87</v>
      </c>
      <c r="M124" s="237" t="s">
        <v>87</v>
      </c>
      <c r="N124" s="236" t="s">
        <v>87</v>
      </c>
      <c r="O124" s="236" t="s">
        <v>87</v>
      </c>
      <c r="P124" s="236" t="s">
        <v>87</v>
      </c>
      <c r="Q124" s="61" t="s">
        <v>87</v>
      </c>
      <c r="R124" s="61" t="s">
        <v>87</v>
      </c>
      <c r="S124" s="171" t="s">
        <v>87</v>
      </c>
      <c r="T124" s="171" t="s">
        <v>87</v>
      </c>
      <c r="U124" s="171" t="s">
        <v>87</v>
      </c>
      <c r="V124" s="171" t="s">
        <v>87</v>
      </c>
      <c r="W124" s="171" t="s">
        <v>87</v>
      </c>
      <c r="X124" s="171" t="s">
        <v>87</v>
      </c>
      <c r="Y124" s="171" t="s">
        <v>87</v>
      </c>
      <c r="Z124" s="171" t="s">
        <v>87</v>
      </c>
      <c r="AA124" s="171" t="s">
        <v>87</v>
      </c>
      <c r="AB124" s="171" t="s">
        <v>87</v>
      </c>
      <c r="AC124" s="171" t="s">
        <v>87</v>
      </c>
      <c r="AD124" s="171" t="s">
        <v>87</v>
      </c>
      <c r="AE124" s="171" t="s">
        <v>87</v>
      </c>
      <c r="AF124" s="171" t="s">
        <v>87</v>
      </c>
      <c r="AG124" s="171" t="s">
        <v>87</v>
      </c>
      <c r="AH124" s="171" t="s">
        <v>87</v>
      </c>
      <c r="AI124" s="171" t="s">
        <v>87</v>
      </c>
      <c r="AJ124" s="171" t="s">
        <v>87</v>
      </c>
      <c r="AK124" s="171" t="s">
        <v>87</v>
      </c>
      <c r="AL124" s="171" t="s">
        <v>87</v>
      </c>
      <c r="AM124" s="145" t="s">
        <v>87</v>
      </c>
      <c r="AN124" s="171" t="s">
        <v>87</v>
      </c>
      <c r="AO124" s="156" t="s">
        <v>87</v>
      </c>
      <c r="AP124" s="157" t="s">
        <v>87</v>
      </c>
      <c r="AQ124" s="61" t="s">
        <v>87</v>
      </c>
      <c r="AR124" s="158" t="s">
        <v>87</v>
      </c>
      <c r="AS124" s="157" t="s">
        <v>87</v>
      </c>
      <c r="AT124" s="145" t="s">
        <v>87</v>
      </c>
      <c r="AU124" s="171" t="s">
        <v>87</v>
      </c>
      <c r="AV124" s="156" t="s">
        <v>87</v>
      </c>
      <c r="AW124" s="157" t="s">
        <v>87</v>
      </c>
      <c r="AX124" s="158" t="s">
        <v>87</v>
      </c>
      <c r="AY124" s="157" t="s">
        <v>87</v>
      </c>
      <c r="AZ124" s="158" t="s">
        <v>87</v>
      </c>
      <c r="BA124" s="159" t="s">
        <v>87</v>
      </c>
      <c r="BD124" s="53"/>
      <c r="BE124" s="53"/>
      <c r="BF124" s="53"/>
      <c r="BG124" s="53"/>
    </row>
    <row r="125" spans="1:59" ht="12.5" x14ac:dyDescent="0.25">
      <c r="B125" s="84"/>
      <c r="C125" s="231">
        <v>100</v>
      </c>
      <c r="D125" s="222" t="s">
        <v>87</v>
      </c>
      <c r="E125" s="146" t="s">
        <v>87</v>
      </c>
      <c r="F125" s="238" t="s">
        <v>87</v>
      </c>
      <c r="G125" s="222" t="s">
        <v>87</v>
      </c>
      <c r="H125" s="222" t="s">
        <v>87</v>
      </c>
      <c r="I125" s="219" t="s">
        <v>87</v>
      </c>
      <c r="J125" s="219" t="s">
        <v>87</v>
      </c>
      <c r="K125" s="219" t="s">
        <v>87</v>
      </c>
      <c r="L125" s="219" t="s">
        <v>87</v>
      </c>
      <c r="M125" s="80" t="s">
        <v>87</v>
      </c>
      <c r="N125" s="219" t="s">
        <v>87</v>
      </c>
      <c r="O125" s="219" t="s">
        <v>87</v>
      </c>
      <c r="P125" s="219" t="s">
        <v>87</v>
      </c>
      <c r="Q125" s="62" t="s">
        <v>87</v>
      </c>
      <c r="R125" s="62" t="s">
        <v>87</v>
      </c>
      <c r="S125" s="172" t="s">
        <v>87</v>
      </c>
      <c r="T125" s="172" t="s">
        <v>87</v>
      </c>
      <c r="U125" s="172" t="s">
        <v>87</v>
      </c>
      <c r="V125" s="172" t="s">
        <v>87</v>
      </c>
      <c r="W125" s="172" t="s">
        <v>87</v>
      </c>
      <c r="X125" s="172" t="s">
        <v>87</v>
      </c>
      <c r="Y125" s="172" t="s">
        <v>87</v>
      </c>
      <c r="Z125" s="172" t="s">
        <v>87</v>
      </c>
      <c r="AA125" s="172" t="s">
        <v>87</v>
      </c>
      <c r="AB125" s="172" t="s">
        <v>87</v>
      </c>
      <c r="AC125" s="172" t="s">
        <v>87</v>
      </c>
      <c r="AD125" s="172" t="s">
        <v>87</v>
      </c>
      <c r="AE125" s="172" t="s">
        <v>87</v>
      </c>
      <c r="AF125" s="172" t="s">
        <v>87</v>
      </c>
      <c r="AG125" s="172" t="s">
        <v>87</v>
      </c>
      <c r="AH125" s="172" t="s">
        <v>87</v>
      </c>
      <c r="AI125" s="172" t="s">
        <v>87</v>
      </c>
      <c r="AJ125" s="172" t="s">
        <v>87</v>
      </c>
      <c r="AK125" s="172" t="s">
        <v>87</v>
      </c>
      <c r="AL125" s="172" t="s">
        <v>87</v>
      </c>
      <c r="AM125" s="146" t="s">
        <v>87</v>
      </c>
      <c r="AN125" s="172" t="s">
        <v>87</v>
      </c>
      <c r="AO125" s="160" t="s">
        <v>87</v>
      </c>
      <c r="AP125" s="161" t="s">
        <v>87</v>
      </c>
      <c r="AQ125" s="62" t="s">
        <v>87</v>
      </c>
      <c r="AR125" s="162" t="s">
        <v>87</v>
      </c>
      <c r="AS125" s="161" t="s">
        <v>87</v>
      </c>
      <c r="AT125" s="146" t="s">
        <v>87</v>
      </c>
      <c r="AU125" s="172" t="s">
        <v>87</v>
      </c>
      <c r="AV125" s="160" t="s">
        <v>87</v>
      </c>
      <c r="AW125" s="161" t="s">
        <v>87</v>
      </c>
      <c r="AX125" s="162" t="s">
        <v>87</v>
      </c>
      <c r="AY125" s="161" t="s">
        <v>87</v>
      </c>
      <c r="AZ125" s="162" t="s">
        <v>87</v>
      </c>
      <c r="BA125" s="163" t="s">
        <v>87</v>
      </c>
      <c r="BD125" s="53"/>
      <c r="BE125" s="53"/>
      <c r="BF125" s="53"/>
      <c r="BG125" s="53"/>
    </row>
    <row r="126" spans="1:59" ht="12.5" x14ac:dyDescent="0.35">
      <c r="BD126" s="53"/>
      <c r="BE126" s="53"/>
      <c r="BF126" s="53"/>
      <c r="BG126" s="53"/>
    </row>
    <row r="127" spans="1:59" hidden="1" x14ac:dyDescent="0.35">
      <c r="A127" s="82" t="s">
        <v>3</v>
      </c>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t="s">
        <v>104</v>
      </c>
    </row>
    <row r="128" spans="1:59" hidden="1" x14ac:dyDescent="0.35">
      <c r="A128" s="82" t="s">
        <v>3</v>
      </c>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row>
  </sheetData>
  <sheetProtection formatCells="0" formatColumns="0" formatRows="0"/>
  <mergeCells count="25">
    <mergeCell ref="B2:F2"/>
    <mergeCell ref="D4:M4"/>
    <mergeCell ref="D11:F11"/>
    <mergeCell ref="AR25:AS25"/>
    <mergeCell ref="AV25:AW25"/>
    <mergeCell ref="AM12:BA12"/>
    <mergeCell ref="AM13:BA13"/>
    <mergeCell ref="AG12:AH12"/>
    <mergeCell ref="AG13:AH13"/>
    <mergeCell ref="I2:J2"/>
    <mergeCell ref="K2:L2"/>
    <mergeCell ref="AX25:AY25"/>
    <mergeCell ref="AZ25:BA25"/>
    <mergeCell ref="D5:M5"/>
    <mergeCell ref="AO25:AP25"/>
    <mergeCell ref="AA11:AB11"/>
    <mergeCell ref="AE11:AF11"/>
    <mergeCell ref="AE12:AF12"/>
    <mergeCell ref="AE13:AF13"/>
    <mergeCell ref="AG11:AH11"/>
    <mergeCell ref="AA12:AB12"/>
    <mergeCell ref="AA13:AB13"/>
    <mergeCell ref="AC11:AD11"/>
    <mergeCell ref="AC12:AD12"/>
    <mergeCell ref="AC13:AD13"/>
  </mergeCells>
  <pageMargins left="0.7" right="0.7" top="0.78740157499999996" bottom="0.78740157499999996" header="0.3" footer="0.3"/>
  <pageSetup paperSize="9" orientation="portrait" r:id="rId1"/>
  <ignoredErrors>
    <ignoredError sqref="G18:G19 F26:F3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tabColor theme="2"/>
  </sheetPr>
  <dimension ref="A1:BV100"/>
  <sheetViews>
    <sheetView topLeftCell="B2" zoomScaleNormal="100" workbookViewId="0">
      <selection activeCell="O8" sqref="O8"/>
    </sheetView>
  </sheetViews>
  <sheetFormatPr defaultColWidth="11.453125" defaultRowHeight="10.5" x14ac:dyDescent="0.35"/>
  <cols>
    <col min="1" max="1" width="11.453125" style="68" hidden="1" customWidth="1"/>
    <col min="2" max="2" width="11.453125" style="66"/>
    <col min="3" max="3" width="3.7265625" style="66" customWidth="1"/>
    <col min="4" max="4" width="15.7265625" style="66" customWidth="1"/>
    <col min="5" max="15" width="7.7265625" style="66" customWidth="1"/>
    <col min="16" max="42" width="8.7265625" style="66" customWidth="1"/>
    <col min="43" max="43" width="11.453125" style="68" hidden="1" customWidth="1"/>
    <col min="44" max="74" width="5.7265625" style="68" hidden="1" customWidth="1"/>
    <col min="75" max="16384" width="11.453125" style="66"/>
  </cols>
  <sheetData>
    <row r="1" spans="1:74" s="68" customFormat="1" ht="12.75" hidden="1" customHeight="1" x14ac:dyDescent="0.35">
      <c r="A1" s="68" t="s">
        <v>3</v>
      </c>
      <c r="E1" s="73">
        <v>1</v>
      </c>
      <c r="F1" s="73">
        <v>2</v>
      </c>
      <c r="G1" s="73">
        <v>3</v>
      </c>
      <c r="H1" s="73">
        <v>4</v>
      </c>
      <c r="I1" s="73">
        <v>5</v>
      </c>
      <c r="J1" s="73">
        <v>6</v>
      </c>
      <c r="K1" s="73">
        <v>7</v>
      </c>
      <c r="L1" s="73">
        <v>8</v>
      </c>
      <c r="M1" s="73">
        <v>9</v>
      </c>
      <c r="N1" s="73">
        <v>10</v>
      </c>
      <c r="O1" s="73">
        <v>11</v>
      </c>
      <c r="P1" s="73">
        <v>12</v>
      </c>
      <c r="Q1" s="73">
        <v>13</v>
      </c>
      <c r="R1" s="73">
        <v>14</v>
      </c>
      <c r="S1" s="73">
        <v>15</v>
      </c>
      <c r="T1" s="73">
        <v>16</v>
      </c>
      <c r="U1" s="73">
        <v>17</v>
      </c>
      <c r="V1" s="73">
        <v>18</v>
      </c>
      <c r="W1" s="73">
        <v>19</v>
      </c>
      <c r="X1" s="73">
        <v>20</v>
      </c>
      <c r="Y1" s="73">
        <v>21</v>
      </c>
      <c r="Z1" s="73">
        <v>22</v>
      </c>
      <c r="AA1" s="73">
        <v>23</v>
      </c>
      <c r="AB1" s="73">
        <v>24</v>
      </c>
      <c r="AC1" s="73">
        <v>25</v>
      </c>
      <c r="AD1" s="73">
        <v>26</v>
      </c>
      <c r="AE1" s="73">
        <v>27</v>
      </c>
      <c r="AF1" s="73">
        <v>28</v>
      </c>
      <c r="AG1" s="73">
        <v>29</v>
      </c>
      <c r="AH1" s="73">
        <v>30</v>
      </c>
      <c r="AI1" s="73"/>
      <c r="AJ1" s="73"/>
      <c r="AK1" s="73"/>
      <c r="AL1" s="73"/>
      <c r="AQ1" s="68" t="s">
        <v>3</v>
      </c>
      <c r="AR1" s="68" t="s">
        <v>3</v>
      </c>
      <c r="AS1" s="68" t="s">
        <v>3</v>
      </c>
      <c r="AT1" s="68" t="s">
        <v>3</v>
      </c>
      <c r="AU1" s="68" t="s">
        <v>3</v>
      </c>
      <c r="AV1" s="68" t="s">
        <v>3</v>
      </c>
      <c r="AW1" s="68" t="s">
        <v>3</v>
      </c>
      <c r="AX1" s="68" t="s">
        <v>3</v>
      </c>
      <c r="AY1" s="68" t="s">
        <v>3</v>
      </c>
      <c r="AZ1" s="68" t="s">
        <v>3</v>
      </c>
      <c r="BA1" s="68" t="s">
        <v>3</v>
      </c>
      <c r="BB1" s="68" t="s">
        <v>3</v>
      </c>
      <c r="BC1" s="68" t="s">
        <v>3</v>
      </c>
      <c r="BD1" s="68" t="s">
        <v>3</v>
      </c>
      <c r="BE1" s="68" t="s">
        <v>3</v>
      </c>
      <c r="BF1" s="68" t="s">
        <v>3</v>
      </c>
      <c r="BG1" s="68" t="s">
        <v>3</v>
      </c>
      <c r="BH1" s="68" t="s">
        <v>3</v>
      </c>
      <c r="BI1" s="68" t="s">
        <v>3</v>
      </c>
      <c r="BJ1" s="68" t="s">
        <v>3</v>
      </c>
      <c r="BK1" s="68" t="s">
        <v>3</v>
      </c>
      <c r="BL1" s="68" t="s">
        <v>3</v>
      </c>
      <c r="BM1" s="68" t="s">
        <v>3</v>
      </c>
      <c r="BN1" s="68" t="s">
        <v>3</v>
      </c>
      <c r="BO1" s="68" t="s">
        <v>3</v>
      </c>
      <c r="BP1" s="68" t="s">
        <v>3</v>
      </c>
      <c r="BQ1" s="68" t="s">
        <v>3</v>
      </c>
      <c r="BR1" s="68" t="s">
        <v>3</v>
      </c>
      <c r="BS1" s="68" t="s">
        <v>3</v>
      </c>
      <c r="BT1" s="68" t="s">
        <v>3</v>
      </c>
      <c r="BU1" s="68" t="s">
        <v>3</v>
      </c>
      <c r="BV1" s="68" t="s">
        <v>3</v>
      </c>
    </row>
    <row r="2" spans="1:74" ht="12.75" customHeight="1" x14ac:dyDescent="0.35">
      <c r="E2" s="67"/>
      <c r="F2" s="67"/>
      <c r="G2" s="67"/>
      <c r="H2" s="67"/>
      <c r="I2" s="67"/>
      <c r="J2" s="67"/>
      <c r="K2" s="67"/>
      <c r="L2" s="67"/>
      <c r="M2" s="67"/>
      <c r="N2" s="67"/>
      <c r="O2" s="67"/>
    </row>
    <row r="3" spans="1:74" ht="12.75" customHeight="1" x14ac:dyDescent="0.35">
      <c r="D3" s="394" t="s">
        <v>560</v>
      </c>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row>
    <row r="4" spans="1:74" ht="12.75" customHeight="1" x14ac:dyDescent="0.35">
      <c r="E4" s="67"/>
      <c r="F4" s="67"/>
      <c r="G4" s="67"/>
      <c r="H4" s="67"/>
      <c r="I4" s="67"/>
      <c r="J4" s="67"/>
      <c r="K4" s="67"/>
      <c r="L4" s="67"/>
      <c r="M4" s="67"/>
      <c r="N4" s="67"/>
      <c r="O4" s="67"/>
    </row>
    <row r="5" spans="1:74" ht="12.75" customHeight="1" thickBot="1" x14ac:dyDescent="0.4">
      <c r="E5" s="69" t="s">
        <v>186</v>
      </c>
      <c r="F5" s="67"/>
      <c r="G5" s="67"/>
      <c r="H5" s="67"/>
      <c r="I5" s="67"/>
      <c r="J5" s="67"/>
      <c r="K5" s="67"/>
      <c r="L5" s="67"/>
      <c r="M5" s="67"/>
      <c r="N5" s="67"/>
      <c r="O5" s="69" t="s">
        <v>513</v>
      </c>
      <c r="AR5" s="68">
        <f t="shared" ref="AR5:BC5" si="0">E1</f>
        <v>1</v>
      </c>
      <c r="AS5" s="68">
        <f t="shared" si="0"/>
        <v>2</v>
      </c>
      <c r="AT5" s="68">
        <f t="shared" si="0"/>
        <v>3</v>
      </c>
      <c r="AU5" s="68">
        <f t="shared" si="0"/>
        <v>4</v>
      </c>
      <c r="AV5" s="68">
        <f t="shared" si="0"/>
        <v>5</v>
      </c>
      <c r="AW5" s="68">
        <f t="shared" si="0"/>
        <v>6</v>
      </c>
      <c r="AX5" s="68">
        <f t="shared" si="0"/>
        <v>7</v>
      </c>
      <c r="AY5" s="68">
        <f t="shared" si="0"/>
        <v>8</v>
      </c>
      <c r="AZ5" s="68">
        <f t="shared" si="0"/>
        <v>9</v>
      </c>
      <c r="BA5" s="68">
        <f t="shared" si="0"/>
        <v>10</v>
      </c>
      <c r="BB5" s="68">
        <f t="shared" si="0"/>
        <v>11</v>
      </c>
      <c r="BC5" s="68">
        <f t="shared" si="0"/>
        <v>12</v>
      </c>
      <c r="BD5" s="68">
        <f t="shared" ref="BD5:BT5" si="1">Q1</f>
        <v>13</v>
      </c>
      <c r="BE5" s="68">
        <f t="shared" si="1"/>
        <v>14</v>
      </c>
      <c r="BF5" s="68">
        <f t="shared" si="1"/>
        <v>15</v>
      </c>
      <c r="BG5" s="68">
        <f t="shared" si="1"/>
        <v>16</v>
      </c>
      <c r="BH5" s="68">
        <f t="shared" si="1"/>
        <v>17</v>
      </c>
      <c r="BI5" s="68">
        <f t="shared" si="1"/>
        <v>18</v>
      </c>
      <c r="BJ5" s="68">
        <f t="shared" si="1"/>
        <v>19</v>
      </c>
      <c r="BK5" s="68">
        <f t="shared" si="1"/>
        <v>20</v>
      </c>
      <c r="BL5" s="68">
        <f t="shared" si="1"/>
        <v>21</v>
      </c>
      <c r="BM5" s="68">
        <f t="shared" si="1"/>
        <v>22</v>
      </c>
      <c r="BN5" s="68">
        <f t="shared" si="1"/>
        <v>23</v>
      </c>
      <c r="BO5" s="68">
        <f t="shared" si="1"/>
        <v>24</v>
      </c>
      <c r="BP5" s="68">
        <f t="shared" si="1"/>
        <v>25</v>
      </c>
      <c r="BQ5" s="68">
        <f t="shared" si="1"/>
        <v>26</v>
      </c>
      <c r="BR5" s="68">
        <f t="shared" si="1"/>
        <v>27</v>
      </c>
      <c r="BS5" s="68">
        <f t="shared" si="1"/>
        <v>28</v>
      </c>
      <c r="BT5" s="68">
        <f t="shared" si="1"/>
        <v>29</v>
      </c>
      <c r="BU5" s="68">
        <f>AH1</f>
        <v>30</v>
      </c>
    </row>
    <row r="6" spans="1:74" ht="12.75" customHeight="1" x14ac:dyDescent="0.35">
      <c r="D6" s="167" t="s">
        <v>305</v>
      </c>
      <c r="E6" s="90" t="e">
        <f t="shared" ref="E6:AH6" si="2">INDEX($D$7:$D$36,E1)</f>
        <v>#REF!</v>
      </c>
      <c r="F6" s="91" t="e">
        <f t="shared" si="2"/>
        <v>#REF!</v>
      </c>
      <c r="G6" s="91" t="e">
        <f t="shared" si="2"/>
        <v>#REF!</v>
      </c>
      <c r="H6" s="91" t="e">
        <f t="shared" si="2"/>
        <v>#REF!</v>
      </c>
      <c r="I6" s="91" t="e">
        <f t="shared" si="2"/>
        <v>#REF!</v>
      </c>
      <c r="J6" s="91" t="e">
        <f t="shared" si="2"/>
        <v>#REF!</v>
      </c>
      <c r="K6" s="91" t="e">
        <f t="shared" si="2"/>
        <v>#REF!</v>
      </c>
      <c r="L6" s="91" t="e">
        <f t="shared" si="2"/>
        <v>#REF!</v>
      </c>
      <c r="M6" s="91" t="e">
        <f t="shared" si="2"/>
        <v>#REF!</v>
      </c>
      <c r="N6" s="92" t="e">
        <f t="shared" si="2"/>
        <v>#REF!</v>
      </c>
      <c r="O6" s="90" t="e">
        <f t="shared" si="2"/>
        <v>#REF!</v>
      </c>
      <c r="P6" s="91" t="e">
        <f t="shared" si="2"/>
        <v>#REF!</v>
      </c>
      <c r="Q6" s="91" t="e">
        <f t="shared" si="2"/>
        <v>#REF!</v>
      </c>
      <c r="R6" s="91" t="e">
        <f t="shared" si="2"/>
        <v>#REF!</v>
      </c>
      <c r="S6" s="91" t="e">
        <f t="shared" si="2"/>
        <v>#REF!</v>
      </c>
      <c r="T6" s="91" t="e">
        <f t="shared" si="2"/>
        <v>#REF!</v>
      </c>
      <c r="U6" s="91" t="e">
        <f t="shared" si="2"/>
        <v>#REF!</v>
      </c>
      <c r="V6" s="91" t="e">
        <f t="shared" si="2"/>
        <v>#REF!</v>
      </c>
      <c r="W6" s="91" t="e">
        <f t="shared" si="2"/>
        <v>#REF!</v>
      </c>
      <c r="X6" s="91" t="e">
        <f t="shared" si="2"/>
        <v>#REF!</v>
      </c>
      <c r="Y6" s="91" t="e">
        <f t="shared" si="2"/>
        <v>#REF!</v>
      </c>
      <c r="Z6" s="91" t="e">
        <f t="shared" si="2"/>
        <v>#REF!</v>
      </c>
      <c r="AA6" s="91" t="e">
        <f t="shared" si="2"/>
        <v>#REF!</v>
      </c>
      <c r="AB6" s="91" t="e">
        <f t="shared" si="2"/>
        <v>#REF!</v>
      </c>
      <c r="AC6" s="91" t="e">
        <f t="shared" si="2"/>
        <v>#REF!</v>
      </c>
      <c r="AD6" s="91" t="e">
        <f t="shared" si="2"/>
        <v>#REF!</v>
      </c>
      <c r="AE6" s="91" t="e">
        <f t="shared" si="2"/>
        <v>#REF!</v>
      </c>
      <c r="AF6" s="91" t="e">
        <f t="shared" si="2"/>
        <v>#REF!</v>
      </c>
      <c r="AG6" s="91" t="e">
        <f t="shared" si="2"/>
        <v>#REF!</v>
      </c>
      <c r="AH6" s="92" t="e">
        <f t="shared" si="2"/>
        <v>#REF!</v>
      </c>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row>
    <row r="7" spans="1:74" ht="12.75" customHeight="1" x14ac:dyDescent="0.35">
      <c r="B7" s="66" t="s">
        <v>185</v>
      </c>
      <c r="C7" s="70">
        <v>1</v>
      </c>
      <c r="D7" s="98" t="e">
        <f t="shared" ref="D7:D16" si="3">IF(INDEX(CNTR_List_ExistProdProcNames,C7)=CONST_NA,"",INDEX(CNTR_List_ExistProdProcNames,C7))</f>
        <v>#REF!</v>
      </c>
      <c r="E7" s="93">
        <f>IFERROR(SUMIF(#REF!,CONST_PrecursorToGoodInput &amp; E$6 &amp; "_" &amp; $D7,#REF!)/SUMIF(#REF!,CONST_CNTR_TotProd &amp; $D7,#REF!),0)</f>
        <v>0</v>
      </c>
      <c r="F7" s="71">
        <f>IFERROR(SUMIF(#REF!,CONST_PrecursorToGoodInput &amp; F$6 &amp; "_" &amp; $D7,#REF!)/SUMIF(#REF!,CONST_CNTR_TotProd &amp; $D7,#REF!),0)</f>
        <v>0</v>
      </c>
      <c r="G7" s="71">
        <f>IFERROR(SUMIF(#REF!,CONST_PrecursorToGoodInput &amp; G$6 &amp; "_" &amp; $D7,#REF!)/SUMIF(#REF!,CONST_CNTR_TotProd &amp; $D7,#REF!),0)</f>
        <v>0</v>
      </c>
      <c r="H7" s="71">
        <f>IFERROR(SUMIF(#REF!,CONST_PrecursorToGoodInput &amp; H$6 &amp; "_" &amp; $D7,#REF!)/SUMIF(#REF!,CONST_CNTR_TotProd &amp; $D7,#REF!),0)</f>
        <v>0</v>
      </c>
      <c r="I7" s="71">
        <f>IFERROR(SUMIF(#REF!,CONST_PrecursorToGoodInput &amp; I$6 &amp; "_" &amp; $D7,#REF!)/SUMIF(#REF!,CONST_CNTR_TotProd &amp; $D7,#REF!),0)</f>
        <v>0</v>
      </c>
      <c r="J7" s="71">
        <f>IFERROR(SUMIF(#REF!,CONST_PrecursorToGoodInput &amp; J$6 &amp; "_" &amp; $D7,#REF!)/SUMIF(#REF!,CONST_CNTR_TotProd &amp; $D7,#REF!),0)</f>
        <v>0</v>
      </c>
      <c r="K7" s="71">
        <f>IFERROR(SUMIF(#REF!,CONST_PrecursorToGoodInput &amp; K$6 &amp; "_" &amp; $D7,#REF!)/SUMIF(#REF!,CONST_CNTR_TotProd &amp; $D7,#REF!),0)</f>
        <v>0</v>
      </c>
      <c r="L7" s="71">
        <f>IFERROR(SUMIF(#REF!,CONST_PrecursorToGoodInput &amp; L$6 &amp; "_" &amp; $D7,#REF!)/SUMIF(#REF!,CONST_CNTR_TotProd &amp; $D7,#REF!),0)</f>
        <v>0</v>
      </c>
      <c r="M7" s="71">
        <f>IFERROR(SUMIF(#REF!,CONST_PrecursorToGoodInput &amp; M$6 &amp; "_" &amp; $D7,#REF!)/SUMIF(#REF!,CONST_CNTR_TotProd &amp; $D7,#REF!),0)</f>
        <v>0</v>
      </c>
      <c r="N7" s="94">
        <f>IFERROR(SUMIF(#REF!,CONST_PrecursorToGoodInput &amp; N$6 &amp; "_" &amp; $D7,#REF!)/SUMIF(#REF!,CONST_CNTR_TotProd &amp; $D7,#REF!),0)</f>
        <v>0</v>
      </c>
      <c r="O7" s="93">
        <f>IFERROR(SUMIF(#REF!,CONST_PrecursorToGoodInput &amp; O$6 &amp; "_" &amp; $D7,#REF!)/SUMIF(#REF!,CONST_CNTR_TotProd &amp; $D7,#REF!),0)</f>
        <v>0</v>
      </c>
      <c r="P7" s="71">
        <f>IFERROR(SUMIF(#REF!,CONST_PrecursorToGoodInput &amp; P$6 &amp; "_" &amp; $D7,#REF!)/SUMIF(#REF!,CONST_CNTR_TotProd &amp; $D7,#REF!),0)</f>
        <v>0</v>
      </c>
      <c r="Q7" s="71">
        <f>IFERROR(SUMIF(#REF!,CONST_PrecursorToGoodInput &amp; Q$6 &amp; "_" &amp; $D7,#REF!)/SUMIF(#REF!,CONST_CNTR_TotProd &amp; $D7,#REF!),0)</f>
        <v>0</v>
      </c>
      <c r="R7" s="71">
        <f>IFERROR(SUMIF(#REF!,CONST_PrecursorToGoodInput &amp; R$6 &amp; "_" &amp; $D7,#REF!)/SUMIF(#REF!,CONST_CNTR_TotProd &amp; $D7,#REF!),0)</f>
        <v>0</v>
      </c>
      <c r="S7" s="71">
        <f>IFERROR(SUMIF(#REF!,CONST_PrecursorToGoodInput &amp; S$6 &amp; "_" &amp; $D7,#REF!)/SUMIF(#REF!,CONST_CNTR_TotProd &amp; $D7,#REF!),0)</f>
        <v>0</v>
      </c>
      <c r="T7" s="71">
        <f>IFERROR(SUMIF(#REF!,CONST_PrecursorToGoodInput &amp; T$6 &amp; "_" &amp; $D7,#REF!)/SUMIF(#REF!,CONST_CNTR_TotProd &amp; $D7,#REF!),0)</f>
        <v>0</v>
      </c>
      <c r="U7" s="71">
        <f>IFERROR(SUMIF(#REF!,CONST_PrecursorToGoodInput &amp; U$6 &amp; "_" &amp; $D7,#REF!)/SUMIF(#REF!,CONST_CNTR_TotProd &amp; $D7,#REF!),0)</f>
        <v>0</v>
      </c>
      <c r="V7" s="71">
        <f>IFERROR(SUMIF(#REF!,CONST_PrecursorToGoodInput &amp; V$6 &amp; "_" &amp; $D7,#REF!)/SUMIF(#REF!,CONST_CNTR_TotProd &amp; $D7,#REF!),0)</f>
        <v>0</v>
      </c>
      <c r="W7" s="71">
        <f>IFERROR(SUMIF(#REF!,CONST_PrecursorToGoodInput &amp; W$6 &amp; "_" &amp; $D7,#REF!)/SUMIF(#REF!,CONST_CNTR_TotProd &amp; $D7,#REF!),0)</f>
        <v>0</v>
      </c>
      <c r="X7" s="71">
        <f>IFERROR(SUMIF(#REF!,CONST_PrecursorToGoodInput &amp; X$6 &amp; "_" &amp; $D7,#REF!)/SUMIF(#REF!,CONST_CNTR_TotProd &amp; $D7,#REF!),0)</f>
        <v>0</v>
      </c>
      <c r="Y7" s="71">
        <f>IFERROR(SUMIF(#REF!,CONST_PrecursorToGoodInput &amp; Y$6 &amp; "_" &amp; $D7,#REF!)/SUMIF(#REF!,CONST_CNTR_TotProd &amp; $D7,#REF!),0)</f>
        <v>0</v>
      </c>
      <c r="Z7" s="71">
        <f>IFERROR(SUMIF(#REF!,CONST_PrecursorToGoodInput &amp; Z$6 &amp; "_" &amp; $D7,#REF!)/SUMIF(#REF!,CONST_CNTR_TotProd &amp; $D7,#REF!),0)</f>
        <v>0</v>
      </c>
      <c r="AA7" s="71">
        <f>IFERROR(SUMIF(#REF!,CONST_PrecursorToGoodInput &amp; AA$6 &amp; "_" &amp; $D7,#REF!)/SUMIF(#REF!,CONST_CNTR_TotProd &amp; $D7,#REF!),0)</f>
        <v>0</v>
      </c>
      <c r="AB7" s="71">
        <f>IFERROR(SUMIF(#REF!,CONST_PrecursorToGoodInput &amp; AB$6 &amp; "_" &amp; $D7,#REF!)/SUMIF(#REF!,CONST_CNTR_TotProd &amp; $D7,#REF!),0)</f>
        <v>0</v>
      </c>
      <c r="AC7" s="71">
        <f>IFERROR(SUMIF(#REF!,CONST_PrecursorToGoodInput &amp; AC$6 &amp; "_" &amp; $D7,#REF!)/SUMIF(#REF!,CONST_CNTR_TotProd &amp; $D7,#REF!),0)</f>
        <v>0</v>
      </c>
      <c r="AD7" s="71">
        <f>IFERROR(SUMIF(#REF!,CONST_PrecursorToGoodInput &amp; AD$6 &amp; "_" &amp; $D7,#REF!)/SUMIF(#REF!,CONST_CNTR_TotProd &amp; $D7,#REF!),0)</f>
        <v>0</v>
      </c>
      <c r="AE7" s="71">
        <f>IFERROR(SUMIF(#REF!,CONST_PrecursorToGoodInput &amp; AE$6 &amp; "_" &amp; $D7,#REF!)/SUMIF(#REF!,CONST_CNTR_TotProd &amp; $D7,#REF!),0)</f>
        <v>0</v>
      </c>
      <c r="AF7" s="71">
        <f>IFERROR(SUMIF(#REF!,CONST_PrecursorToGoodInput &amp; AF$6 &amp; "_" &amp; $D7,#REF!)/SUMIF(#REF!,CONST_CNTR_TotProd &amp; $D7,#REF!),0)</f>
        <v>0</v>
      </c>
      <c r="AG7" s="71">
        <f>IFERROR(SUMIF(#REF!,CONST_PrecursorToGoodInput &amp; AG$6 &amp; "_" &amp; $D7,#REF!)/SUMIF(#REF!,CONST_CNTR_TotProd &amp; $D7,#REF!),0)</f>
        <v>0</v>
      </c>
      <c r="AH7" s="94">
        <f>IFERROR(SUMIF(#REF!,CONST_PrecursorToGoodInput &amp; AH$6 &amp; "_" &amp; $D7,#REF!)/SUMIF(#REF!,CONST_CNTR_TotProd &amp; $D7,#REF!),0)</f>
        <v>0</v>
      </c>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row>
    <row r="8" spans="1:74" ht="12.75" customHeight="1" x14ac:dyDescent="0.35">
      <c r="C8" s="70">
        <v>2</v>
      </c>
      <c r="D8" s="98" t="e">
        <f t="shared" si="3"/>
        <v>#REF!</v>
      </c>
      <c r="E8" s="93">
        <f>IFERROR(SUMIF(#REF!,CONST_PrecursorToGoodInput &amp; E$6 &amp; "_" &amp; $D8,#REF!)/SUMIF(#REF!,CONST_CNTR_TotProd &amp; $D8,#REF!),0)</f>
        <v>0</v>
      </c>
      <c r="F8" s="71">
        <f>IFERROR(SUMIF(#REF!,CONST_PrecursorToGoodInput &amp; F$6 &amp; "_" &amp; $D8,#REF!)/SUMIF(#REF!,CONST_CNTR_TotProd &amp; $D8,#REF!),0)</f>
        <v>0</v>
      </c>
      <c r="G8" s="71">
        <f>IFERROR(SUMIF(#REF!,CONST_PrecursorToGoodInput &amp; G$6 &amp; "_" &amp; $D8,#REF!)/SUMIF(#REF!,CONST_CNTR_TotProd &amp; $D8,#REF!),0)</f>
        <v>0</v>
      </c>
      <c r="H8" s="71">
        <f>IFERROR(SUMIF(#REF!,CONST_PrecursorToGoodInput &amp; H$6 &amp; "_" &amp; $D8,#REF!)/SUMIF(#REF!,CONST_CNTR_TotProd &amp; $D8,#REF!),0)</f>
        <v>0</v>
      </c>
      <c r="I8" s="71">
        <f>IFERROR(SUMIF(#REF!,CONST_PrecursorToGoodInput &amp; I$6 &amp; "_" &amp; $D8,#REF!)/SUMIF(#REF!,CONST_CNTR_TotProd &amp; $D8,#REF!),0)</f>
        <v>0</v>
      </c>
      <c r="J8" s="71">
        <f>IFERROR(SUMIF(#REF!,CONST_PrecursorToGoodInput &amp; J$6 &amp; "_" &amp; $D8,#REF!)/SUMIF(#REF!,CONST_CNTR_TotProd &amp; $D8,#REF!),0)</f>
        <v>0</v>
      </c>
      <c r="K8" s="71">
        <f>IFERROR(SUMIF(#REF!,CONST_PrecursorToGoodInput &amp; K$6 &amp; "_" &amp; $D8,#REF!)/SUMIF(#REF!,CONST_CNTR_TotProd &amp; $D8,#REF!),0)</f>
        <v>0</v>
      </c>
      <c r="L8" s="71">
        <f>IFERROR(SUMIF(#REF!,CONST_PrecursorToGoodInput &amp; L$6 &amp; "_" &amp; $D8,#REF!)/SUMIF(#REF!,CONST_CNTR_TotProd &amp; $D8,#REF!),0)</f>
        <v>0</v>
      </c>
      <c r="M8" s="71">
        <f>IFERROR(SUMIF(#REF!,CONST_PrecursorToGoodInput &amp; M$6 &amp; "_" &amp; $D8,#REF!)/SUMIF(#REF!,CONST_CNTR_TotProd &amp; $D8,#REF!),0)</f>
        <v>0</v>
      </c>
      <c r="N8" s="94">
        <f>IFERROR(SUMIF(#REF!,CONST_PrecursorToGoodInput &amp; N$6 &amp; "_" &amp; $D8,#REF!)/SUMIF(#REF!,CONST_CNTR_TotProd &amp; $D8,#REF!),0)</f>
        <v>0</v>
      </c>
      <c r="O8" s="93">
        <f>IFERROR(SUMIF(#REF!,CONST_PrecursorToGoodInput &amp; O$6 &amp; "_" &amp; $D8,#REF!)/SUMIF(#REF!,CONST_CNTR_TotProd &amp; $D8,#REF!),0)</f>
        <v>0</v>
      </c>
      <c r="P8" s="71">
        <f>IFERROR(SUMIF(#REF!,CONST_PrecursorToGoodInput &amp; P$6 &amp; "_" &amp; $D8,#REF!)/SUMIF(#REF!,CONST_CNTR_TotProd &amp; $D8,#REF!),0)</f>
        <v>0</v>
      </c>
      <c r="Q8" s="71">
        <f>IFERROR(SUMIF(#REF!,CONST_PrecursorToGoodInput &amp; Q$6 &amp; "_" &amp; $D8,#REF!)/SUMIF(#REF!,CONST_CNTR_TotProd &amp; $D8,#REF!),0)</f>
        <v>0</v>
      </c>
      <c r="R8" s="71">
        <f>IFERROR(SUMIF(#REF!,CONST_PrecursorToGoodInput &amp; R$6 &amp; "_" &amp; $D8,#REF!)/SUMIF(#REF!,CONST_CNTR_TotProd &amp; $D8,#REF!),0)</f>
        <v>0</v>
      </c>
      <c r="S8" s="71">
        <f>IFERROR(SUMIF(#REF!,CONST_PrecursorToGoodInput &amp; S$6 &amp; "_" &amp; $D8,#REF!)/SUMIF(#REF!,CONST_CNTR_TotProd &amp; $D8,#REF!),0)</f>
        <v>0</v>
      </c>
      <c r="T8" s="71">
        <f>IFERROR(SUMIF(#REF!,CONST_PrecursorToGoodInput &amp; T$6 &amp; "_" &amp; $D8,#REF!)/SUMIF(#REF!,CONST_CNTR_TotProd &amp; $D8,#REF!),0)</f>
        <v>0</v>
      </c>
      <c r="U8" s="71">
        <f>IFERROR(SUMIF(#REF!,CONST_PrecursorToGoodInput &amp; U$6 &amp; "_" &amp; $D8,#REF!)/SUMIF(#REF!,CONST_CNTR_TotProd &amp; $D8,#REF!),0)</f>
        <v>0</v>
      </c>
      <c r="V8" s="71">
        <f>IFERROR(SUMIF(#REF!,CONST_PrecursorToGoodInput &amp; V$6 &amp; "_" &amp; $D8,#REF!)/SUMIF(#REF!,CONST_CNTR_TotProd &amp; $D8,#REF!),0)</f>
        <v>0</v>
      </c>
      <c r="W8" s="71">
        <f>IFERROR(SUMIF(#REF!,CONST_PrecursorToGoodInput &amp; W$6 &amp; "_" &amp; $D8,#REF!)/SUMIF(#REF!,CONST_CNTR_TotProd &amp; $D8,#REF!),0)</f>
        <v>0</v>
      </c>
      <c r="X8" s="71">
        <f>IFERROR(SUMIF(#REF!,CONST_PrecursorToGoodInput &amp; X$6 &amp; "_" &amp; $D8,#REF!)/SUMIF(#REF!,CONST_CNTR_TotProd &amp; $D8,#REF!),0)</f>
        <v>0</v>
      </c>
      <c r="Y8" s="71">
        <f>IFERROR(SUMIF(#REF!,CONST_PrecursorToGoodInput &amp; Y$6 &amp; "_" &amp; $D8,#REF!)/SUMIF(#REF!,CONST_CNTR_TotProd &amp; $D8,#REF!),0)</f>
        <v>0</v>
      </c>
      <c r="Z8" s="71">
        <f>IFERROR(SUMIF(#REF!,CONST_PrecursorToGoodInput &amp; Z$6 &amp; "_" &amp; $D8,#REF!)/SUMIF(#REF!,CONST_CNTR_TotProd &amp; $D8,#REF!),0)</f>
        <v>0</v>
      </c>
      <c r="AA8" s="71">
        <f>IFERROR(SUMIF(#REF!,CONST_PrecursorToGoodInput &amp; AA$6 &amp; "_" &amp; $D8,#REF!)/SUMIF(#REF!,CONST_CNTR_TotProd &amp; $D8,#REF!),0)</f>
        <v>0</v>
      </c>
      <c r="AB8" s="71">
        <f>IFERROR(SUMIF(#REF!,CONST_PrecursorToGoodInput &amp; AB$6 &amp; "_" &amp; $D8,#REF!)/SUMIF(#REF!,CONST_CNTR_TotProd &amp; $D8,#REF!),0)</f>
        <v>0</v>
      </c>
      <c r="AC8" s="71">
        <f>IFERROR(SUMIF(#REF!,CONST_PrecursorToGoodInput &amp; AC$6 &amp; "_" &amp; $D8,#REF!)/SUMIF(#REF!,CONST_CNTR_TotProd &amp; $D8,#REF!),0)</f>
        <v>0</v>
      </c>
      <c r="AD8" s="71">
        <f>IFERROR(SUMIF(#REF!,CONST_PrecursorToGoodInput &amp; AD$6 &amp; "_" &amp; $D8,#REF!)/SUMIF(#REF!,CONST_CNTR_TotProd &amp; $D8,#REF!),0)</f>
        <v>0</v>
      </c>
      <c r="AE8" s="71">
        <f>IFERROR(SUMIF(#REF!,CONST_PrecursorToGoodInput &amp; AE$6 &amp; "_" &amp; $D8,#REF!)/SUMIF(#REF!,CONST_CNTR_TotProd &amp; $D8,#REF!),0)</f>
        <v>0</v>
      </c>
      <c r="AF8" s="71">
        <f>IFERROR(SUMIF(#REF!,CONST_PrecursorToGoodInput &amp; AF$6 &amp; "_" &amp; $D8,#REF!)/SUMIF(#REF!,CONST_CNTR_TotProd &amp; $D8,#REF!),0)</f>
        <v>0</v>
      </c>
      <c r="AG8" s="71">
        <f>IFERROR(SUMIF(#REF!,CONST_PrecursorToGoodInput &amp; AG$6 &amp; "_" &amp; $D8,#REF!)/SUMIF(#REF!,CONST_CNTR_TotProd &amp; $D8,#REF!),0)</f>
        <v>0</v>
      </c>
      <c r="AH8" s="94">
        <f>IFERROR(SUMIF(#REF!,CONST_PrecursorToGoodInput &amp; AH$6 &amp; "_" &amp; $D8,#REF!)/SUMIF(#REF!,CONST_CNTR_TotProd &amp; $D8,#REF!),0)</f>
        <v>0</v>
      </c>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row>
    <row r="9" spans="1:74" ht="12.75" customHeight="1" x14ac:dyDescent="0.35">
      <c r="C9" s="70">
        <v>3</v>
      </c>
      <c r="D9" s="98" t="e">
        <f t="shared" si="3"/>
        <v>#REF!</v>
      </c>
      <c r="E9" s="93">
        <f>IFERROR(SUMIF(#REF!,CONST_PrecursorToGoodInput &amp; E$6 &amp; "_" &amp; $D9,#REF!)/SUMIF(#REF!,CONST_CNTR_TotProd &amp; $D9,#REF!),0)</f>
        <v>0</v>
      </c>
      <c r="F9" s="71">
        <f>IFERROR(SUMIF(#REF!,CONST_PrecursorToGoodInput &amp; F$6 &amp; "_" &amp; $D9,#REF!)/SUMIF(#REF!,CONST_CNTR_TotProd &amp; $D9,#REF!),0)</f>
        <v>0</v>
      </c>
      <c r="G9" s="71">
        <f>IFERROR(SUMIF(#REF!,CONST_PrecursorToGoodInput &amp; G$6 &amp; "_" &amp; $D9,#REF!)/SUMIF(#REF!,CONST_CNTR_TotProd &amp; $D9,#REF!),0)</f>
        <v>0</v>
      </c>
      <c r="H9" s="71">
        <f>IFERROR(SUMIF(#REF!,CONST_PrecursorToGoodInput &amp; H$6 &amp; "_" &amp; $D9,#REF!)/SUMIF(#REF!,CONST_CNTR_TotProd &amp; $D9,#REF!),0)</f>
        <v>0</v>
      </c>
      <c r="I9" s="71">
        <f>IFERROR(SUMIF(#REF!,CONST_PrecursorToGoodInput &amp; I$6 &amp; "_" &amp; $D9,#REF!)/SUMIF(#REF!,CONST_CNTR_TotProd &amp; $D9,#REF!),0)</f>
        <v>0</v>
      </c>
      <c r="J9" s="71">
        <f>IFERROR(SUMIF(#REF!,CONST_PrecursorToGoodInput &amp; J$6 &amp; "_" &amp; $D9,#REF!)/SUMIF(#REF!,CONST_CNTR_TotProd &amp; $D9,#REF!),0)</f>
        <v>0</v>
      </c>
      <c r="K9" s="71">
        <f>IFERROR(SUMIF(#REF!,CONST_PrecursorToGoodInput &amp; K$6 &amp; "_" &amp; $D9,#REF!)/SUMIF(#REF!,CONST_CNTR_TotProd &amp; $D9,#REF!),0)</f>
        <v>0</v>
      </c>
      <c r="L9" s="71">
        <f>IFERROR(SUMIF(#REF!,CONST_PrecursorToGoodInput &amp; L$6 &amp; "_" &amp; $D9,#REF!)/SUMIF(#REF!,CONST_CNTR_TotProd &amp; $D9,#REF!),0)</f>
        <v>0</v>
      </c>
      <c r="M9" s="71">
        <f>IFERROR(SUMIF(#REF!,CONST_PrecursorToGoodInput &amp; M$6 &amp; "_" &amp; $D9,#REF!)/SUMIF(#REF!,CONST_CNTR_TotProd &amp; $D9,#REF!),0)</f>
        <v>0</v>
      </c>
      <c r="N9" s="94">
        <f>IFERROR(SUMIF(#REF!,CONST_PrecursorToGoodInput &amp; N$6 &amp; "_" &amp; $D9,#REF!)/SUMIF(#REF!,CONST_CNTR_TotProd &amp; $D9,#REF!),0)</f>
        <v>0</v>
      </c>
      <c r="O9" s="93">
        <f>IFERROR(SUMIF(#REF!,CONST_PrecursorToGoodInput &amp; O$6 &amp; "_" &amp; $D9,#REF!)/SUMIF(#REF!,CONST_CNTR_TotProd &amp; $D9,#REF!),0)</f>
        <v>0</v>
      </c>
      <c r="P9" s="71">
        <f>IFERROR(SUMIF(#REF!,CONST_PrecursorToGoodInput &amp; P$6 &amp; "_" &amp; $D9,#REF!)/SUMIF(#REF!,CONST_CNTR_TotProd &amp; $D9,#REF!),0)</f>
        <v>0</v>
      </c>
      <c r="Q9" s="71">
        <f>IFERROR(SUMIF(#REF!,CONST_PrecursorToGoodInput &amp; Q$6 &amp; "_" &amp; $D9,#REF!)/SUMIF(#REF!,CONST_CNTR_TotProd &amp; $D9,#REF!),0)</f>
        <v>0</v>
      </c>
      <c r="R9" s="71">
        <f>IFERROR(SUMIF(#REF!,CONST_PrecursorToGoodInput &amp; R$6 &amp; "_" &amp; $D9,#REF!)/SUMIF(#REF!,CONST_CNTR_TotProd &amp; $D9,#REF!),0)</f>
        <v>0</v>
      </c>
      <c r="S9" s="71">
        <f>IFERROR(SUMIF(#REF!,CONST_PrecursorToGoodInput &amp; S$6 &amp; "_" &amp; $D9,#REF!)/SUMIF(#REF!,CONST_CNTR_TotProd &amp; $D9,#REF!),0)</f>
        <v>0</v>
      </c>
      <c r="T9" s="71">
        <f>IFERROR(SUMIF(#REF!,CONST_PrecursorToGoodInput &amp; T$6 &amp; "_" &amp; $D9,#REF!)/SUMIF(#REF!,CONST_CNTR_TotProd &amp; $D9,#REF!),0)</f>
        <v>0</v>
      </c>
      <c r="U9" s="71">
        <f>IFERROR(SUMIF(#REF!,CONST_PrecursorToGoodInput &amp; U$6 &amp; "_" &amp; $D9,#REF!)/SUMIF(#REF!,CONST_CNTR_TotProd &amp; $D9,#REF!),0)</f>
        <v>0</v>
      </c>
      <c r="V9" s="71">
        <f>IFERROR(SUMIF(#REF!,CONST_PrecursorToGoodInput &amp; V$6 &amp; "_" &amp; $D9,#REF!)/SUMIF(#REF!,CONST_CNTR_TotProd &amp; $D9,#REF!),0)</f>
        <v>0</v>
      </c>
      <c r="W9" s="71">
        <f>IFERROR(SUMIF(#REF!,CONST_PrecursorToGoodInput &amp; W$6 &amp; "_" &amp; $D9,#REF!)/SUMIF(#REF!,CONST_CNTR_TotProd &amp; $D9,#REF!),0)</f>
        <v>0</v>
      </c>
      <c r="X9" s="71">
        <f>IFERROR(SUMIF(#REF!,CONST_PrecursorToGoodInput &amp; X$6 &amp; "_" &amp; $D9,#REF!)/SUMIF(#REF!,CONST_CNTR_TotProd &amp; $D9,#REF!),0)</f>
        <v>0</v>
      </c>
      <c r="Y9" s="71">
        <f>IFERROR(SUMIF(#REF!,CONST_PrecursorToGoodInput &amp; Y$6 &amp; "_" &amp; $D9,#REF!)/SUMIF(#REF!,CONST_CNTR_TotProd &amp; $D9,#REF!),0)</f>
        <v>0</v>
      </c>
      <c r="Z9" s="71">
        <f>IFERROR(SUMIF(#REF!,CONST_PrecursorToGoodInput &amp; Z$6 &amp; "_" &amp; $D9,#REF!)/SUMIF(#REF!,CONST_CNTR_TotProd &amp; $D9,#REF!),0)</f>
        <v>0</v>
      </c>
      <c r="AA9" s="71">
        <f>IFERROR(SUMIF(#REF!,CONST_PrecursorToGoodInput &amp; AA$6 &amp; "_" &amp; $D9,#REF!)/SUMIF(#REF!,CONST_CNTR_TotProd &amp; $D9,#REF!),0)</f>
        <v>0</v>
      </c>
      <c r="AB9" s="71">
        <f>IFERROR(SUMIF(#REF!,CONST_PrecursorToGoodInput &amp; AB$6 &amp; "_" &amp; $D9,#REF!)/SUMIF(#REF!,CONST_CNTR_TotProd &amp; $D9,#REF!),0)</f>
        <v>0</v>
      </c>
      <c r="AC9" s="71">
        <f>IFERROR(SUMIF(#REF!,CONST_PrecursorToGoodInput &amp; AC$6 &amp; "_" &amp; $D9,#REF!)/SUMIF(#REF!,CONST_CNTR_TotProd &amp; $D9,#REF!),0)</f>
        <v>0</v>
      </c>
      <c r="AD9" s="71">
        <f>IFERROR(SUMIF(#REF!,CONST_PrecursorToGoodInput &amp; AD$6 &amp; "_" &amp; $D9,#REF!)/SUMIF(#REF!,CONST_CNTR_TotProd &amp; $D9,#REF!),0)</f>
        <v>0</v>
      </c>
      <c r="AE9" s="71">
        <f>IFERROR(SUMIF(#REF!,CONST_PrecursorToGoodInput &amp; AE$6 &amp; "_" &amp; $D9,#REF!)/SUMIF(#REF!,CONST_CNTR_TotProd &amp; $D9,#REF!),0)</f>
        <v>0</v>
      </c>
      <c r="AF9" s="71">
        <f>IFERROR(SUMIF(#REF!,CONST_PrecursorToGoodInput &amp; AF$6 &amp; "_" &amp; $D9,#REF!)/SUMIF(#REF!,CONST_CNTR_TotProd &amp; $D9,#REF!),0)</f>
        <v>0</v>
      </c>
      <c r="AG9" s="71">
        <f>IFERROR(SUMIF(#REF!,CONST_PrecursorToGoodInput &amp; AG$6 &amp; "_" &amp; $D9,#REF!)/SUMIF(#REF!,CONST_CNTR_TotProd &amp; $D9,#REF!),0)</f>
        <v>0</v>
      </c>
      <c r="AH9" s="94">
        <f>IFERROR(SUMIF(#REF!,CONST_PrecursorToGoodInput &amp; AH$6 &amp; "_" &amp; $D9,#REF!)/SUMIF(#REF!,CONST_CNTR_TotProd &amp; $D9,#REF!),0)</f>
        <v>0</v>
      </c>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row>
    <row r="10" spans="1:74" ht="12.75" customHeight="1" x14ac:dyDescent="0.35">
      <c r="C10" s="70">
        <v>4</v>
      </c>
      <c r="D10" s="98" t="e">
        <f t="shared" si="3"/>
        <v>#REF!</v>
      </c>
      <c r="E10" s="93">
        <f>IFERROR(SUMIF(#REF!,CONST_PrecursorToGoodInput &amp; E$6 &amp; "_" &amp; $D10,#REF!)/SUMIF(#REF!,CONST_CNTR_TotProd &amp; $D10,#REF!),0)</f>
        <v>0</v>
      </c>
      <c r="F10" s="71">
        <f>IFERROR(SUMIF(#REF!,CONST_PrecursorToGoodInput &amp; F$6 &amp; "_" &amp; $D10,#REF!)/SUMIF(#REF!,CONST_CNTR_TotProd &amp; $D10,#REF!),0)</f>
        <v>0</v>
      </c>
      <c r="G10" s="71">
        <f>IFERROR(SUMIF(#REF!,CONST_PrecursorToGoodInput &amp; G$6 &amp; "_" &amp; $D10,#REF!)/SUMIF(#REF!,CONST_CNTR_TotProd &amp; $D10,#REF!),0)</f>
        <v>0</v>
      </c>
      <c r="H10" s="71">
        <f>IFERROR(SUMIF(#REF!,CONST_PrecursorToGoodInput &amp; H$6 &amp; "_" &amp; $D10,#REF!)/SUMIF(#REF!,CONST_CNTR_TotProd &amp; $D10,#REF!),0)</f>
        <v>0</v>
      </c>
      <c r="I10" s="71">
        <f>IFERROR(SUMIF(#REF!,CONST_PrecursorToGoodInput &amp; I$6 &amp; "_" &amp; $D10,#REF!)/SUMIF(#REF!,CONST_CNTR_TotProd &amp; $D10,#REF!),0)</f>
        <v>0</v>
      </c>
      <c r="J10" s="71">
        <f>IFERROR(SUMIF(#REF!,CONST_PrecursorToGoodInput &amp; J$6 &amp; "_" &amp; $D10,#REF!)/SUMIF(#REF!,CONST_CNTR_TotProd &amp; $D10,#REF!),0)</f>
        <v>0</v>
      </c>
      <c r="K10" s="71">
        <f>IFERROR(SUMIF(#REF!,CONST_PrecursorToGoodInput &amp; K$6 &amp; "_" &amp; $D10,#REF!)/SUMIF(#REF!,CONST_CNTR_TotProd &amp; $D10,#REF!),0)</f>
        <v>0</v>
      </c>
      <c r="L10" s="71">
        <f>IFERROR(SUMIF(#REF!,CONST_PrecursorToGoodInput &amp; L$6 &amp; "_" &amp; $D10,#REF!)/SUMIF(#REF!,CONST_CNTR_TotProd &amp; $D10,#REF!),0)</f>
        <v>0</v>
      </c>
      <c r="M10" s="71">
        <f>IFERROR(SUMIF(#REF!,CONST_PrecursorToGoodInput &amp; M$6 &amp; "_" &amp; $D10,#REF!)/SUMIF(#REF!,CONST_CNTR_TotProd &amp; $D10,#REF!),0)</f>
        <v>0</v>
      </c>
      <c r="N10" s="94">
        <f>IFERROR(SUMIF(#REF!,CONST_PrecursorToGoodInput &amp; N$6 &amp; "_" &amp; $D10,#REF!)/SUMIF(#REF!,CONST_CNTR_TotProd &amp; $D10,#REF!),0)</f>
        <v>0</v>
      </c>
      <c r="O10" s="93">
        <f>IFERROR(SUMIF(#REF!,CONST_PrecursorToGoodInput &amp; O$6 &amp; "_" &amp; $D10,#REF!)/SUMIF(#REF!,CONST_CNTR_TotProd &amp; $D10,#REF!),0)</f>
        <v>0</v>
      </c>
      <c r="P10" s="71">
        <f>IFERROR(SUMIF(#REF!,CONST_PrecursorToGoodInput &amp; P$6 &amp; "_" &amp; $D10,#REF!)/SUMIF(#REF!,CONST_CNTR_TotProd &amp; $D10,#REF!),0)</f>
        <v>0</v>
      </c>
      <c r="Q10" s="71">
        <f>IFERROR(SUMIF(#REF!,CONST_PrecursorToGoodInput &amp; Q$6 &amp; "_" &amp; $D10,#REF!)/SUMIF(#REF!,CONST_CNTR_TotProd &amp; $D10,#REF!),0)</f>
        <v>0</v>
      </c>
      <c r="R10" s="71">
        <f>IFERROR(SUMIF(#REF!,CONST_PrecursorToGoodInput &amp; R$6 &amp; "_" &amp; $D10,#REF!)/SUMIF(#REF!,CONST_CNTR_TotProd &amp; $D10,#REF!),0)</f>
        <v>0</v>
      </c>
      <c r="S10" s="71">
        <f>IFERROR(SUMIF(#REF!,CONST_PrecursorToGoodInput &amp; S$6 &amp; "_" &amp; $D10,#REF!)/SUMIF(#REF!,CONST_CNTR_TotProd &amp; $D10,#REF!),0)</f>
        <v>0</v>
      </c>
      <c r="T10" s="71">
        <f>IFERROR(SUMIF(#REF!,CONST_PrecursorToGoodInput &amp; T$6 &amp; "_" &amp; $D10,#REF!)/SUMIF(#REF!,CONST_CNTR_TotProd &amp; $D10,#REF!),0)</f>
        <v>0</v>
      </c>
      <c r="U10" s="71">
        <f>IFERROR(SUMIF(#REF!,CONST_PrecursorToGoodInput &amp; U$6 &amp; "_" &amp; $D10,#REF!)/SUMIF(#REF!,CONST_CNTR_TotProd &amp; $D10,#REF!),0)</f>
        <v>0</v>
      </c>
      <c r="V10" s="71">
        <f>IFERROR(SUMIF(#REF!,CONST_PrecursorToGoodInput &amp; V$6 &amp; "_" &amp; $D10,#REF!)/SUMIF(#REF!,CONST_CNTR_TotProd &amp; $D10,#REF!),0)</f>
        <v>0</v>
      </c>
      <c r="W10" s="71">
        <f>IFERROR(SUMIF(#REF!,CONST_PrecursorToGoodInput &amp; W$6 &amp; "_" &amp; $D10,#REF!)/SUMIF(#REF!,CONST_CNTR_TotProd &amp; $D10,#REF!),0)</f>
        <v>0</v>
      </c>
      <c r="X10" s="71">
        <f>IFERROR(SUMIF(#REF!,CONST_PrecursorToGoodInput &amp; X$6 &amp; "_" &amp; $D10,#REF!)/SUMIF(#REF!,CONST_CNTR_TotProd &amp; $D10,#REF!),0)</f>
        <v>0</v>
      </c>
      <c r="Y10" s="71">
        <f>IFERROR(SUMIF(#REF!,CONST_PrecursorToGoodInput &amp; Y$6 &amp; "_" &amp; $D10,#REF!)/SUMIF(#REF!,CONST_CNTR_TotProd &amp; $D10,#REF!),0)</f>
        <v>0</v>
      </c>
      <c r="Z10" s="71">
        <f>IFERROR(SUMIF(#REF!,CONST_PrecursorToGoodInput &amp; Z$6 &amp; "_" &amp; $D10,#REF!)/SUMIF(#REF!,CONST_CNTR_TotProd &amp; $D10,#REF!),0)</f>
        <v>0</v>
      </c>
      <c r="AA10" s="71">
        <f>IFERROR(SUMIF(#REF!,CONST_PrecursorToGoodInput &amp; AA$6 &amp; "_" &amp; $D10,#REF!)/SUMIF(#REF!,CONST_CNTR_TotProd &amp; $D10,#REF!),0)</f>
        <v>0</v>
      </c>
      <c r="AB10" s="71">
        <f>IFERROR(SUMIF(#REF!,CONST_PrecursorToGoodInput &amp; AB$6 &amp; "_" &amp; $D10,#REF!)/SUMIF(#REF!,CONST_CNTR_TotProd &amp; $D10,#REF!),0)</f>
        <v>0</v>
      </c>
      <c r="AC10" s="71">
        <f>IFERROR(SUMIF(#REF!,CONST_PrecursorToGoodInput &amp; AC$6 &amp; "_" &amp; $D10,#REF!)/SUMIF(#REF!,CONST_CNTR_TotProd &amp; $D10,#REF!),0)</f>
        <v>0</v>
      </c>
      <c r="AD10" s="71">
        <f>IFERROR(SUMIF(#REF!,CONST_PrecursorToGoodInput &amp; AD$6 &amp; "_" &amp; $D10,#REF!)/SUMIF(#REF!,CONST_CNTR_TotProd &amp; $D10,#REF!),0)</f>
        <v>0</v>
      </c>
      <c r="AE10" s="71">
        <f>IFERROR(SUMIF(#REF!,CONST_PrecursorToGoodInput &amp; AE$6 &amp; "_" &amp; $D10,#REF!)/SUMIF(#REF!,CONST_CNTR_TotProd &amp; $D10,#REF!),0)</f>
        <v>0</v>
      </c>
      <c r="AF10" s="71">
        <f>IFERROR(SUMIF(#REF!,CONST_PrecursorToGoodInput &amp; AF$6 &amp; "_" &amp; $D10,#REF!)/SUMIF(#REF!,CONST_CNTR_TotProd &amp; $D10,#REF!),0)</f>
        <v>0</v>
      </c>
      <c r="AG10" s="71">
        <f>IFERROR(SUMIF(#REF!,CONST_PrecursorToGoodInput &amp; AG$6 &amp; "_" &amp; $D10,#REF!)/SUMIF(#REF!,CONST_CNTR_TotProd &amp; $D10,#REF!),0)</f>
        <v>0</v>
      </c>
      <c r="AH10" s="94">
        <f>IFERROR(SUMIF(#REF!,CONST_PrecursorToGoodInput &amp; AH$6 &amp; "_" &amp; $D10,#REF!)/SUMIF(#REF!,CONST_CNTR_TotProd &amp; $D10,#REF!),0)</f>
        <v>0</v>
      </c>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row>
    <row r="11" spans="1:74" ht="12.75" customHeight="1" x14ac:dyDescent="0.35">
      <c r="C11" s="70">
        <v>5</v>
      </c>
      <c r="D11" s="98" t="e">
        <f t="shared" si="3"/>
        <v>#REF!</v>
      </c>
      <c r="E11" s="93">
        <f>IFERROR(SUMIF(#REF!,CONST_PrecursorToGoodInput &amp; E$6 &amp; "_" &amp; $D11,#REF!)/SUMIF(#REF!,CONST_CNTR_TotProd &amp; $D11,#REF!),0)</f>
        <v>0</v>
      </c>
      <c r="F11" s="71">
        <f>IFERROR(SUMIF(#REF!,CONST_PrecursorToGoodInput &amp; F$6 &amp; "_" &amp; $D11,#REF!)/SUMIF(#REF!,CONST_CNTR_TotProd &amp; $D11,#REF!),0)</f>
        <v>0</v>
      </c>
      <c r="G11" s="71">
        <f>IFERROR(SUMIF(#REF!,CONST_PrecursorToGoodInput &amp; G$6 &amp; "_" &amp; $D11,#REF!)/SUMIF(#REF!,CONST_CNTR_TotProd &amp; $D11,#REF!),0)</f>
        <v>0</v>
      </c>
      <c r="H11" s="71">
        <f>IFERROR(SUMIF(#REF!,CONST_PrecursorToGoodInput &amp; H$6 &amp; "_" &amp; $D11,#REF!)/SUMIF(#REF!,CONST_CNTR_TotProd &amp; $D11,#REF!),0)</f>
        <v>0</v>
      </c>
      <c r="I11" s="71">
        <f>IFERROR(SUMIF(#REF!,CONST_PrecursorToGoodInput &amp; I$6 &amp; "_" &amp; $D11,#REF!)/SUMIF(#REF!,CONST_CNTR_TotProd &amp; $D11,#REF!),0)</f>
        <v>0</v>
      </c>
      <c r="J11" s="71">
        <f>IFERROR(SUMIF(#REF!,CONST_PrecursorToGoodInput &amp; J$6 &amp; "_" &amp; $D11,#REF!)/SUMIF(#REF!,CONST_CNTR_TotProd &amp; $D11,#REF!),0)</f>
        <v>0</v>
      </c>
      <c r="K11" s="71">
        <f>IFERROR(SUMIF(#REF!,CONST_PrecursorToGoodInput &amp; K$6 &amp; "_" &amp; $D11,#REF!)/SUMIF(#REF!,CONST_CNTR_TotProd &amp; $D11,#REF!),0)</f>
        <v>0</v>
      </c>
      <c r="L11" s="71">
        <f>IFERROR(SUMIF(#REF!,CONST_PrecursorToGoodInput &amp; L$6 &amp; "_" &amp; $D11,#REF!)/SUMIF(#REF!,CONST_CNTR_TotProd &amp; $D11,#REF!),0)</f>
        <v>0</v>
      </c>
      <c r="M11" s="71">
        <f>IFERROR(SUMIF(#REF!,CONST_PrecursorToGoodInput &amp; M$6 &amp; "_" &amp; $D11,#REF!)/SUMIF(#REF!,CONST_CNTR_TotProd &amp; $D11,#REF!),0)</f>
        <v>0</v>
      </c>
      <c r="N11" s="94">
        <f>IFERROR(SUMIF(#REF!,CONST_PrecursorToGoodInput &amp; N$6 &amp; "_" &amp; $D11,#REF!)/SUMIF(#REF!,CONST_CNTR_TotProd &amp; $D11,#REF!),0)</f>
        <v>0</v>
      </c>
      <c r="O11" s="93">
        <f>IFERROR(SUMIF(#REF!,CONST_PrecursorToGoodInput &amp; O$6 &amp; "_" &amp; $D11,#REF!)/SUMIF(#REF!,CONST_CNTR_TotProd &amp; $D11,#REF!),0)</f>
        <v>0</v>
      </c>
      <c r="P11" s="71">
        <f>IFERROR(SUMIF(#REF!,CONST_PrecursorToGoodInput &amp; P$6 &amp; "_" &amp; $D11,#REF!)/SUMIF(#REF!,CONST_CNTR_TotProd &amp; $D11,#REF!),0)</f>
        <v>0</v>
      </c>
      <c r="Q11" s="71">
        <f>IFERROR(SUMIF(#REF!,CONST_PrecursorToGoodInput &amp; Q$6 &amp; "_" &amp; $D11,#REF!)/SUMIF(#REF!,CONST_CNTR_TotProd &amp; $D11,#REF!),0)</f>
        <v>0</v>
      </c>
      <c r="R11" s="71">
        <f>IFERROR(SUMIF(#REF!,CONST_PrecursorToGoodInput &amp; R$6 &amp; "_" &amp; $D11,#REF!)/SUMIF(#REF!,CONST_CNTR_TotProd &amp; $D11,#REF!),0)</f>
        <v>0</v>
      </c>
      <c r="S11" s="71">
        <f>IFERROR(SUMIF(#REF!,CONST_PrecursorToGoodInput &amp; S$6 &amp; "_" &amp; $D11,#REF!)/SUMIF(#REF!,CONST_CNTR_TotProd &amp; $D11,#REF!),0)</f>
        <v>0</v>
      </c>
      <c r="T11" s="71">
        <f>IFERROR(SUMIF(#REF!,CONST_PrecursorToGoodInput &amp; T$6 &amp; "_" &amp; $D11,#REF!)/SUMIF(#REF!,CONST_CNTR_TotProd &amp; $D11,#REF!),0)</f>
        <v>0</v>
      </c>
      <c r="U11" s="71">
        <f>IFERROR(SUMIF(#REF!,CONST_PrecursorToGoodInput &amp; U$6 &amp; "_" &amp; $D11,#REF!)/SUMIF(#REF!,CONST_CNTR_TotProd &amp; $D11,#REF!),0)</f>
        <v>0</v>
      </c>
      <c r="V11" s="71">
        <f>IFERROR(SUMIF(#REF!,CONST_PrecursorToGoodInput &amp; V$6 &amp; "_" &amp; $D11,#REF!)/SUMIF(#REF!,CONST_CNTR_TotProd &amp; $D11,#REF!),0)</f>
        <v>0</v>
      </c>
      <c r="W11" s="71">
        <f>IFERROR(SUMIF(#REF!,CONST_PrecursorToGoodInput &amp; W$6 &amp; "_" &amp; $D11,#REF!)/SUMIF(#REF!,CONST_CNTR_TotProd &amp; $D11,#REF!),0)</f>
        <v>0</v>
      </c>
      <c r="X11" s="71">
        <f>IFERROR(SUMIF(#REF!,CONST_PrecursorToGoodInput &amp; X$6 &amp; "_" &amp; $D11,#REF!)/SUMIF(#REF!,CONST_CNTR_TotProd &amp; $D11,#REF!),0)</f>
        <v>0</v>
      </c>
      <c r="Y11" s="71">
        <f>IFERROR(SUMIF(#REF!,CONST_PrecursorToGoodInput &amp; Y$6 &amp; "_" &amp; $D11,#REF!)/SUMIF(#REF!,CONST_CNTR_TotProd &amp; $D11,#REF!),0)</f>
        <v>0</v>
      </c>
      <c r="Z11" s="71">
        <f>IFERROR(SUMIF(#REF!,CONST_PrecursorToGoodInput &amp; Z$6 &amp; "_" &amp; $D11,#REF!)/SUMIF(#REF!,CONST_CNTR_TotProd &amp; $D11,#REF!),0)</f>
        <v>0</v>
      </c>
      <c r="AA11" s="71">
        <f>IFERROR(SUMIF(#REF!,CONST_PrecursorToGoodInput &amp; AA$6 &amp; "_" &amp; $D11,#REF!)/SUMIF(#REF!,CONST_CNTR_TotProd &amp; $D11,#REF!),0)</f>
        <v>0</v>
      </c>
      <c r="AB11" s="71">
        <f>IFERROR(SUMIF(#REF!,CONST_PrecursorToGoodInput &amp; AB$6 &amp; "_" &amp; $D11,#REF!)/SUMIF(#REF!,CONST_CNTR_TotProd &amp; $D11,#REF!),0)</f>
        <v>0</v>
      </c>
      <c r="AC11" s="71">
        <f>IFERROR(SUMIF(#REF!,CONST_PrecursorToGoodInput &amp; AC$6 &amp; "_" &amp; $D11,#REF!)/SUMIF(#REF!,CONST_CNTR_TotProd &amp; $D11,#REF!),0)</f>
        <v>0</v>
      </c>
      <c r="AD11" s="71">
        <f>IFERROR(SUMIF(#REF!,CONST_PrecursorToGoodInput &amp; AD$6 &amp; "_" &amp; $D11,#REF!)/SUMIF(#REF!,CONST_CNTR_TotProd &amp; $D11,#REF!),0)</f>
        <v>0</v>
      </c>
      <c r="AE11" s="71">
        <f>IFERROR(SUMIF(#REF!,CONST_PrecursorToGoodInput &amp; AE$6 &amp; "_" &amp; $D11,#REF!)/SUMIF(#REF!,CONST_CNTR_TotProd &amp; $D11,#REF!),0)</f>
        <v>0</v>
      </c>
      <c r="AF11" s="71">
        <f>IFERROR(SUMIF(#REF!,CONST_PrecursorToGoodInput &amp; AF$6 &amp; "_" &amp; $D11,#REF!)/SUMIF(#REF!,CONST_CNTR_TotProd &amp; $D11,#REF!),0)</f>
        <v>0</v>
      </c>
      <c r="AG11" s="71">
        <f>IFERROR(SUMIF(#REF!,CONST_PrecursorToGoodInput &amp; AG$6 &amp; "_" &amp; $D11,#REF!)/SUMIF(#REF!,CONST_CNTR_TotProd &amp; $D11,#REF!),0)</f>
        <v>0</v>
      </c>
      <c r="AH11" s="94">
        <f>IFERROR(SUMIF(#REF!,CONST_PrecursorToGoodInput &amp; AH$6 &amp; "_" &amp; $D11,#REF!)/SUMIF(#REF!,CONST_CNTR_TotProd &amp; $D11,#REF!),0)</f>
        <v>0</v>
      </c>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row>
    <row r="12" spans="1:74" ht="12.75" customHeight="1" x14ac:dyDescent="0.35">
      <c r="C12" s="70">
        <v>6</v>
      </c>
      <c r="D12" s="98" t="e">
        <f t="shared" si="3"/>
        <v>#REF!</v>
      </c>
      <c r="E12" s="93">
        <f>IFERROR(SUMIF(#REF!,CONST_PrecursorToGoodInput &amp; E$6 &amp; "_" &amp; $D12,#REF!)/SUMIF(#REF!,CONST_CNTR_TotProd &amp; $D12,#REF!),0)</f>
        <v>0</v>
      </c>
      <c r="F12" s="71">
        <f>IFERROR(SUMIF(#REF!,CONST_PrecursorToGoodInput &amp; F$6 &amp; "_" &amp; $D12,#REF!)/SUMIF(#REF!,CONST_CNTR_TotProd &amp; $D12,#REF!),0)</f>
        <v>0</v>
      </c>
      <c r="G12" s="71">
        <f>IFERROR(SUMIF(#REF!,CONST_PrecursorToGoodInput &amp; G$6 &amp; "_" &amp; $D12,#REF!)/SUMIF(#REF!,CONST_CNTR_TotProd &amp; $D12,#REF!),0)</f>
        <v>0</v>
      </c>
      <c r="H12" s="71">
        <f>IFERROR(SUMIF(#REF!,CONST_PrecursorToGoodInput &amp; H$6 &amp; "_" &amp; $D12,#REF!)/SUMIF(#REF!,CONST_CNTR_TotProd &amp; $D12,#REF!),0)</f>
        <v>0</v>
      </c>
      <c r="I12" s="71">
        <f>IFERROR(SUMIF(#REF!,CONST_PrecursorToGoodInput &amp; I$6 &amp; "_" &amp; $D12,#REF!)/SUMIF(#REF!,CONST_CNTR_TotProd &amp; $D12,#REF!),0)</f>
        <v>0</v>
      </c>
      <c r="J12" s="71">
        <f>IFERROR(SUMIF(#REF!,CONST_PrecursorToGoodInput &amp; J$6 &amp; "_" &amp; $D12,#REF!)/SUMIF(#REF!,CONST_CNTR_TotProd &amp; $D12,#REF!),0)</f>
        <v>0</v>
      </c>
      <c r="K12" s="71">
        <f>IFERROR(SUMIF(#REF!,CONST_PrecursorToGoodInput &amp; K$6 &amp; "_" &amp; $D12,#REF!)/SUMIF(#REF!,CONST_CNTR_TotProd &amp; $D12,#REF!),0)</f>
        <v>0</v>
      </c>
      <c r="L12" s="71">
        <f>IFERROR(SUMIF(#REF!,CONST_PrecursorToGoodInput &amp; L$6 &amp; "_" &amp; $D12,#REF!)/SUMIF(#REF!,CONST_CNTR_TotProd &amp; $D12,#REF!),0)</f>
        <v>0</v>
      </c>
      <c r="M12" s="71">
        <f>IFERROR(SUMIF(#REF!,CONST_PrecursorToGoodInput &amp; M$6 &amp; "_" &amp; $D12,#REF!)/SUMIF(#REF!,CONST_CNTR_TotProd &amp; $D12,#REF!),0)</f>
        <v>0</v>
      </c>
      <c r="N12" s="94">
        <f>IFERROR(SUMIF(#REF!,CONST_PrecursorToGoodInput &amp; N$6 &amp; "_" &amp; $D12,#REF!)/SUMIF(#REF!,CONST_CNTR_TotProd &amp; $D12,#REF!),0)</f>
        <v>0</v>
      </c>
      <c r="O12" s="93">
        <f>IFERROR(SUMIF(#REF!,CONST_PrecursorToGoodInput &amp; O$6 &amp; "_" &amp; $D12,#REF!)/SUMIF(#REF!,CONST_CNTR_TotProd &amp; $D12,#REF!),0)</f>
        <v>0</v>
      </c>
      <c r="P12" s="71">
        <f>IFERROR(SUMIF(#REF!,CONST_PrecursorToGoodInput &amp; P$6 &amp; "_" &amp; $D12,#REF!)/SUMIF(#REF!,CONST_CNTR_TotProd &amp; $D12,#REF!),0)</f>
        <v>0</v>
      </c>
      <c r="Q12" s="71">
        <f>IFERROR(SUMIF(#REF!,CONST_PrecursorToGoodInput &amp; Q$6 &amp; "_" &amp; $D12,#REF!)/SUMIF(#REF!,CONST_CNTR_TotProd &amp; $D12,#REF!),0)</f>
        <v>0</v>
      </c>
      <c r="R12" s="71">
        <f>IFERROR(SUMIF(#REF!,CONST_PrecursorToGoodInput &amp; R$6 &amp; "_" &amp; $D12,#REF!)/SUMIF(#REF!,CONST_CNTR_TotProd &amp; $D12,#REF!),0)</f>
        <v>0</v>
      </c>
      <c r="S12" s="71">
        <f>IFERROR(SUMIF(#REF!,CONST_PrecursorToGoodInput &amp; S$6 &amp; "_" &amp; $D12,#REF!)/SUMIF(#REF!,CONST_CNTR_TotProd &amp; $D12,#REF!),0)</f>
        <v>0</v>
      </c>
      <c r="T12" s="71">
        <f>IFERROR(SUMIF(#REF!,CONST_PrecursorToGoodInput &amp; T$6 &amp; "_" &amp; $D12,#REF!)/SUMIF(#REF!,CONST_CNTR_TotProd &amp; $D12,#REF!),0)</f>
        <v>0</v>
      </c>
      <c r="U12" s="71">
        <f>IFERROR(SUMIF(#REF!,CONST_PrecursorToGoodInput &amp; U$6 &amp; "_" &amp; $D12,#REF!)/SUMIF(#REF!,CONST_CNTR_TotProd &amp; $D12,#REF!),0)</f>
        <v>0</v>
      </c>
      <c r="V12" s="71">
        <f>IFERROR(SUMIF(#REF!,CONST_PrecursorToGoodInput &amp; V$6 &amp; "_" &amp; $D12,#REF!)/SUMIF(#REF!,CONST_CNTR_TotProd &amp; $D12,#REF!),0)</f>
        <v>0</v>
      </c>
      <c r="W12" s="71">
        <f>IFERROR(SUMIF(#REF!,CONST_PrecursorToGoodInput &amp; W$6 &amp; "_" &amp; $D12,#REF!)/SUMIF(#REF!,CONST_CNTR_TotProd &amp; $D12,#REF!),0)</f>
        <v>0</v>
      </c>
      <c r="X12" s="71">
        <f>IFERROR(SUMIF(#REF!,CONST_PrecursorToGoodInput &amp; X$6 &amp; "_" &amp; $D12,#REF!)/SUMIF(#REF!,CONST_CNTR_TotProd &amp; $D12,#REF!),0)</f>
        <v>0</v>
      </c>
      <c r="Y12" s="71">
        <f>IFERROR(SUMIF(#REF!,CONST_PrecursorToGoodInput &amp; Y$6 &amp; "_" &amp; $D12,#REF!)/SUMIF(#REF!,CONST_CNTR_TotProd &amp; $D12,#REF!),0)</f>
        <v>0</v>
      </c>
      <c r="Z12" s="71">
        <f>IFERROR(SUMIF(#REF!,CONST_PrecursorToGoodInput &amp; Z$6 &amp; "_" &amp; $D12,#REF!)/SUMIF(#REF!,CONST_CNTR_TotProd &amp; $D12,#REF!),0)</f>
        <v>0</v>
      </c>
      <c r="AA12" s="71">
        <f>IFERROR(SUMIF(#REF!,CONST_PrecursorToGoodInput &amp; AA$6 &amp; "_" &amp; $D12,#REF!)/SUMIF(#REF!,CONST_CNTR_TotProd &amp; $D12,#REF!),0)</f>
        <v>0</v>
      </c>
      <c r="AB12" s="71">
        <f>IFERROR(SUMIF(#REF!,CONST_PrecursorToGoodInput &amp; AB$6 &amp; "_" &amp; $D12,#REF!)/SUMIF(#REF!,CONST_CNTR_TotProd &amp; $D12,#REF!),0)</f>
        <v>0</v>
      </c>
      <c r="AC12" s="71">
        <f>IFERROR(SUMIF(#REF!,CONST_PrecursorToGoodInput &amp; AC$6 &amp; "_" &amp; $D12,#REF!)/SUMIF(#REF!,CONST_CNTR_TotProd &amp; $D12,#REF!),0)</f>
        <v>0</v>
      </c>
      <c r="AD12" s="71">
        <f>IFERROR(SUMIF(#REF!,CONST_PrecursorToGoodInput &amp; AD$6 &amp; "_" &amp; $D12,#REF!)/SUMIF(#REF!,CONST_CNTR_TotProd &amp; $D12,#REF!),0)</f>
        <v>0</v>
      </c>
      <c r="AE12" s="71">
        <f>IFERROR(SUMIF(#REF!,CONST_PrecursorToGoodInput &amp; AE$6 &amp; "_" &amp; $D12,#REF!)/SUMIF(#REF!,CONST_CNTR_TotProd &amp; $D12,#REF!),0)</f>
        <v>0</v>
      </c>
      <c r="AF12" s="71">
        <f>IFERROR(SUMIF(#REF!,CONST_PrecursorToGoodInput &amp; AF$6 &amp; "_" &amp; $D12,#REF!)/SUMIF(#REF!,CONST_CNTR_TotProd &amp; $D12,#REF!),0)</f>
        <v>0</v>
      </c>
      <c r="AG12" s="71">
        <f>IFERROR(SUMIF(#REF!,CONST_PrecursorToGoodInput &amp; AG$6 &amp; "_" &amp; $D12,#REF!)/SUMIF(#REF!,CONST_CNTR_TotProd &amp; $D12,#REF!),0)</f>
        <v>0</v>
      </c>
      <c r="AH12" s="94">
        <f>IFERROR(SUMIF(#REF!,CONST_PrecursorToGoodInput &amp; AH$6 &amp; "_" &amp; $D12,#REF!)/SUMIF(#REF!,CONST_CNTR_TotProd &amp; $D12,#REF!),0)</f>
        <v>0</v>
      </c>
      <c r="AR12" s="73"/>
      <c r="AS12" s="73"/>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row>
    <row r="13" spans="1:74" ht="12.75" customHeight="1" x14ac:dyDescent="0.35">
      <c r="C13" s="70">
        <v>7</v>
      </c>
      <c r="D13" s="98" t="e">
        <f t="shared" si="3"/>
        <v>#REF!</v>
      </c>
      <c r="E13" s="93">
        <f>IFERROR(SUMIF(#REF!,CONST_PrecursorToGoodInput &amp; E$6 &amp; "_" &amp; $D13,#REF!)/SUMIF(#REF!,CONST_CNTR_TotProd &amp; $D13,#REF!),0)</f>
        <v>0</v>
      </c>
      <c r="F13" s="71">
        <f>IFERROR(SUMIF(#REF!,CONST_PrecursorToGoodInput &amp; F$6 &amp; "_" &amp; $D13,#REF!)/SUMIF(#REF!,CONST_CNTR_TotProd &amp; $D13,#REF!),0)</f>
        <v>0</v>
      </c>
      <c r="G13" s="71">
        <f>IFERROR(SUMIF(#REF!,CONST_PrecursorToGoodInput &amp; G$6 &amp; "_" &amp; $D13,#REF!)/SUMIF(#REF!,CONST_CNTR_TotProd &amp; $D13,#REF!),0)</f>
        <v>0</v>
      </c>
      <c r="H13" s="71">
        <f>IFERROR(SUMIF(#REF!,CONST_PrecursorToGoodInput &amp; H$6 &amp; "_" &amp; $D13,#REF!)/SUMIF(#REF!,CONST_CNTR_TotProd &amp; $D13,#REF!),0)</f>
        <v>0</v>
      </c>
      <c r="I13" s="71">
        <f>IFERROR(SUMIF(#REF!,CONST_PrecursorToGoodInput &amp; I$6 &amp; "_" &amp; $D13,#REF!)/SUMIF(#REF!,CONST_CNTR_TotProd &amp; $D13,#REF!),0)</f>
        <v>0</v>
      </c>
      <c r="J13" s="71">
        <f>IFERROR(SUMIF(#REF!,CONST_PrecursorToGoodInput &amp; J$6 &amp; "_" &amp; $D13,#REF!)/SUMIF(#REF!,CONST_CNTR_TotProd &amp; $D13,#REF!),0)</f>
        <v>0</v>
      </c>
      <c r="K13" s="71">
        <f>IFERROR(SUMIF(#REF!,CONST_PrecursorToGoodInput &amp; K$6 &amp; "_" &amp; $D13,#REF!)/SUMIF(#REF!,CONST_CNTR_TotProd &amp; $D13,#REF!),0)</f>
        <v>0</v>
      </c>
      <c r="L13" s="71">
        <f>IFERROR(SUMIF(#REF!,CONST_PrecursorToGoodInput &amp; L$6 &amp; "_" &amp; $D13,#REF!)/SUMIF(#REF!,CONST_CNTR_TotProd &amp; $D13,#REF!),0)</f>
        <v>0</v>
      </c>
      <c r="M13" s="71">
        <f>IFERROR(SUMIF(#REF!,CONST_PrecursorToGoodInput &amp; M$6 &amp; "_" &amp; $D13,#REF!)/SUMIF(#REF!,CONST_CNTR_TotProd &amp; $D13,#REF!),0)</f>
        <v>0</v>
      </c>
      <c r="N13" s="94">
        <f>IFERROR(SUMIF(#REF!,CONST_PrecursorToGoodInput &amp; N$6 &amp; "_" &amp; $D13,#REF!)/SUMIF(#REF!,CONST_CNTR_TotProd &amp; $D13,#REF!),0)</f>
        <v>0</v>
      </c>
      <c r="O13" s="93">
        <f>IFERROR(SUMIF(#REF!,CONST_PrecursorToGoodInput &amp; O$6 &amp; "_" &amp; $D13,#REF!)/SUMIF(#REF!,CONST_CNTR_TotProd &amp; $D13,#REF!),0)</f>
        <v>0</v>
      </c>
      <c r="P13" s="71">
        <f>IFERROR(SUMIF(#REF!,CONST_PrecursorToGoodInput &amp; P$6 &amp; "_" &amp; $D13,#REF!)/SUMIF(#REF!,CONST_CNTR_TotProd &amp; $D13,#REF!),0)</f>
        <v>0</v>
      </c>
      <c r="Q13" s="71">
        <f>IFERROR(SUMIF(#REF!,CONST_PrecursorToGoodInput &amp; Q$6 &amp; "_" &amp; $D13,#REF!)/SUMIF(#REF!,CONST_CNTR_TotProd &amp; $D13,#REF!),0)</f>
        <v>0</v>
      </c>
      <c r="R13" s="71">
        <f>IFERROR(SUMIF(#REF!,CONST_PrecursorToGoodInput &amp; R$6 &amp; "_" &amp; $D13,#REF!)/SUMIF(#REF!,CONST_CNTR_TotProd &amp; $D13,#REF!),0)</f>
        <v>0</v>
      </c>
      <c r="S13" s="71">
        <f>IFERROR(SUMIF(#REF!,CONST_PrecursorToGoodInput &amp; S$6 &amp; "_" &amp; $D13,#REF!)/SUMIF(#REF!,CONST_CNTR_TotProd &amp; $D13,#REF!),0)</f>
        <v>0</v>
      </c>
      <c r="T13" s="71">
        <f>IFERROR(SUMIF(#REF!,CONST_PrecursorToGoodInput &amp; T$6 &amp; "_" &amp; $D13,#REF!)/SUMIF(#REF!,CONST_CNTR_TotProd &amp; $D13,#REF!),0)</f>
        <v>0</v>
      </c>
      <c r="U13" s="71">
        <f>IFERROR(SUMIF(#REF!,CONST_PrecursorToGoodInput &amp; U$6 &amp; "_" &amp; $D13,#REF!)/SUMIF(#REF!,CONST_CNTR_TotProd &amp; $D13,#REF!),0)</f>
        <v>0</v>
      </c>
      <c r="V13" s="71">
        <f>IFERROR(SUMIF(#REF!,CONST_PrecursorToGoodInput &amp; V$6 &amp; "_" &amp; $D13,#REF!)/SUMIF(#REF!,CONST_CNTR_TotProd &amp; $D13,#REF!),0)</f>
        <v>0</v>
      </c>
      <c r="W13" s="71">
        <f>IFERROR(SUMIF(#REF!,CONST_PrecursorToGoodInput &amp; W$6 &amp; "_" &amp; $D13,#REF!)/SUMIF(#REF!,CONST_CNTR_TotProd &amp; $D13,#REF!),0)</f>
        <v>0</v>
      </c>
      <c r="X13" s="71">
        <f>IFERROR(SUMIF(#REF!,CONST_PrecursorToGoodInput &amp; X$6 &amp; "_" &amp; $D13,#REF!)/SUMIF(#REF!,CONST_CNTR_TotProd &amp; $D13,#REF!),0)</f>
        <v>0</v>
      </c>
      <c r="Y13" s="71">
        <f>IFERROR(SUMIF(#REF!,CONST_PrecursorToGoodInput &amp; Y$6 &amp; "_" &amp; $D13,#REF!)/SUMIF(#REF!,CONST_CNTR_TotProd &amp; $D13,#REF!),0)</f>
        <v>0</v>
      </c>
      <c r="Z13" s="71">
        <f>IFERROR(SUMIF(#REF!,CONST_PrecursorToGoodInput &amp; Z$6 &amp; "_" &amp; $D13,#REF!)/SUMIF(#REF!,CONST_CNTR_TotProd &amp; $D13,#REF!),0)</f>
        <v>0</v>
      </c>
      <c r="AA13" s="71">
        <f>IFERROR(SUMIF(#REF!,CONST_PrecursorToGoodInput &amp; AA$6 &amp; "_" &amp; $D13,#REF!)/SUMIF(#REF!,CONST_CNTR_TotProd &amp; $D13,#REF!),0)</f>
        <v>0</v>
      </c>
      <c r="AB13" s="71">
        <f>IFERROR(SUMIF(#REF!,CONST_PrecursorToGoodInput &amp; AB$6 &amp; "_" &amp; $D13,#REF!)/SUMIF(#REF!,CONST_CNTR_TotProd &amp; $D13,#REF!),0)</f>
        <v>0</v>
      </c>
      <c r="AC13" s="71">
        <f>IFERROR(SUMIF(#REF!,CONST_PrecursorToGoodInput &amp; AC$6 &amp; "_" &amp; $D13,#REF!)/SUMIF(#REF!,CONST_CNTR_TotProd &amp; $D13,#REF!),0)</f>
        <v>0</v>
      </c>
      <c r="AD13" s="71">
        <f>IFERROR(SUMIF(#REF!,CONST_PrecursorToGoodInput &amp; AD$6 &amp; "_" &amp; $D13,#REF!)/SUMIF(#REF!,CONST_CNTR_TotProd &amp; $D13,#REF!),0)</f>
        <v>0</v>
      </c>
      <c r="AE13" s="71">
        <f>IFERROR(SUMIF(#REF!,CONST_PrecursorToGoodInput &amp; AE$6 &amp; "_" &amp; $D13,#REF!)/SUMIF(#REF!,CONST_CNTR_TotProd &amp; $D13,#REF!),0)</f>
        <v>0</v>
      </c>
      <c r="AF13" s="71">
        <f>IFERROR(SUMIF(#REF!,CONST_PrecursorToGoodInput &amp; AF$6 &amp; "_" &amp; $D13,#REF!)/SUMIF(#REF!,CONST_CNTR_TotProd &amp; $D13,#REF!),0)</f>
        <v>0</v>
      </c>
      <c r="AG13" s="71">
        <f>IFERROR(SUMIF(#REF!,CONST_PrecursorToGoodInput &amp; AG$6 &amp; "_" &amp; $D13,#REF!)/SUMIF(#REF!,CONST_CNTR_TotProd &amp; $D13,#REF!),0)</f>
        <v>0</v>
      </c>
      <c r="AH13" s="94">
        <f>IFERROR(SUMIF(#REF!,CONST_PrecursorToGoodInput &amp; AH$6 &amp; "_" &amp; $D13,#REF!)/SUMIF(#REF!,CONST_CNTR_TotProd &amp; $D13,#REF!),0)</f>
        <v>0</v>
      </c>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row>
    <row r="14" spans="1:74" ht="12.75" customHeight="1" x14ac:dyDescent="0.35">
      <c r="C14" s="70">
        <v>8</v>
      </c>
      <c r="D14" s="98" t="e">
        <f t="shared" si="3"/>
        <v>#REF!</v>
      </c>
      <c r="E14" s="93">
        <f>IFERROR(SUMIF(#REF!,CONST_PrecursorToGoodInput &amp; E$6 &amp; "_" &amp; $D14,#REF!)/SUMIF(#REF!,CONST_CNTR_TotProd &amp; $D14,#REF!),0)</f>
        <v>0</v>
      </c>
      <c r="F14" s="71">
        <f>IFERROR(SUMIF(#REF!,CONST_PrecursorToGoodInput &amp; F$6 &amp; "_" &amp; $D14,#REF!)/SUMIF(#REF!,CONST_CNTR_TotProd &amp; $D14,#REF!),0)</f>
        <v>0</v>
      </c>
      <c r="G14" s="71">
        <f>IFERROR(SUMIF(#REF!,CONST_PrecursorToGoodInput &amp; G$6 &amp; "_" &amp; $D14,#REF!)/SUMIF(#REF!,CONST_CNTR_TotProd &amp; $D14,#REF!),0)</f>
        <v>0</v>
      </c>
      <c r="H14" s="71">
        <f>IFERROR(SUMIF(#REF!,CONST_PrecursorToGoodInput &amp; H$6 &amp; "_" &amp; $D14,#REF!)/SUMIF(#REF!,CONST_CNTR_TotProd &amp; $D14,#REF!),0)</f>
        <v>0</v>
      </c>
      <c r="I14" s="71">
        <f>IFERROR(SUMIF(#REF!,CONST_PrecursorToGoodInput &amp; I$6 &amp; "_" &amp; $D14,#REF!)/SUMIF(#REF!,CONST_CNTR_TotProd &amp; $D14,#REF!),0)</f>
        <v>0</v>
      </c>
      <c r="J14" s="71">
        <f>IFERROR(SUMIF(#REF!,CONST_PrecursorToGoodInput &amp; J$6 &amp; "_" &amp; $D14,#REF!)/SUMIF(#REF!,CONST_CNTR_TotProd &amp; $D14,#REF!),0)</f>
        <v>0</v>
      </c>
      <c r="K14" s="71">
        <f>IFERROR(SUMIF(#REF!,CONST_PrecursorToGoodInput &amp; K$6 &amp; "_" &amp; $D14,#REF!)/SUMIF(#REF!,CONST_CNTR_TotProd &amp; $D14,#REF!),0)</f>
        <v>0</v>
      </c>
      <c r="L14" s="71">
        <f>IFERROR(SUMIF(#REF!,CONST_PrecursorToGoodInput &amp; L$6 &amp; "_" &amp; $D14,#REF!)/SUMIF(#REF!,CONST_CNTR_TotProd &amp; $D14,#REF!),0)</f>
        <v>0</v>
      </c>
      <c r="M14" s="71">
        <f>IFERROR(SUMIF(#REF!,CONST_PrecursorToGoodInput &amp; M$6 &amp; "_" &amp; $D14,#REF!)/SUMIF(#REF!,CONST_CNTR_TotProd &amp; $D14,#REF!),0)</f>
        <v>0</v>
      </c>
      <c r="N14" s="94">
        <f>IFERROR(SUMIF(#REF!,CONST_PrecursorToGoodInput &amp; N$6 &amp; "_" &amp; $D14,#REF!)/SUMIF(#REF!,CONST_CNTR_TotProd &amp; $D14,#REF!),0)</f>
        <v>0</v>
      </c>
      <c r="O14" s="93">
        <f>IFERROR(SUMIF(#REF!,CONST_PrecursorToGoodInput &amp; O$6 &amp; "_" &amp; $D14,#REF!)/SUMIF(#REF!,CONST_CNTR_TotProd &amp; $D14,#REF!),0)</f>
        <v>0</v>
      </c>
      <c r="P14" s="71">
        <f>IFERROR(SUMIF(#REF!,CONST_PrecursorToGoodInput &amp; P$6 &amp; "_" &amp; $D14,#REF!)/SUMIF(#REF!,CONST_CNTR_TotProd &amp; $D14,#REF!),0)</f>
        <v>0</v>
      </c>
      <c r="Q14" s="71">
        <f>IFERROR(SUMIF(#REF!,CONST_PrecursorToGoodInput &amp; Q$6 &amp; "_" &amp; $D14,#REF!)/SUMIF(#REF!,CONST_CNTR_TotProd &amp; $D14,#REF!),0)</f>
        <v>0</v>
      </c>
      <c r="R14" s="71">
        <f>IFERROR(SUMIF(#REF!,CONST_PrecursorToGoodInput &amp; R$6 &amp; "_" &amp; $D14,#REF!)/SUMIF(#REF!,CONST_CNTR_TotProd &amp; $D14,#REF!),0)</f>
        <v>0</v>
      </c>
      <c r="S14" s="71">
        <f>IFERROR(SUMIF(#REF!,CONST_PrecursorToGoodInput &amp; S$6 &amp; "_" &amp; $D14,#REF!)/SUMIF(#REF!,CONST_CNTR_TotProd &amp; $D14,#REF!),0)</f>
        <v>0</v>
      </c>
      <c r="T14" s="71">
        <f>IFERROR(SUMIF(#REF!,CONST_PrecursorToGoodInput &amp; T$6 &amp; "_" &amp; $D14,#REF!)/SUMIF(#REF!,CONST_CNTR_TotProd &amp; $D14,#REF!),0)</f>
        <v>0</v>
      </c>
      <c r="U14" s="71">
        <f>IFERROR(SUMIF(#REF!,CONST_PrecursorToGoodInput &amp; U$6 &amp; "_" &amp; $D14,#REF!)/SUMIF(#REF!,CONST_CNTR_TotProd &amp; $D14,#REF!),0)</f>
        <v>0</v>
      </c>
      <c r="V14" s="71">
        <f>IFERROR(SUMIF(#REF!,CONST_PrecursorToGoodInput &amp; V$6 &amp; "_" &amp; $D14,#REF!)/SUMIF(#REF!,CONST_CNTR_TotProd &amp; $D14,#REF!),0)</f>
        <v>0</v>
      </c>
      <c r="W14" s="71">
        <f>IFERROR(SUMIF(#REF!,CONST_PrecursorToGoodInput &amp; W$6 &amp; "_" &amp; $D14,#REF!)/SUMIF(#REF!,CONST_CNTR_TotProd &amp; $D14,#REF!),0)</f>
        <v>0</v>
      </c>
      <c r="X14" s="71">
        <f>IFERROR(SUMIF(#REF!,CONST_PrecursorToGoodInput &amp; X$6 &amp; "_" &amp; $D14,#REF!)/SUMIF(#REF!,CONST_CNTR_TotProd &amp; $D14,#REF!),0)</f>
        <v>0</v>
      </c>
      <c r="Y14" s="71">
        <f>IFERROR(SUMIF(#REF!,CONST_PrecursorToGoodInput &amp; Y$6 &amp; "_" &amp; $D14,#REF!)/SUMIF(#REF!,CONST_CNTR_TotProd &amp; $D14,#REF!),0)</f>
        <v>0</v>
      </c>
      <c r="Z14" s="71">
        <f>IFERROR(SUMIF(#REF!,CONST_PrecursorToGoodInput &amp; Z$6 &amp; "_" &amp; $D14,#REF!)/SUMIF(#REF!,CONST_CNTR_TotProd &amp; $D14,#REF!),0)</f>
        <v>0</v>
      </c>
      <c r="AA14" s="71">
        <f>IFERROR(SUMIF(#REF!,CONST_PrecursorToGoodInput &amp; AA$6 &amp; "_" &amp; $D14,#REF!)/SUMIF(#REF!,CONST_CNTR_TotProd &amp; $D14,#REF!),0)</f>
        <v>0</v>
      </c>
      <c r="AB14" s="71">
        <f>IFERROR(SUMIF(#REF!,CONST_PrecursorToGoodInput &amp; AB$6 &amp; "_" &amp; $D14,#REF!)/SUMIF(#REF!,CONST_CNTR_TotProd &amp; $D14,#REF!),0)</f>
        <v>0</v>
      </c>
      <c r="AC14" s="71">
        <f>IFERROR(SUMIF(#REF!,CONST_PrecursorToGoodInput &amp; AC$6 &amp; "_" &amp; $D14,#REF!)/SUMIF(#REF!,CONST_CNTR_TotProd &amp; $D14,#REF!),0)</f>
        <v>0</v>
      </c>
      <c r="AD14" s="71">
        <f>IFERROR(SUMIF(#REF!,CONST_PrecursorToGoodInput &amp; AD$6 &amp; "_" &amp; $D14,#REF!)/SUMIF(#REF!,CONST_CNTR_TotProd &amp; $D14,#REF!),0)</f>
        <v>0</v>
      </c>
      <c r="AE14" s="71">
        <f>IFERROR(SUMIF(#REF!,CONST_PrecursorToGoodInput &amp; AE$6 &amp; "_" &amp; $D14,#REF!)/SUMIF(#REF!,CONST_CNTR_TotProd &amp; $D14,#REF!),0)</f>
        <v>0</v>
      </c>
      <c r="AF14" s="71">
        <f>IFERROR(SUMIF(#REF!,CONST_PrecursorToGoodInput &amp; AF$6 &amp; "_" &amp; $D14,#REF!)/SUMIF(#REF!,CONST_CNTR_TotProd &amp; $D14,#REF!),0)</f>
        <v>0</v>
      </c>
      <c r="AG14" s="71">
        <f>IFERROR(SUMIF(#REF!,CONST_PrecursorToGoodInput &amp; AG$6 &amp; "_" &amp; $D14,#REF!)/SUMIF(#REF!,CONST_CNTR_TotProd &amp; $D14,#REF!),0)</f>
        <v>0</v>
      </c>
      <c r="AH14" s="94">
        <f>IFERROR(SUMIF(#REF!,CONST_PrecursorToGoodInput &amp; AH$6 &amp; "_" &amp; $D14,#REF!)/SUMIF(#REF!,CONST_CNTR_TotProd &amp; $D14,#REF!),0)</f>
        <v>0</v>
      </c>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row>
    <row r="15" spans="1:74" ht="12.75" customHeight="1" x14ac:dyDescent="0.35">
      <c r="C15" s="70">
        <v>9</v>
      </c>
      <c r="D15" s="98" t="e">
        <f t="shared" si="3"/>
        <v>#REF!</v>
      </c>
      <c r="E15" s="93">
        <f>IFERROR(SUMIF(#REF!,CONST_PrecursorToGoodInput &amp; E$6 &amp; "_" &amp; $D15,#REF!)/SUMIF(#REF!,CONST_CNTR_TotProd &amp; $D15,#REF!),0)</f>
        <v>0</v>
      </c>
      <c r="F15" s="71">
        <f>IFERROR(SUMIF(#REF!,CONST_PrecursorToGoodInput &amp; F$6 &amp; "_" &amp; $D15,#REF!)/SUMIF(#REF!,CONST_CNTR_TotProd &amp; $D15,#REF!),0)</f>
        <v>0</v>
      </c>
      <c r="G15" s="71">
        <f>IFERROR(SUMIF(#REF!,CONST_PrecursorToGoodInput &amp; G$6 &amp; "_" &amp; $D15,#REF!)/SUMIF(#REF!,CONST_CNTR_TotProd &amp; $D15,#REF!),0)</f>
        <v>0</v>
      </c>
      <c r="H15" s="71">
        <f>IFERROR(SUMIF(#REF!,CONST_PrecursorToGoodInput &amp; H$6 &amp; "_" &amp; $D15,#REF!)/SUMIF(#REF!,CONST_CNTR_TotProd &amp; $D15,#REF!),0)</f>
        <v>0</v>
      </c>
      <c r="I15" s="71">
        <f>IFERROR(SUMIF(#REF!,CONST_PrecursorToGoodInput &amp; I$6 &amp; "_" &amp; $D15,#REF!)/SUMIF(#REF!,CONST_CNTR_TotProd &amp; $D15,#REF!),0)</f>
        <v>0</v>
      </c>
      <c r="J15" s="71">
        <f>IFERROR(SUMIF(#REF!,CONST_PrecursorToGoodInput &amp; J$6 &amp; "_" &amp; $D15,#REF!)/SUMIF(#REF!,CONST_CNTR_TotProd &amp; $D15,#REF!),0)</f>
        <v>0</v>
      </c>
      <c r="K15" s="71">
        <f>IFERROR(SUMIF(#REF!,CONST_PrecursorToGoodInput &amp; K$6 &amp; "_" &amp; $D15,#REF!)/SUMIF(#REF!,CONST_CNTR_TotProd &amp; $D15,#REF!),0)</f>
        <v>0</v>
      </c>
      <c r="L15" s="71">
        <f>IFERROR(SUMIF(#REF!,CONST_PrecursorToGoodInput &amp; L$6 &amp; "_" &amp; $D15,#REF!)/SUMIF(#REF!,CONST_CNTR_TotProd &amp; $D15,#REF!),0)</f>
        <v>0</v>
      </c>
      <c r="M15" s="71">
        <f>IFERROR(SUMIF(#REF!,CONST_PrecursorToGoodInput &amp; M$6 &amp; "_" &amp; $D15,#REF!)/SUMIF(#REF!,CONST_CNTR_TotProd &amp; $D15,#REF!),0)</f>
        <v>0</v>
      </c>
      <c r="N15" s="94">
        <f>IFERROR(SUMIF(#REF!,CONST_PrecursorToGoodInput &amp; N$6 &amp; "_" &amp; $D15,#REF!)/SUMIF(#REF!,CONST_CNTR_TotProd &amp; $D15,#REF!),0)</f>
        <v>0</v>
      </c>
      <c r="O15" s="93">
        <f>IFERROR(SUMIF(#REF!,CONST_PrecursorToGoodInput &amp; O$6 &amp; "_" &amp; $D15,#REF!)/SUMIF(#REF!,CONST_CNTR_TotProd &amp; $D15,#REF!),0)</f>
        <v>0</v>
      </c>
      <c r="P15" s="71">
        <f>IFERROR(SUMIF(#REF!,CONST_PrecursorToGoodInput &amp; P$6 &amp; "_" &amp; $D15,#REF!)/SUMIF(#REF!,CONST_CNTR_TotProd &amp; $D15,#REF!),0)</f>
        <v>0</v>
      </c>
      <c r="Q15" s="71">
        <f>IFERROR(SUMIF(#REF!,CONST_PrecursorToGoodInput &amp; Q$6 &amp; "_" &amp; $D15,#REF!)/SUMIF(#REF!,CONST_CNTR_TotProd &amp; $D15,#REF!),0)</f>
        <v>0</v>
      </c>
      <c r="R15" s="71">
        <f>IFERROR(SUMIF(#REF!,CONST_PrecursorToGoodInput &amp; R$6 &amp; "_" &amp; $D15,#REF!)/SUMIF(#REF!,CONST_CNTR_TotProd &amp; $D15,#REF!),0)</f>
        <v>0</v>
      </c>
      <c r="S15" s="71">
        <f>IFERROR(SUMIF(#REF!,CONST_PrecursorToGoodInput &amp; S$6 &amp; "_" &amp; $D15,#REF!)/SUMIF(#REF!,CONST_CNTR_TotProd &amp; $D15,#REF!),0)</f>
        <v>0</v>
      </c>
      <c r="T15" s="71">
        <f>IFERROR(SUMIF(#REF!,CONST_PrecursorToGoodInput &amp; T$6 &amp; "_" &amp; $D15,#REF!)/SUMIF(#REF!,CONST_CNTR_TotProd &amp; $D15,#REF!),0)</f>
        <v>0</v>
      </c>
      <c r="U15" s="71">
        <f>IFERROR(SUMIF(#REF!,CONST_PrecursorToGoodInput &amp; U$6 &amp; "_" &amp; $D15,#REF!)/SUMIF(#REF!,CONST_CNTR_TotProd &amp; $D15,#REF!),0)</f>
        <v>0</v>
      </c>
      <c r="V15" s="71">
        <f>IFERROR(SUMIF(#REF!,CONST_PrecursorToGoodInput &amp; V$6 &amp; "_" &amp; $D15,#REF!)/SUMIF(#REF!,CONST_CNTR_TotProd &amp; $D15,#REF!),0)</f>
        <v>0</v>
      </c>
      <c r="W15" s="71">
        <f>IFERROR(SUMIF(#REF!,CONST_PrecursorToGoodInput &amp; W$6 &amp; "_" &amp; $D15,#REF!)/SUMIF(#REF!,CONST_CNTR_TotProd &amp; $D15,#REF!),0)</f>
        <v>0</v>
      </c>
      <c r="X15" s="71">
        <f>IFERROR(SUMIF(#REF!,CONST_PrecursorToGoodInput &amp; X$6 &amp; "_" &amp; $D15,#REF!)/SUMIF(#REF!,CONST_CNTR_TotProd &amp; $D15,#REF!),0)</f>
        <v>0</v>
      </c>
      <c r="Y15" s="71">
        <f>IFERROR(SUMIF(#REF!,CONST_PrecursorToGoodInput &amp; Y$6 &amp; "_" &amp; $D15,#REF!)/SUMIF(#REF!,CONST_CNTR_TotProd &amp; $D15,#REF!),0)</f>
        <v>0</v>
      </c>
      <c r="Z15" s="71">
        <f>IFERROR(SUMIF(#REF!,CONST_PrecursorToGoodInput &amp; Z$6 &amp; "_" &amp; $D15,#REF!)/SUMIF(#REF!,CONST_CNTR_TotProd &amp; $D15,#REF!),0)</f>
        <v>0</v>
      </c>
      <c r="AA15" s="71">
        <f>IFERROR(SUMIF(#REF!,CONST_PrecursorToGoodInput &amp; AA$6 &amp; "_" &amp; $D15,#REF!)/SUMIF(#REF!,CONST_CNTR_TotProd &amp; $D15,#REF!),0)</f>
        <v>0</v>
      </c>
      <c r="AB15" s="71">
        <f>IFERROR(SUMIF(#REF!,CONST_PrecursorToGoodInput &amp; AB$6 &amp; "_" &amp; $D15,#REF!)/SUMIF(#REF!,CONST_CNTR_TotProd &amp; $D15,#REF!),0)</f>
        <v>0</v>
      </c>
      <c r="AC15" s="71">
        <f>IFERROR(SUMIF(#REF!,CONST_PrecursorToGoodInput &amp; AC$6 &amp; "_" &amp; $D15,#REF!)/SUMIF(#REF!,CONST_CNTR_TotProd &amp; $D15,#REF!),0)</f>
        <v>0</v>
      </c>
      <c r="AD15" s="71">
        <f>IFERROR(SUMIF(#REF!,CONST_PrecursorToGoodInput &amp; AD$6 &amp; "_" &amp; $D15,#REF!)/SUMIF(#REF!,CONST_CNTR_TotProd &amp; $D15,#REF!),0)</f>
        <v>0</v>
      </c>
      <c r="AE15" s="71">
        <f>IFERROR(SUMIF(#REF!,CONST_PrecursorToGoodInput &amp; AE$6 &amp; "_" &amp; $D15,#REF!)/SUMIF(#REF!,CONST_CNTR_TotProd &amp; $D15,#REF!),0)</f>
        <v>0</v>
      </c>
      <c r="AF15" s="71">
        <f>IFERROR(SUMIF(#REF!,CONST_PrecursorToGoodInput &amp; AF$6 &amp; "_" &amp; $D15,#REF!)/SUMIF(#REF!,CONST_CNTR_TotProd &amp; $D15,#REF!),0)</f>
        <v>0</v>
      </c>
      <c r="AG15" s="71">
        <f>IFERROR(SUMIF(#REF!,CONST_PrecursorToGoodInput &amp; AG$6 &amp; "_" &amp; $D15,#REF!)/SUMIF(#REF!,CONST_CNTR_TotProd &amp; $D15,#REF!),0)</f>
        <v>0</v>
      </c>
      <c r="AH15" s="94">
        <f>IFERROR(SUMIF(#REF!,CONST_PrecursorToGoodInput &amp; AH$6 &amp; "_" &amp; $D15,#REF!)/SUMIF(#REF!,CONST_CNTR_TotProd &amp; $D15,#REF!),0)</f>
        <v>0</v>
      </c>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row>
    <row r="16" spans="1:74" ht="12.75" customHeight="1" thickBot="1" x14ac:dyDescent="0.4">
      <c r="C16" s="70">
        <v>10</v>
      </c>
      <c r="D16" s="135" t="e">
        <f t="shared" si="3"/>
        <v>#REF!</v>
      </c>
      <c r="E16" s="136">
        <f>IFERROR(SUMIF(#REF!,CONST_PrecursorToGoodInput &amp; E$6 &amp; "_" &amp; $D16,#REF!)/SUMIF(#REF!,CONST_CNTR_TotProd &amp; $D16,#REF!),0)</f>
        <v>0</v>
      </c>
      <c r="F16" s="137">
        <f>IFERROR(SUMIF(#REF!,CONST_PrecursorToGoodInput &amp; F$6 &amp; "_" &amp; $D16,#REF!)/SUMIF(#REF!,CONST_CNTR_TotProd &amp; $D16,#REF!),0)</f>
        <v>0</v>
      </c>
      <c r="G16" s="137">
        <f>IFERROR(SUMIF(#REF!,CONST_PrecursorToGoodInput &amp; G$6 &amp; "_" &amp; $D16,#REF!)/SUMIF(#REF!,CONST_CNTR_TotProd &amp; $D16,#REF!),0)</f>
        <v>0</v>
      </c>
      <c r="H16" s="137">
        <f>IFERROR(SUMIF(#REF!,CONST_PrecursorToGoodInput &amp; H$6 &amp; "_" &amp; $D16,#REF!)/SUMIF(#REF!,CONST_CNTR_TotProd &amp; $D16,#REF!),0)</f>
        <v>0</v>
      </c>
      <c r="I16" s="137">
        <f>IFERROR(SUMIF(#REF!,CONST_PrecursorToGoodInput &amp; I$6 &amp; "_" &amp; $D16,#REF!)/SUMIF(#REF!,CONST_CNTR_TotProd &amp; $D16,#REF!),0)</f>
        <v>0</v>
      </c>
      <c r="J16" s="137">
        <f>IFERROR(SUMIF(#REF!,CONST_PrecursorToGoodInput &amp; J$6 &amp; "_" &amp; $D16,#REF!)/SUMIF(#REF!,CONST_CNTR_TotProd &amp; $D16,#REF!),0)</f>
        <v>0</v>
      </c>
      <c r="K16" s="137">
        <f>IFERROR(SUMIF(#REF!,CONST_PrecursorToGoodInput &amp; K$6 &amp; "_" &amp; $D16,#REF!)/SUMIF(#REF!,CONST_CNTR_TotProd &amp; $D16,#REF!),0)</f>
        <v>0</v>
      </c>
      <c r="L16" s="137">
        <f>IFERROR(SUMIF(#REF!,CONST_PrecursorToGoodInput &amp; L$6 &amp; "_" &amp; $D16,#REF!)/SUMIF(#REF!,CONST_CNTR_TotProd &amp; $D16,#REF!),0)</f>
        <v>0</v>
      </c>
      <c r="M16" s="137">
        <f>IFERROR(SUMIF(#REF!,CONST_PrecursorToGoodInput &amp; M$6 &amp; "_" &amp; $D16,#REF!)/SUMIF(#REF!,CONST_CNTR_TotProd &amp; $D16,#REF!),0)</f>
        <v>0</v>
      </c>
      <c r="N16" s="138">
        <f>IFERROR(SUMIF(#REF!,CONST_PrecursorToGoodInput &amp; N$6 &amp; "_" &amp; $D16,#REF!)/SUMIF(#REF!,CONST_CNTR_TotProd &amp; $D16,#REF!),0)</f>
        <v>0</v>
      </c>
      <c r="O16" s="136">
        <f>IFERROR(SUMIF(#REF!,CONST_PrecursorToGoodInput &amp; O$6 &amp; "_" &amp; $D16,#REF!)/SUMIF(#REF!,CONST_CNTR_TotProd &amp; $D16,#REF!),0)</f>
        <v>0</v>
      </c>
      <c r="P16" s="137">
        <f>IFERROR(SUMIF(#REF!,CONST_PrecursorToGoodInput &amp; P$6 &amp; "_" &amp; $D16,#REF!)/SUMIF(#REF!,CONST_CNTR_TotProd &amp; $D16,#REF!),0)</f>
        <v>0</v>
      </c>
      <c r="Q16" s="137">
        <f>IFERROR(SUMIF(#REF!,CONST_PrecursorToGoodInput &amp; Q$6 &amp; "_" &amp; $D16,#REF!)/SUMIF(#REF!,CONST_CNTR_TotProd &amp; $D16,#REF!),0)</f>
        <v>0</v>
      </c>
      <c r="R16" s="137">
        <f>IFERROR(SUMIF(#REF!,CONST_PrecursorToGoodInput &amp; R$6 &amp; "_" &amp; $D16,#REF!)/SUMIF(#REF!,CONST_CNTR_TotProd &amp; $D16,#REF!),0)</f>
        <v>0</v>
      </c>
      <c r="S16" s="137">
        <f>IFERROR(SUMIF(#REF!,CONST_PrecursorToGoodInput &amp; S$6 &amp; "_" &amp; $D16,#REF!)/SUMIF(#REF!,CONST_CNTR_TotProd &amp; $D16,#REF!),0)</f>
        <v>0</v>
      </c>
      <c r="T16" s="137">
        <f>IFERROR(SUMIF(#REF!,CONST_PrecursorToGoodInput &amp; T$6 &amp; "_" &amp; $D16,#REF!)/SUMIF(#REF!,CONST_CNTR_TotProd &amp; $D16,#REF!),0)</f>
        <v>0</v>
      </c>
      <c r="U16" s="137">
        <f>IFERROR(SUMIF(#REF!,CONST_PrecursorToGoodInput &amp; U$6 &amp; "_" &amp; $D16,#REF!)/SUMIF(#REF!,CONST_CNTR_TotProd &amp; $D16,#REF!),0)</f>
        <v>0</v>
      </c>
      <c r="V16" s="137">
        <f>IFERROR(SUMIF(#REF!,CONST_PrecursorToGoodInput &amp; V$6 &amp; "_" &amp; $D16,#REF!)/SUMIF(#REF!,CONST_CNTR_TotProd &amp; $D16,#REF!),0)</f>
        <v>0</v>
      </c>
      <c r="W16" s="137">
        <f>IFERROR(SUMIF(#REF!,CONST_PrecursorToGoodInput &amp; W$6 &amp; "_" &amp; $D16,#REF!)/SUMIF(#REF!,CONST_CNTR_TotProd &amp; $D16,#REF!),0)</f>
        <v>0</v>
      </c>
      <c r="X16" s="137">
        <f>IFERROR(SUMIF(#REF!,CONST_PrecursorToGoodInput &amp; X$6 &amp; "_" &amp; $D16,#REF!)/SUMIF(#REF!,CONST_CNTR_TotProd &amp; $D16,#REF!),0)</f>
        <v>0</v>
      </c>
      <c r="Y16" s="137">
        <f>IFERROR(SUMIF(#REF!,CONST_PrecursorToGoodInput &amp; Y$6 &amp; "_" &amp; $D16,#REF!)/SUMIF(#REF!,CONST_CNTR_TotProd &amp; $D16,#REF!),0)</f>
        <v>0</v>
      </c>
      <c r="Z16" s="137">
        <f>IFERROR(SUMIF(#REF!,CONST_PrecursorToGoodInput &amp; Z$6 &amp; "_" &amp; $D16,#REF!)/SUMIF(#REF!,CONST_CNTR_TotProd &amp; $D16,#REF!),0)</f>
        <v>0</v>
      </c>
      <c r="AA16" s="137">
        <f>IFERROR(SUMIF(#REF!,CONST_PrecursorToGoodInput &amp; AA$6 &amp; "_" &amp; $D16,#REF!)/SUMIF(#REF!,CONST_CNTR_TotProd &amp; $D16,#REF!),0)</f>
        <v>0</v>
      </c>
      <c r="AB16" s="137">
        <f>IFERROR(SUMIF(#REF!,CONST_PrecursorToGoodInput &amp; AB$6 &amp; "_" &amp; $D16,#REF!)/SUMIF(#REF!,CONST_CNTR_TotProd &amp; $D16,#REF!),0)</f>
        <v>0</v>
      </c>
      <c r="AC16" s="137">
        <f>IFERROR(SUMIF(#REF!,CONST_PrecursorToGoodInput &amp; AC$6 &amp; "_" &amp; $D16,#REF!)/SUMIF(#REF!,CONST_CNTR_TotProd &amp; $D16,#REF!),0)</f>
        <v>0</v>
      </c>
      <c r="AD16" s="137">
        <f>IFERROR(SUMIF(#REF!,CONST_PrecursorToGoodInput &amp; AD$6 &amp; "_" &amp; $D16,#REF!)/SUMIF(#REF!,CONST_CNTR_TotProd &amp; $D16,#REF!),0)</f>
        <v>0</v>
      </c>
      <c r="AE16" s="137">
        <f>IFERROR(SUMIF(#REF!,CONST_PrecursorToGoodInput &amp; AE$6 &amp; "_" &amp; $D16,#REF!)/SUMIF(#REF!,CONST_CNTR_TotProd &amp; $D16,#REF!),0)</f>
        <v>0</v>
      </c>
      <c r="AF16" s="137">
        <f>IFERROR(SUMIF(#REF!,CONST_PrecursorToGoodInput &amp; AF$6 &amp; "_" &amp; $D16,#REF!)/SUMIF(#REF!,CONST_CNTR_TotProd &amp; $D16,#REF!),0)</f>
        <v>0</v>
      </c>
      <c r="AG16" s="137">
        <f>IFERROR(SUMIF(#REF!,CONST_PrecursorToGoodInput &amp; AG$6 &amp; "_" &amp; $D16,#REF!)/SUMIF(#REF!,CONST_CNTR_TotProd &amp; $D16,#REF!),0)</f>
        <v>0</v>
      </c>
      <c r="AH16" s="138">
        <f>IFERROR(SUMIF(#REF!,CONST_PrecursorToGoodInput &amp; AH$6 &amp; "_" &amp; $D16,#REF!)/SUMIF(#REF!,CONST_CNTR_TotProd &amp; $D16,#REF!),0)</f>
        <v>0</v>
      </c>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row>
    <row r="17" spans="2:74" ht="12.75" customHeight="1" x14ac:dyDescent="0.35">
      <c r="B17" s="66" t="s">
        <v>512</v>
      </c>
      <c r="C17" s="70">
        <v>1</v>
      </c>
      <c r="D17" s="139" t="e">
        <f t="shared" ref="D17:D36" si="4">IF(INDEX(CNTR_List_ExistPurchPrecNames,C17)=CONST_NA,"",INDEX(CNTR_List_ExistPurchPrecNames,C17))</f>
        <v>#REF!</v>
      </c>
      <c r="E17" s="140">
        <f>IFERROR(SUMIF(#REF!,CONST_PrecursorToGoodInput &amp; E$6 &amp; "_" &amp; $D17,#REF!)/SUMIF(#REF!,CONST_CNTR_TotProd &amp; $D17,#REF!),0)</f>
        <v>0</v>
      </c>
      <c r="F17" s="141">
        <f>IFERROR(SUMIF(#REF!,CONST_PrecursorToGoodInput &amp; F$6 &amp; "_" &amp; $D17,#REF!)/SUMIF(#REF!,CONST_CNTR_TotProd &amp; $D17,#REF!),0)</f>
        <v>0</v>
      </c>
      <c r="G17" s="141">
        <f>IFERROR(SUMIF(#REF!,CONST_PrecursorToGoodInput &amp; G$6 &amp; "_" &amp; $D17,#REF!)/SUMIF(#REF!,CONST_CNTR_TotProd &amp; $D17,#REF!),0)</f>
        <v>0</v>
      </c>
      <c r="H17" s="141">
        <f>IFERROR(SUMIF(#REF!,CONST_PrecursorToGoodInput &amp; H$6 &amp; "_" &amp; $D17,#REF!)/SUMIF(#REF!,CONST_CNTR_TotProd &amp; $D17,#REF!),0)</f>
        <v>0</v>
      </c>
      <c r="I17" s="141">
        <f>IFERROR(SUMIF(#REF!,CONST_PrecursorToGoodInput &amp; I$6 &amp; "_" &amp; $D17,#REF!)/SUMIF(#REF!,CONST_CNTR_TotProd &amp; $D17,#REF!),0)</f>
        <v>0</v>
      </c>
      <c r="J17" s="141">
        <f>IFERROR(SUMIF(#REF!,CONST_PrecursorToGoodInput &amp; J$6 &amp; "_" &amp; $D17,#REF!)/SUMIF(#REF!,CONST_CNTR_TotProd &amp; $D17,#REF!),0)</f>
        <v>0</v>
      </c>
      <c r="K17" s="141">
        <f>IFERROR(SUMIF(#REF!,CONST_PrecursorToGoodInput &amp; K$6 &amp; "_" &amp; $D17,#REF!)/SUMIF(#REF!,CONST_CNTR_TotProd &amp; $D17,#REF!),0)</f>
        <v>0</v>
      </c>
      <c r="L17" s="141">
        <f>IFERROR(SUMIF(#REF!,CONST_PrecursorToGoodInput &amp; L$6 &amp; "_" &amp; $D17,#REF!)/SUMIF(#REF!,CONST_CNTR_TotProd &amp; $D17,#REF!),0)</f>
        <v>0</v>
      </c>
      <c r="M17" s="141">
        <f>IFERROR(SUMIF(#REF!,CONST_PrecursorToGoodInput &amp; M$6 &amp; "_" &amp; $D17,#REF!)/SUMIF(#REF!,CONST_CNTR_TotProd &amp; $D17,#REF!),0)</f>
        <v>0</v>
      </c>
      <c r="N17" s="142">
        <f>IFERROR(SUMIF(#REF!,CONST_PrecursorToGoodInput &amp; N$6 &amp; "_" &amp; $D17,#REF!)/SUMIF(#REF!,CONST_CNTR_TotProd &amp; $D17,#REF!),0)</f>
        <v>0</v>
      </c>
      <c r="O17" s="140">
        <f>IFERROR(SUMIF(#REF!,CONST_PrecursorToGoodInput &amp; O$6 &amp; "_" &amp; $D17,#REF!)/SUMIF(#REF!,CONST_CNTR_TotProd &amp; $D17,#REF!),0)</f>
        <v>0</v>
      </c>
      <c r="P17" s="141">
        <f>IFERROR(SUMIF(#REF!,CONST_PrecursorToGoodInput &amp; P$6 &amp; "_" &amp; $D17,#REF!)/SUMIF(#REF!,CONST_CNTR_TotProd &amp; $D17,#REF!),0)</f>
        <v>0</v>
      </c>
      <c r="Q17" s="141">
        <f>IFERROR(SUMIF(#REF!,CONST_PrecursorToGoodInput &amp; Q$6 &amp; "_" &amp; $D17,#REF!)/SUMIF(#REF!,CONST_CNTR_TotProd &amp; $D17,#REF!),0)</f>
        <v>0</v>
      </c>
      <c r="R17" s="141">
        <f>IFERROR(SUMIF(#REF!,CONST_PrecursorToGoodInput &amp; R$6 &amp; "_" &amp; $D17,#REF!)/SUMIF(#REF!,CONST_CNTR_TotProd &amp; $D17,#REF!),0)</f>
        <v>0</v>
      </c>
      <c r="S17" s="141">
        <f>IFERROR(SUMIF(#REF!,CONST_PrecursorToGoodInput &amp; S$6 &amp; "_" &amp; $D17,#REF!)/SUMIF(#REF!,CONST_CNTR_TotProd &amp; $D17,#REF!),0)</f>
        <v>0</v>
      </c>
      <c r="T17" s="141">
        <f>IFERROR(SUMIF(#REF!,CONST_PrecursorToGoodInput &amp; T$6 &amp; "_" &amp; $D17,#REF!)/SUMIF(#REF!,CONST_CNTR_TotProd &amp; $D17,#REF!),0)</f>
        <v>0</v>
      </c>
      <c r="U17" s="141">
        <f>IFERROR(SUMIF(#REF!,CONST_PrecursorToGoodInput &amp; U$6 &amp; "_" &amp; $D17,#REF!)/SUMIF(#REF!,CONST_CNTR_TotProd &amp; $D17,#REF!),0)</f>
        <v>0</v>
      </c>
      <c r="V17" s="141">
        <f>IFERROR(SUMIF(#REF!,CONST_PrecursorToGoodInput &amp; V$6 &amp; "_" &amp; $D17,#REF!)/SUMIF(#REF!,CONST_CNTR_TotProd &amp; $D17,#REF!),0)</f>
        <v>0</v>
      </c>
      <c r="W17" s="141">
        <f>IFERROR(SUMIF(#REF!,CONST_PrecursorToGoodInput &amp; W$6 &amp; "_" &amp; $D17,#REF!)/SUMIF(#REF!,CONST_CNTR_TotProd &amp; $D17,#REF!),0)</f>
        <v>0</v>
      </c>
      <c r="X17" s="141">
        <f>IFERROR(SUMIF(#REF!,CONST_PrecursorToGoodInput &amp; X$6 &amp; "_" &amp; $D17,#REF!)/SUMIF(#REF!,CONST_CNTR_TotProd &amp; $D17,#REF!),0)</f>
        <v>0</v>
      </c>
      <c r="Y17" s="141">
        <f>IFERROR(SUMIF(#REF!,CONST_PrecursorToGoodInput &amp; Y$6 &amp; "_" &amp; $D17,#REF!)/SUMIF(#REF!,CONST_CNTR_TotProd &amp; $D17,#REF!),0)</f>
        <v>0</v>
      </c>
      <c r="Z17" s="141">
        <f>IFERROR(SUMIF(#REF!,CONST_PrecursorToGoodInput &amp; Z$6 &amp; "_" &amp; $D17,#REF!)/SUMIF(#REF!,CONST_CNTR_TotProd &amp; $D17,#REF!),0)</f>
        <v>0</v>
      </c>
      <c r="AA17" s="141">
        <f>IFERROR(SUMIF(#REF!,CONST_PrecursorToGoodInput &amp; AA$6 &amp; "_" &amp; $D17,#REF!)/SUMIF(#REF!,CONST_CNTR_TotProd &amp; $D17,#REF!),0)</f>
        <v>0</v>
      </c>
      <c r="AB17" s="141">
        <f>IFERROR(SUMIF(#REF!,CONST_PrecursorToGoodInput &amp; AB$6 &amp; "_" &amp; $D17,#REF!)/SUMIF(#REF!,CONST_CNTR_TotProd &amp; $D17,#REF!),0)</f>
        <v>0</v>
      </c>
      <c r="AC17" s="141">
        <f>IFERROR(SUMIF(#REF!,CONST_PrecursorToGoodInput &amp; AC$6 &amp; "_" &amp; $D17,#REF!)/SUMIF(#REF!,CONST_CNTR_TotProd &amp; $D17,#REF!),0)</f>
        <v>0</v>
      </c>
      <c r="AD17" s="141">
        <f>IFERROR(SUMIF(#REF!,CONST_PrecursorToGoodInput &amp; AD$6 &amp; "_" &amp; $D17,#REF!)/SUMIF(#REF!,CONST_CNTR_TotProd &amp; $D17,#REF!),0)</f>
        <v>0</v>
      </c>
      <c r="AE17" s="141">
        <f>IFERROR(SUMIF(#REF!,CONST_PrecursorToGoodInput &amp; AE$6 &amp; "_" &amp; $D17,#REF!)/SUMIF(#REF!,CONST_CNTR_TotProd &amp; $D17,#REF!),0)</f>
        <v>0</v>
      </c>
      <c r="AF17" s="141">
        <f>IFERROR(SUMIF(#REF!,CONST_PrecursorToGoodInput &amp; AF$6 &amp; "_" &amp; $D17,#REF!)/SUMIF(#REF!,CONST_CNTR_TotProd &amp; $D17,#REF!),0)</f>
        <v>0</v>
      </c>
      <c r="AG17" s="141">
        <f>IFERROR(SUMIF(#REF!,CONST_PrecursorToGoodInput &amp; AG$6 &amp; "_" &amp; $D17,#REF!)/SUMIF(#REF!,CONST_CNTR_TotProd &amp; $D17,#REF!),0)</f>
        <v>0</v>
      </c>
      <c r="AH17" s="142">
        <f>IFERROR(SUMIF(#REF!,CONST_PrecursorToGoodInput &amp; AH$6 &amp; "_" &amp; $D17,#REF!)/SUMIF(#REF!,CONST_CNTR_TotProd &amp; $D17,#REF!),0)</f>
        <v>0</v>
      </c>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row>
    <row r="18" spans="2:74" ht="12.75" customHeight="1" x14ac:dyDescent="0.35">
      <c r="C18" s="70">
        <v>2</v>
      </c>
      <c r="D18" s="98" t="e">
        <f t="shared" si="4"/>
        <v>#REF!</v>
      </c>
      <c r="E18" s="93">
        <f>IFERROR(SUMIF(#REF!,CONST_PrecursorToGoodInput &amp; E$6 &amp; "_" &amp; $D18,#REF!)/SUMIF(#REF!,CONST_CNTR_TotProd &amp; $D18,#REF!),0)</f>
        <v>0</v>
      </c>
      <c r="F18" s="71">
        <f>IFERROR(SUMIF(#REF!,CONST_PrecursorToGoodInput &amp; F$6 &amp; "_" &amp; $D18,#REF!)/SUMIF(#REF!,CONST_CNTR_TotProd &amp; $D18,#REF!),0)</f>
        <v>0</v>
      </c>
      <c r="G18" s="71">
        <f>IFERROR(SUMIF(#REF!,CONST_PrecursorToGoodInput &amp; G$6 &amp; "_" &amp; $D18,#REF!)/SUMIF(#REF!,CONST_CNTR_TotProd &amp; $D18,#REF!),0)</f>
        <v>0</v>
      </c>
      <c r="H18" s="71">
        <f>IFERROR(SUMIF(#REF!,CONST_PrecursorToGoodInput &amp; H$6 &amp; "_" &amp; $D18,#REF!)/SUMIF(#REF!,CONST_CNTR_TotProd &amp; $D18,#REF!),0)</f>
        <v>0</v>
      </c>
      <c r="I18" s="71">
        <f>IFERROR(SUMIF(#REF!,CONST_PrecursorToGoodInput &amp; I$6 &amp; "_" &amp; $D18,#REF!)/SUMIF(#REF!,CONST_CNTR_TotProd &amp; $D18,#REF!),0)</f>
        <v>0</v>
      </c>
      <c r="J18" s="71">
        <f>IFERROR(SUMIF(#REF!,CONST_PrecursorToGoodInput &amp; J$6 &amp; "_" &amp; $D18,#REF!)/SUMIF(#REF!,CONST_CNTR_TotProd &amp; $D18,#REF!),0)</f>
        <v>0</v>
      </c>
      <c r="K18" s="71">
        <f>IFERROR(SUMIF(#REF!,CONST_PrecursorToGoodInput &amp; K$6 &amp; "_" &amp; $D18,#REF!)/SUMIF(#REF!,CONST_CNTR_TotProd &amp; $D18,#REF!),0)</f>
        <v>0</v>
      </c>
      <c r="L18" s="71">
        <f>IFERROR(SUMIF(#REF!,CONST_PrecursorToGoodInput &amp; L$6 &amp; "_" &amp; $D18,#REF!)/SUMIF(#REF!,CONST_CNTR_TotProd &amp; $D18,#REF!),0)</f>
        <v>0</v>
      </c>
      <c r="M18" s="71">
        <f>IFERROR(SUMIF(#REF!,CONST_PrecursorToGoodInput &amp; M$6 &amp; "_" &amp; $D18,#REF!)/SUMIF(#REF!,CONST_CNTR_TotProd &amp; $D18,#REF!),0)</f>
        <v>0</v>
      </c>
      <c r="N18" s="94">
        <f>IFERROR(SUMIF(#REF!,CONST_PrecursorToGoodInput &amp; N$6 &amp; "_" &amp; $D18,#REF!)/SUMIF(#REF!,CONST_CNTR_TotProd &amp; $D18,#REF!),0)</f>
        <v>0</v>
      </c>
      <c r="O18" s="93">
        <f>IFERROR(SUMIF(#REF!,CONST_PrecursorToGoodInput &amp; O$6 &amp; "_" &amp; $D18,#REF!)/SUMIF(#REF!,CONST_CNTR_TotProd &amp; $D18,#REF!),0)</f>
        <v>0</v>
      </c>
      <c r="P18" s="71">
        <f>IFERROR(SUMIF(#REF!,CONST_PrecursorToGoodInput &amp; P$6 &amp; "_" &amp; $D18,#REF!)/SUMIF(#REF!,CONST_CNTR_TotProd &amp; $D18,#REF!),0)</f>
        <v>0</v>
      </c>
      <c r="Q18" s="71">
        <f>IFERROR(SUMIF(#REF!,CONST_PrecursorToGoodInput &amp; Q$6 &amp; "_" &amp; $D18,#REF!)/SUMIF(#REF!,CONST_CNTR_TotProd &amp; $D18,#REF!),0)</f>
        <v>0</v>
      </c>
      <c r="R18" s="71">
        <f>IFERROR(SUMIF(#REF!,CONST_PrecursorToGoodInput &amp; R$6 &amp; "_" &amp; $D18,#REF!)/SUMIF(#REF!,CONST_CNTR_TotProd &amp; $D18,#REF!),0)</f>
        <v>0</v>
      </c>
      <c r="S18" s="71">
        <f>IFERROR(SUMIF(#REF!,CONST_PrecursorToGoodInput &amp; S$6 &amp; "_" &amp; $D18,#REF!)/SUMIF(#REF!,CONST_CNTR_TotProd &amp; $D18,#REF!),0)</f>
        <v>0</v>
      </c>
      <c r="T18" s="71">
        <f>IFERROR(SUMIF(#REF!,CONST_PrecursorToGoodInput &amp; T$6 &amp; "_" &amp; $D18,#REF!)/SUMIF(#REF!,CONST_CNTR_TotProd &amp; $D18,#REF!),0)</f>
        <v>0</v>
      </c>
      <c r="U18" s="71">
        <f>IFERROR(SUMIF(#REF!,CONST_PrecursorToGoodInput &amp; U$6 &amp; "_" &amp; $D18,#REF!)/SUMIF(#REF!,CONST_CNTR_TotProd &amp; $D18,#REF!),0)</f>
        <v>0</v>
      </c>
      <c r="V18" s="71">
        <f>IFERROR(SUMIF(#REF!,CONST_PrecursorToGoodInput &amp; V$6 &amp; "_" &amp; $D18,#REF!)/SUMIF(#REF!,CONST_CNTR_TotProd &amp; $D18,#REF!),0)</f>
        <v>0</v>
      </c>
      <c r="W18" s="71">
        <f>IFERROR(SUMIF(#REF!,CONST_PrecursorToGoodInput &amp; W$6 &amp; "_" &amp; $D18,#REF!)/SUMIF(#REF!,CONST_CNTR_TotProd &amp; $D18,#REF!),0)</f>
        <v>0</v>
      </c>
      <c r="X18" s="71">
        <f>IFERROR(SUMIF(#REF!,CONST_PrecursorToGoodInput &amp; X$6 &amp; "_" &amp; $D18,#REF!)/SUMIF(#REF!,CONST_CNTR_TotProd &amp; $D18,#REF!),0)</f>
        <v>0</v>
      </c>
      <c r="Y18" s="71">
        <f>IFERROR(SUMIF(#REF!,CONST_PrecursorToGoodInput &amp; Y$6 &amp; "_" &amp; $D18,#REF!)/SUMIF(#REF!,CONST_CNTR_TotProd &amp; $D18,#REF!),0)</f>
        <v>0</v>
      </c>
      <c r="Z18" s="71">
        <f>IFERROR(SUMIF(#REF!,CONST_PrecursorToGoodInput &amp; Z$6 &amp; "_" &amp; $D18,#REF!)/SUMIF(#REF!,CONST_CNTR_TotProd &amp; $D18,#REF!),0)</f>
        <v>0</v>
      </c>
      <c r="AA18" s="71">
        <f>IFERROR(SUMIF(#REF!,CONST_PrecursorToGoodInput &amp; AA$6 &amp; "_" &amp; $D18,#REF!)/SUMIF(#REF!,CONST_CNTR_TotProd &amp; $D18,#REF!),0)</f>
        <v>0</v>
      </c>
      <c r="AB18" s="71">
        <f>IFERROR(SUMIF(#REF!,CONST_PrecursorToGoodInput &amp; AB$6 &amp; "_" &amp; $D18,#REF!)/SUMIF(#REF!,CONST_CNTR_TotProd &amp; $D18,#REF!),0)</f>
        <v>0</v>
      </c>
      <c r="AC18" s="71">
        <f>IFERROR(SUMIF(#REF!,CONST_PrecursorToGoodInput &amp; AC$6 &amp; "_" &amp; $D18,#REF!)/SUMIF(#REF!,CONST_CNTR_TotProd &amp; $D18,#REF!),0)</f>
        <v>0</v>
      </c>
      <c r="AD18" s="71">
        <f>IFERROR(SUMIF(#REF!,CONST_PrecursorToGoodInput &amp; AD$6 &amp; "_" &amp; $D18,#REF!)/SUMIF(#REF!,CONST_CNTR_TotProd &amp; $D18,#REF!),0)</f>
        <v>0</v>
      </c>
      <c r="AE18" s="71">
        <f>IFERROR(SUMIF(#REF!,CONST_PrecursorToGoodInput &amp; AE$6 &amp; "_" &amp; $D18,#REF!)/SUMIF(#REF!,CONST_CNTR_TotProd &amp; $D18,#REF!),0)</f>
        <v>0</v>
      </c>
      <c r="AF18" s="71">
        <f>IFERROR(SUMIF(#REF!,CONST_PrecursorToGoodInput &amp; AF$6 &amp; "_" &amp; $D18,#REF!)/SUMIF(#REF!,CONST_CNTR_TotProd &amp; $D18,#REF!),0)</f>
        <v>0</v>
      </c>
      <c r="AG18" s="71">
        <f>IFERROR(SUMIF(#REF!,CONST_PrecursorToGoodInput &amp; AG$6 &amp; "_" &amp; $D18,#REF!)/SUMIF(#REF!,CONST_CNTR_TotProd &amp; $D18,#REF!),0)</f>
        <v>0</v>
      </c>
      <c r="AH18" s="94">
        <f>IFERROR(SUMIF(#REF!,CONST_PrecursorToGoodInput &amp; AH$6 &amp; "_" &amp; $D18,#REF!)/SUMIF(#REF!,CONST_CNTR_TotProd &amp; $D18,#REF!),0)</f>
        <v>0</v>
      </c>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row>
    <row r="19" spans="2:74" ht="12.75" customHeight="1" x14ac:dyDescent="0.35">
      <c r="C19" s="70">
        <v>3</v>
      </c>
      <c r="D19" s="98" t="e">
        <f t="shared" si="4"/>
        <v>#REF!</v>
      </c>
      <c r="E19" s="93">
        <f>IFERROR(SUMIF(#REF!,CONST_PrecursorToGoodInput &amp; E$6 &amp; "_" &amp; $D19,#REF!)/SUMIF(#REF!,CONST_CNTR_TotProd &amp; $D19,#REF!),0)</f>
        <v>0</v>
      </c>
      <c r="F19" s="71">
        <f>IFERROR(SUMIF(#REF!,CONST_PrecursorToGoodInput &amp; F$6 &amp; "_" &amp; $D19,#REF!)/SUMIF(#REF!,CONST_CNTR_TotProd &amp; $D19,#REF!),0)</f>
        <v>0</v>
      </c>
      <c r="G19" s="71">
        <f>IFERROR(SUMIF(#REF!,CONST_PrecursorToGoodInput &amp; G$6 &amp; "_" &amp; $D19,#REF!)/SUMIF(#REF!,CONST_CNTR_TotProd &amp; $D19,#REF!),0)</f>
        <v>0</v>
      </c>
      <c r="H19" s="71">
        <f>IFERROR(SUMIF(#REF!,CONST_PrecursorToGoodInput &amp; H$6 &amp; "_" &amp; $D19,#REF!)/SUMIF(#REF!,CONST_CNTR_TotProd &amp; $D19,#REF!),0)</f>
        <v>0</v>
      </c>
      <c r="I19" s="71">
        <f>IFERROR(SUMIF(#REF!,CONST_PrecursorToGoodInput &amp; I$6 &amp; "_" &amp; $D19,#REF!)/SUMIF(#REF!,CONST_CNTR_TotProd &amp; $D19,#REF!),0)</f>
        <v>0</v>
      </c>
      <c r="J19" s="71">
        <f>IFERROR(SUMIF(#REF!,CONST_PrecursorToGoodInput &amp; J$6 &amp; "_" &amp; $D19,#REF!)/SUMIF(#REF!,CONST_CNTR_TotProd &amp; $D19,#REF!),0)</f>
        <v>0</v>
      </c>
      <c r="K19" s="71">
        <f>IFERROR(SUMIF(#REF!,CONST_PrecursorToGoodInput &amp; K$6 &amp; "_" &amp; $D19,#REF!)/SUMIF(#REF!,CONST_CNTR_TotProd &amp; $D19,#REF!),0)</f>
        <v>0</v>
      </c>
      <c r="L19" s="71">
        <f>IFERROR(SUMIF(#REF!,CONST_PrecursorToGoodInput &amp; L$6 &amp; "_" &amp; $D19,#REF!)/SUMIF(#REF!,CONST_CNTR_TotProd &amp; $D19,#REF!),0)</f>
        <v>0</v>
      </c>
      <c r="M19" s="71">
        <f>IFERROR(SUMIF(#REF!,CONST_PrecursorToGoodInput &amp; M$6 &amp; "_" &amp; $D19,#REF!)/SUMIF(#REF!,CONST_CNTR_TotProd &amp; $D19,#REF!),0)</f>
        <v>0</v>
      </c>
      <c r="N19" s="94">
        <f>IFERROR(SUMIF(#REF!,CONST_PrecursorToGoodInput &amp; N$6 &amp; "_" &amp; $D19,#REF!)/SUMIF(#REF!,CONST_CNTR_TotProd &amp; $D19,#REF!),0)</f>
        <v>0</v>
      </c>
      <c r="O19" s="93">
        <f>IFERROR(SUMIF(#REF!,CONST_PrecursorToGoodInput &amp; O$6 &amp; "_" &amp; $D19,#REF!)/SUMIF(#REF!,CONST_CNTR_TotProd &amp; $D19,#REF!),0)</f>
        <v>0</v>
      </c>
      <c r="P19" s="71">
        <f>IFERROR(SUMIF(#REF!,CONST_PrecursorToGoodInput &amp; P$6 &amp; "_" &amp; $D19,#REF!)/SUMIF(#REF!,CONST_CNTR_TotProd &amp; $D19,#REF!),0)</f>
        <v>0</v>
      </c>
      <c r="Q19" s="71">
        <f>IFERROR(SUMIF(#REF!,CONST_PrecursorToGoodInput &amp; Q$6 &amp; "_" &amp; $D19,#REF!)/SUMIF(#REF!,CONST_CNTR_TotProd &amp; $D19,#REF!),0)</f>
        <v>0</v>
      </c>
      <c r="R19" s="71">
        <f>IFERROR(SUMIF(#REF!,CONST_PrecursorToGoodInput &amp; R$6 &amp; "_" &amp; $D19,#REF!)/SUMIF(#REF!,CONST_CNTR_TotProd &amp; $D19,#REF!),0)</f>
        <v>0</v>
      </c>
      <c r="S19" s="71">
        <f>IFERROR(SUMIF(#REF!,CONST_PrecursorToGoodInput &amp; S$6 &amp; "_" &amp; $D19,#REF!)/SUMIF(#REF!,CONST_CNTR_TotProd &amp; $D19,#REF!),0)</f>
        <v>0</v>
      </c>
      <c r="T19" s="71">
        <f>IFERROR(SUMIF(#REF!,CONST_PrecursorToGoodInput &amp; T$6 &amp; "_" &amp; $D19,#REF!)/SUMIF(#REF!,CONST_CNTR_TotProd &amp; $D19,#REF!),0)</f>
        <v>0</v>
      </c>
      <c r="U19" s="71">
        <f>IFERROR(SUMIF(#REF!,CONST_PrecursorToGoodInput &amp; U$6 &amp; "_" &amp; $D19,#REF!)/SUMIF(#REF!,CONST_CNTR_TotProd &amp; $D19,#REF!),0)</f>
        <v>0</v>
      </c>
      <c r="V19" s="71">
        <f>IFERROR(SUMIF(#REF!,CONST_PrecursorToGoodInput &amp; V$6 &amp; "_" &amp; $D19,#REF!)/SUMIF(#REF!,CONST_CNTR_TotProd &amp; $D19,#REF!),0)</f>
        <v>0</v>
      </c>
      <c r="W19" s="71">
        <f>IFERROR(SUMIF(#REF!,CONST_PrecursorToGoodInput &amp; W$6 &amp; "_" &amp; $D19,#REF!)/SUMIF(#REF!,CONST_CNTR_TotProd &amp; $D19,#REF!),0)</f>
        <v>0</v>
      </c>
      <c r="X19" s="71">
        <f>IFERROR(SUMIF(#REF!,CONST_PrecursorToGoodInput &amp; X$6 &amp; "_" &amp; $D19,#REF!)/SUMIF(#REF!,CONST_CNTR_TotProd &amp; $D19,#REF!),0)</f>
        <v>0</v>
      </c>
      <c r="Y19" s="71">
        <f>IFERROR(SUMIF(#REF!,CONST_PrecursorToGoodInput &amp; Y$6 &amp; "_" &amp; $D19,#REF!)/SUMIF(#REF!,CONST_CNTR_TotProd &amp; $D19,#REF!),0)</f>
        <v>0</v>
      </c>
      <c r="Z19" s="71">
        <f>IFERROR(SUMIF(#REF!,CONST_PrecursorToGoodInput &amp; Z$6 &amp; "_" &amp; $D19,#REF!)/SUMIF(#REF!,CONST_CNTR_TotProd &amp; $D19,#REF!),0)</f>
        <v>0</v>
      </c>
      <c r="AA19" s="71">
        <f>IFERROR(SUMIF(#REF!,CONST_PrecursorToGoodInput &amp; AA$6 &amp; "_" &amp; $D19,#REF!)/SUMIF(#REF!,CONST_CNTR_TotProd &amp; $D19,#REF!),0)</f>
        <v>0</v>
      </c>
      <c r="AB19" s="71">
        <f>IFERROR(SUMIF(#REF!,CONST_PrecursorToGoodInput &amp; AB$6 &amp; "_" &amp; $D19,#REF!)/SUMIF(#REF!,CONST_CNTR_TotProd &amp; $D19,#REF!),0)</f>
        <v>0</v>
      </c>
      <c r="AC19" s="71">
        <f>IFERROR(SUMIF(#REF!,CONST_PrecursorToGoodInput &amp; AC$6 &amp; "_" &amp; $D19,#REF!)/SUMIF(#REF!,CONST_CNTR_TotProd &amp; $D19,#REF!),0)</f>
        <v>0</v>
      </c>
      <c r="AD19" s="71">
        <f>IFERROR(SUMIF(#REF!,CONST_PrecursorToGoodInput &amp; AD$6 &amp; "_" &amp; $D19,#REF!)/SUMIF(#REF!,CONST_CNTR_TotProd &amp; $D19,#REF!),0)</f>
        <v>0</v>
      </c>
      <c r="AE19" s="71">
        <f>IFERROR(SUMIF(#REF!,CONST_PrecursorToGoodInput &amp; AE$6 &amp; "_" &amp; $D19,#REF!)/SUMIF(#REF!,CONST_CNTR_TotProd &amp; $D19,#REF!),0)</f>
        <v>0</v>
      </c>
      <c r="AF19" s="71">
        <f>IFERROR(SUMIF(#REF!,CONST_PrecursorToGoodInput &amp; AF$6 &amp; "_" &amp; $D19,#REF!)/SUMIF(#REF!,CONST_CNTR_TotProd &amp; $D19,#REF!),0)</f>
        <v>0</v>
      </c>
      <c r="AG19" s="71">
        <f>IFERROR(SUMIF(#REF!,CONST_PrecursorToGoodInput &amp; AG$6 &amp; "_" &amp; $D19,#REF!)/SUMIF(#REF!,CONST_CNTR_TotProd &amp; $D19,#REF!),0)</f>
        <v>0</v>
      </c>
      <c r="AH19" s="94">
        <f>IFERROR(SUMIF(#REF!,CONST_PrecursorToGoodInput &amp; AH$6 &amp; "_" &amp; $D19,#REF!)/SUMIF(#REF!,CONST_CNTR_TotProd &amp; $D19,#REF!),0)</f>
        <v>0</v>
      </c>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row>
    <row r="20" spans="2:74" ht="12.75" customHeight="1" x14ac:dyDescent="0.35">
      <c r="C20" s="70">
        <v>4</v>
      </c>
      <c r="D20" s="98" t="e">
        <f t="shared" si="4"/>
        <v>#REF!</v>
      </c>
      <c r="E20" s="93">
        <f>IFERROR(SUMIF(#REF!,CONST_PrecursorToGoodInput &amp; E$6 &amp; "_" &amp; $D20,#REF!)/SUMIF(#REF!,CONST_CNTR_TotProd &amp; $D20,#REF!),0)</f>
        <v>0</v>
      </c>
      <c r="F20" s="71">
        <f>IFERROR(SUMIF(#REF!,CONST_PrecursorToGoodInput &amp; F$6 &amp; "_" &amp; $D20,#REF!)/SUMIF(#REF!,CONST_CNTR_TotProd &amp; $D20,#REF!),0)</f>
        <v>0</v>
      </c>
      <c r="G20" s="71">
        <f>IFERROR(SUMIF(#REF!,CONST_PrecursorToGoodInput &amp; G$6 &amp; "_" &amp; $D20,#REF!)/SUMIF(#REF!,CONST_CNTR_TotProd &amp; $D20,#REF!),0)</f>
        <v>0</v>
      </c>
      <c r="H20" s="71">
        <f>IFERROR(SUMIF(#REF!,CONST_PrecursorToGoodInput &amp; H$6 &amp; "_" &amp; $D20,#REF!)/SUMIF(#REF!,CONST_CNTR_TotProd &amp; $D20,#REF!),0)</f>
        <v>0</v>
      </c>
      <c r="I20" s="71">
        <f>IFERROR(SUMIF(#REF!,CONST_PrecursorToGoodInput &amp; I$6 &amp; "_" &amp; $D20,#REF!)/SUMIF(#REF!,CONST_CNTR_TotProd &amp; $D20,#REF!),0)</f>
        <v>0</v>
      </c>
      <c r="J20" s="71">
        <f>IFERROR(SUMIF(#REF!,CONST_PrecursorToGoodInput &amp; J$6 &amp; "_" &amp; $D20,#REF!)/SUMIF(#REF!,CONST_CNTR_TotProd &amp; $D20,#REF!),0)</f>
        <v>0</v>
      </c>
      <c r="K20" s="71">
        <f>IFERROR(SUMIF(#REF!,CONST_PrecursorToGoodInput &amp; K$6 &amp; "_" &amp; $D20,#REF!)/SUMIF(#REF!,CONST_CNTR_TotProd &amp; $D20,#REF!),0)</f>
        <v>0</v>
      </c>
      <c r="L20" s="71">
        <f>IFERROR(SUMIF(#REF!,CONST_PrecursorToGoodInput &amp; L$6 &amp; "_" &amp; $D20,#REF!)/SUMIF(#REF!,CONST_CNTR_TotProd &amp; $D20,#REF!),0)</f>
        <v>0</v>
      </c>
      <c r="M20" s="71">
        <f>IFERROR(SUMIF(#REF!,CONST_PrecursorToGoodInput &amp; M$6 &amp; "_" &amp; $D20,#REF!)/SUMIF(#REF!,CONST_CNTR_TotProd &amp; $D20,#REF!),0)</f>
        <v>0</v>
      </c>
      <c r="N20" s="94">
        <f>IFERROR(SUMIF(#REF!,CONST_PrecursorToGoodInput &amp; N$6 &amp; "_" &amp; $D20,#REF!)/SUMIF(#REF!,CONST_CNTR_TotProd &amp; $D20,#REF!),0)</f>
        <v>0</v>
      </c>
      <c r="O20" s="93">
        <f>IFERROR(SUMIF(#REF!,CONST_PrecursorToGoodInput &amp; O$6 &amp; "_" &amp; $D20,#REF!)/SUMIF(#REF!,CONST_CNTR_TotProd &amp; $D20,#REF!),0)</f>
        <v>0</v>
      </c>
      <c r="P20" s="71">
        <f>IFERROR(SUMIF(#REF!,CONST_PrecursorToGoodInput &amp; P$6 &amp; "_" &amp; $D20,#REF!)/SUMIF(#REF!,CONST_CNTR_TotProd &amp; $D20,#REF!),0)</f>
        <v>0</v>
      </c>
      <c r="Q20" s="71">
        <f>IFERROR(SUMIF(#REF!,CONST_PrecursorToGoodInput &amp; Q$6 &amp; "_" &amp; $D20,#REF!)/SUMIF(#REF!,CONST_CNTR_TotProd &amp; $D20,#REF!),0)</f>
        <v>0</v>
      </c>
      <c r="R20" s="71">
        <f>IFERROR(SUMIF(#REF!,CONST_PrecursorToGoodInput &amp; R$6 &amp; "_" &amp; $D20,#REF!)/SUMIF(#REF!,CONST_CNTR_TotProd &amp; $D20,#REF!),0)</f>
        <v>0</v>
      </c>
      <c r="S20" s="71">
        <f>IFERROR(SUMIF(#REF!,CONST_PrecursorToGoodInput &amp; S$6 &amp; "_" &amp; $D20,#REF!)/SUMIF(#REF!,CONST_CNTR_TotProd &amp; $D20,#REF!),0)</f>
        <v>0</v>
      </c>
      <c r="T20" s="71">
        <f>IFERROR(SUMIF(#REF!,CONST_PrecursorToGoodInput &amp; T$6 &amp; "_" &amp; $D20,#REF!)/SUMIF(#REF!,CONST_CNTR_TotProd &amp; $D20,#REF!),0)</f>
        <v>0</v>
      </c>
      <c r="U20" s="71">
        <f>IFERROR(SUMIF(#REF!,CONST_PrecursorToGoodInput &amp; U$6 &amp; "_" &amp; $D20,#REF!)/SUMIF(#REF!,CONST_CNTR_TotProd &amp; $D20,#REF!),0)</f>
        <v>0</v>
      </c>
      <c r="V20" s="71">
        <f>IFERROR(SUMIF(#REF!,CONST_PrecursorToGoodInput &amp; V$6 &amp; "_" &amp; $D20,#REF!)/SUMIF(#REF!,CONST_CNTR_TotProd &amp; $D20,#REF!),0)</f>
        <v>0</v>
      </c>
      <c r="W20" s="71">
        <f>IFERROR(SUMIF(#REF!,CONST_PrecursorToGoodInput &amp; W$6 &amp; "_" &amp; $D20,#REF!)/SUMIF(#REF!,CONST_CNTR_TotProd &amp; $D20,#REF!),0)</f>
        <v>0</v>
      </c>
      <c r="X20" s="71">
        <f>IFERROR(SUMIF(#REF!,CONST_PrecursorToGoodInput &amp; X$6 &amp; "_" &amp; $D20,#REF!)/SUMIF(#REF!,CONST_CNTR_TotProd &amp; $D20,#REF!),0)</f>
        <v>0</v>
      </c>
      <c r="Y20" s="71">
        <f>IFERROR(SUMIF(#REF!,CONST_PrecursorToGoodInput &amp; Y$6 &amp; "_" &amp; $D20,#REF!)/SUMIF(#REF!,CONST_CNTR_TotProd &amp; $D20,#REF!),0)</f>
        <v>0</v>
      </c>
      <c r="Z20" s="71">
        <f>IFERROR(SUMIF(#REF!,CONST_PrecursorToGoodInput &amp; Z$6 &amp; "_" &amp; $D20,#REF!)/SUMIF(#REF!,CONST_CNTR_TotProd &amp; $D20,#REF!),0)</f>
        <v>0</v>
      </c>
      <c r="AA20" s="71">
        <f>IFERROR(SUMIF(#REF!,CONST_PrecursorToGoodInput &amp; AA$6 &amp; "_" &amp; $D20,#REF!)/SUMIF(#REF!,CONST_CNTR_TotProd &amp; $D20,#REF!),0)</f>
        <v>0</v>
      </c>
      <c r="AB20" s="71">
        <f>IFERROR(SUMIF(#REF!,CONST_PrecursorToGoodInput &amp; AB$6 &amp; "_" &amp; $D20,#REF!)/SUMIF(#REF!,CONST_CNTR_TotProd &amp; $D20,#REF!),0)</f>
        <v>0</v>
      </c>
      <c r="AC20" s="71">
        <f>IFERROR(SUMIF(#REF!,CONST_PrecursorToGoodInput &amp; AC$6 &amp; "_" &amp; $D20,#REF!)/SUMIF(#REF!,CONST_CNTR_TotProd &amp; $D20,#REF!),0)</f>
        <v>0</v>
      </c>
      <c r="AD20" s="71">
        <f>IFERROR(SUMIF(#REF!,CONST_PrecursorToGoodInput &amp; AD$6 &amp; "_" &amp; $D20,#REF!)/SUMIF(#REF!,CONST_CNTR_TotProd &amp; $D20,#REF!),0)</f>
        <v>0</v>
      </c>
      <c r="AE20" s="71">
        <f>IFERROR(SUMIF(#REF!,CONST_PrecursorToGoodInput &amp; AE$6 &amp; "_" &amp; $D20,#REF!)/SUMIF(#REF!,CONST_CNTR_TotProd &amp; $D20,#REF!),0)</f>
        <v>0</v>
      </c>
      <c r="AF20" s="71">
        <f>IFERROR(SUMIF(#REF!,CONST_PrecursorToGoodInput &amp; AF$6 &amp; "_" &amp; $D20,#REF!)/SUMIF(#REF!,CONST_CNTR_TotProd &amp; $D20,#REF!),0)</f>
        <v>0</v>
      </c>
      <c r="AG20" s="71">
        <f>IFERROR(SUMIF(#REF!,CONST_PrecursorToGoodInput &amp; AG$6 &amp; "_" &amp; $D20,#REF!)/SUMIF(#REF!,CONST_CNTR_TotProd &amp; $D20,#REF!),0)</f>
        <v>0</v>
      </c>
      <c r="AH20" s="94">
        <f>IFERROR(SUMIF(#REF!,CONST_PrecursorToGoodInput &amp; AH$6 &amp; "_" &amp; $D20,#REF!)/SUMIF(#REF!,CONST_CNTR_TotProd &amp; $D20,#REF!),0)</f>
        <v>0</v>
      </c>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row>
    <row r="21" spans="2:74" ht="12.75" customHeight="1" x14ac:dyDescent="0.35">
      <c r="C21" s="70">
        <v>5</v>
      </c>
      <c r="D21" s="98" t="e">
        <f t="shared" si="4"/>
        <v>#REF!</v>
      </c>
      <c r="E21" s="93">
        <f>IFERROR(SUMIF(#REF!,CONST_PrecursorToGoodInput &amp; E$6 &amp; "_" &amp; $D21,#REF!)/SUMIF(#REF!,CONST_CNTR_TotProd &amp; $D21,#REF!),0)</f>
        <v>0</v>
      </c>
      <c r="F21" s="71">
        <f>IFERROR(SUMIF(#REF!,CONST_PrecursorToGoodInput &amp; F$6 &amp; "_" &amp; $D21,#REF!)/SUMIF(#REF!,CONST_CNTR_TotProd &amp; $D21,#REF!),0)</f>
        <v>0</v>
      </c>
      <c r="G21" s="71">
        <f>IFERROR(SUMIF(#REF!,CONST_PrecursorToGoodInput &amp; G$6 &amp; "_" &amp; $D21,#REF!)/SUMIF(#REF!,CONST_CNTR_TotProd &amp; $D21,#REF!),0)</f>
        <v>0</v>
      </c>
      <c r="H21" s="71">
        <f>IFERROR(SUMIF(#REF!,CONST_PrecursorToGoodInput &amp; H$6 &amp; "_" &amp; $D21,#REF!)/SUMIF(#REF!,CONST_CNTR_TotProd &amp; $D21,#REF!),0)</f>
        <v>0</v>
      </c>
      <c r="I21" s="71">
        <f>IFERROR(SUMIF(#REF!,CONST_PrecursorToGoodInput &amp; I$6 &amp; "_" &amp; $D21,#REF!)/SUMIF(#REF!,CONST_CNTR_TotProd &amp; $D21,#REF!),0)</f>
        <v>0</v>
      </c>
      <c r="J21" s="71">
        <f>IFERROR(SUMIF(#REF!,CONST_PrecursorToGoodInput &amp; J$6 &amp; "_" &amp; $D21,#REF!)/SUMIF(#REF!,CONST_CNTR_TotProd &amp; $D21,#REF!),0)</f>
        <v>0</v>
      </c>
      <c r="K21" s="71">
        <f>IFERROR(SUMIF(#REF!,CONST_PrecursorToGoodInput &amp; K$6 &amp; "_" &amp; $D21,#REF!)/SUMIF(#REF!,CONST_CNTR_TotProd &amp; $D21,#REF!),0)</f>
        <v>0</v>
      </c>
      <c r="L21" s="71">
        <f>IFERROR(SUMIF(#REF!,CONST_PrecursorToGoodInput &amp; L$6 &amp; "_" &amp; $D21,#REF!)/SUMIF(#REF!,CONST_CNTR_TotProd &amp; $D21,#REF!),0)</f>
        <v>0</v>
      </c>
      <c r="M21" s="71">
        <f>IFERROR(SUMIF(#REF!,CONST_PrecursorToGoodInput &amp; M$6 &amp; "_" &amp; $D21,#REF!)/SUMIF(#REF!,CONST_CNTR_TotProd &amp; $D21,#REF!),0)</f>
        <v>0</v>
      </c>
      <c r="N21" s="94">
        <f>IFERROR(SUMIF(#REF!,CONST_PrecursorToGoodInput &amp; N$6 &amp; "_" &amp; $D21,#REF!)/SUMIF(#REF!,CONST_CNTR_TotProd &amp; $D21,#REF!),0)</f>
        <v>0</v>
      </c>
      <c r="O21" s="93">
        <f>IFERROR(SUMIF(#REF!,CONST_PrecursorToGoodInput &amp; O$6 &amp; "_" &amp; $D21,#REF!)/SUMIF(#REF!,CONST_CNTR_TotProd &amp; $D21,#REF!),0)</f>
        <v>0</v>
      </c>
      <c r="P21" s="71">
        <f>IFERROR(SUMIF(#REF!,CONST_PrecursorToGoodInput &amp; P$6 &amp; "_" &amp; $D21,#REF!)/SUMIF(#REF!,CONST_CNTR_TotProd &amp; $D21,#REF!),0)</f>
        <v>0</v>
      </c>
      <c r="Q21" s="71">
        <f>IFERROR(SUMIF(#REF!,CONST_PrecursorToGoodInput &amp; Q$6 &amp; "_" &amp; $D21,#REF!)/SUMIF(#REF!,CONST_CNTR_TotProd &amp; $D21,#REF!),0)</f>
        <v>0</v>
      </c>
      <c r="R21" s="71">
        <f>IFERROR(SUMIF(#REF!,CONST_PrecursorToGoodInput &amp; R$6 &amp; "_" &amp; $D21,#REF!)/SUMIF(#REF!,CONST_CNTR_TotProd &amp; $D21,#REF!),0)</f>
        <v>0</v>
      </c>
      <c r="S21" s="71">
        <f>IFERROR(SUMIF(#REF!,CONST_PrecursorToGoodInput &amp; S$6 &amp; "_" &amp; $D21,#REF!)/SUMIF(#REF!,CONST_CNTR_TotProd &amp; $D21,#REF!),0)</f>
        <v>0</v>
      </c>
      <c r="T21" s="71">
        <f>IFERROR(SUMIF(#REF!,CONST_PrecursorToGoodInput &amp; T$6 &amp; "_" &amp; $D21,#REF!)/SUMIF(#REF!,CONST_CNTR_TotProd &amp; $D21,#REF!),0)</f>
        <v>0</v>
      </c>
      <c r="U21" s="71">
        <f>IFERROR(SUMIF(#REF!,CONST_PrecursorToGoodInput &amp; U$6 &amp; "_" &amp; $D21,#REF!)/SUMIF(#REF!,CONST_CNTR_TotProd &amp; $D21,#REF!),0)</f>
        <v>0</v>
      </c>
      <c r="V21" s="71">
        <f>IFERROR(SUMIF(#REF!,CONST_PrecursorToGoodInput &amp; V$6 &amp; "_" &amp; $D21,#REF!)/SUMIF(#REF!,CONST_CNTR_TotProd &amp; $D21,#REF!),0)</f>
        <v>0</v>
      </c>
      <c r="W21" s="71">
        <f>IFERROR(SUMIF(#REF!,CONST_PrecursorToGoodInput &amp; W$6 &amp; "_" &amp; $D21,#REF!)/SUMIF(#REF!,CONST_CNTR_TotProd &amp; $D21,#REF!),0)</f>
        <v>0</v>
      </c>
      <c r="X21" s="71">
        <f>IFERROR(SUMIF(#REF!,CONST_PrecursorToGoodInput &amp; X$6 &amp; "_" &amp; $D21,#REF!)/SUMIF(#REF!,CONST_CNTR_TotProd &amp; $D21,#REF!),0)</f>
        <v>0</v>
      </c>
      <c r="Y21" s="71">
        <f>IFERROR(SUMIF(#REF!,CONST_PrecursorToGoodInput &amp; Y$6 &amp; "_" &amp; $D21,#REF!)/SUMIF(#REF!,CONST_CNTR_TotProd &amp; $D21,#REF!),0)</f>
        <v>0</v>
      </c>
      <c r="Z21" s="71">
        <f>IFERROR(SUMIF(#REF!,CONST_PrecursorToGoodInput &amp; Z$6 &amp; "_" &amp; $D21,#REF!)/SUMIF(#REF!,CONST_CNTR_TotProd &amp; $D21,#REF!),0)</f>
        <v>0</v>
      </c>
      <c r="AA21" s="71">
        <f>IFERROR(SUMIF(#REF!,CONST_PrecursorToGoodInput &amp; AA$6 &amp; "_" &amp; $D21,#REF!)/SUMIF(#REF!,CONST_CNTR_TotProd &amp; $D21,#REF!),0)</f>
        <v>0</v>
      </c>
      <c r="AB21" s="71">
        <f>IFERROR(SUMIF(#REF!,CONST_PrecursorToGoodInput &amp; AB$6 &amp; "_" &amp; $D21,#REF!)/SUMIF(#REF!,CONST_CNTR_TotProd &amp; $D21,#REF!),0)</f>
        <v>0</v>
      </c>
      <c r="AC21" s="71">
        <f>IFERROR(SUMIF(#REF!,CONST_PrecursorToGoodInput &amp; AC$6 &amp; "_" &amp; $D21,#REF!)/SUMIF(#REF!,CONST_CNTR_TotProd &amp; $D21,#REF!),0)</f>
        <v>0</v>
      </c>
      <c r="AD21" s="71">
        <f>IFERROR(SUMIF(#REF!,CONST_PrecursorToGoodInput &amp; AD$6 &amp; "_" &amp; $D21,#REF!)/SUMIF(#REF!,CONST_CNTR_TotProd &amp; $D21,#REF!),0)</f>
        <v>0</v>
      </c>
      <c r="AE21" s="71">
        <f>IFERROR(SUMIF(#REF!,CONST_PrecursorToGoodInput &amp; AE$6 &amp; "_" &amp; $D21,#REF!)/SUMIF(#REF!,CONST_CNTR_TotProd &amp; $D21,#REF!),0)</f>
        <v>0</v>
      </c>
      <c r="AF21" s="71">
        <f>IFERROR(SUMIF(#REF!,CONST_PrecursorToGoodInput &amp; AF$6 &amp; "_" &amp; $D21,#REF!)/SUMIF(#REF!,CONST_CNTR_TotProd &amp; $D21,#REF!),0)</f>
        <v>0</v>
      </c>
      <c r="AG21" s="71">
        <f>IFERROR(SUMIF(#REF!,CONST_PrecursorToGoodInput &amp; AG$6 &amp; "_" &amp; $D21,#REF!)/SUMIF(#REF!,CONST_CNTR_TotProd &amp; $D21,#REF!),0)</f>
        <v>0</v>
      </c>
      <c r="AH21" s="94">
        <f>IFERROR(SUMIF(#REF!,CONST_PrecursorToGoodInput &amp; AH$6 &amp; "_" &amp; $D21,#REF!)/SUMIF(#REF!,CONST_CNTR_TotProd &amp; $D21,#REF!),0)</f>
        <v>0</v>
      </c>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row>
    <row r="22" spans="2:74" ht="12.75" customHeight="1" x14ac:dyDescent="0.35">
      <c r="C22" s="70">
        <v>6</v>
      </c>
      <c r="D22" s="98" t="e">
        <f t="shared" si="4"/>
        <v>#REF!</v>
      </c>
      <c r="E22" s="93">
        <f>IFERROR(SUMIF(#REF!,CONST_PrecursorToGoodInput &amp; E$6 &amp; "_" &amp; $D22,#REF!)/SUMIF(#REF!,CONST_CNTR_TotProd &amp; $D22,#REF!),0)</f>
        <v>0</v>
      </c>
      <c r="F22" s="71">
        <f>IFERROR(SUMIF(#REF!,CONST_PrecursorToGoodInput &amp; F$6 &amp; "_" &amp; $D22,#REF!)/SUMIF(#REF!,CONST_CNTR_TotProd &amp; $D22,#REF!),0)</f>
        <v>0</v>
      </c>
      <c r="G22" s="71">
        <f>IFERROR(SUMIF(#REF!,CONST_PrecursorToGoodInput &amp; G$6 &amp; "_" &amp; $D22,#REF!)/SUMIF(#REF!,CONST_CNTR_TotProd &amp; $D22,#REF!),0)</f>
        <v>0</v>
      </c>
      <c r="H22" s="71">
        <f>IFERROR(SUMIF(#REF!,CONST_PrecursorToGoodInput &amp; H$6 &amp; "_" &amp; $D22,#REF!)/SUMIF(#REF!,CONST_CNTR_TotProd &amp; $D22,#REF!),0)</f>
        <v>0</v>
      </c>
      <c r="I22" s="71">
        <f>IFERROR(SUMIF(#REF!,CONST_PrecursorToGoodInput &amp; I$6 &amp; "_" &amp; $D22,#REF!)/SUMIF(#REF!,CONST_CNTR_TotProd &amp; $D22,#REF!),0)</f>
        <v>0</v>
      </c>
      <c r="J22" s="71">
        <f>IFERROR(SUMIF(#REF!,CONST_PrecursorToGoodInput &amp; J$6 &amp; "_" &amp; $D22,#REF!)/SUMIF(#REF!,CONST_CNTR_TotProd &amp; $D22,#REF!),0)</f>
        <v>0</v>
      </c>
      <c r="K22" s="71">
        <f>IFERROR(SUMIF(#REF!,CONST_PrecursorToGoodInput &amp; K$6 &amp; "_" &amp; $D22,#REF!)/SUMIF(#REF!,CONST_CNTR_TotProd &amp; $D22,#REF!),0)</f>
        <v>0</v>
      </c>
      <c r="L22" s="71">
        <f>IFERROR(SUMIF(#REF!,CONST_PrecursorToGoodInput &amp; L$6 &amp; "_" &amp; $D22,#REF!)/SUMIF(#REF!,CONST_CNTR_TotProd &amp; $D22,#REF!),0)</f>
        <v>0</v>
      </c>
      <c r="M22" s="71">
        <f>IFERROR(SUMIF(#REF!,CONST_PrecursorToGoodInput &amp; M$6 &amp; "_" &amp; $D22,#REF!)/SUMIF(#REF!,CONST_CNTR_TotProd &amp; $D22,#REF!),0)</f>
        <v>0</v>
      </c>
      <c r="N22" s="94">
        <f>IFERROR(SUMIF(#REF!,CONST_PrecursorToGoodInput &amp; N$6 &amp; "_" &amp; $D22,#REF!)/SUMIF(#REF!,CONST_CNTR_TotProd &amp; $D22,#REF!),0)</f>
        <v>0</v>
      </c>
      <c r="O22" s="93">
        <f>IFERROR(SUMIF(#REF!,CONST_PrecursorToGoodInput &amp; O$6 &amp; "_" &amp; $D22,#REF!)/SUMIF(#REF!,CONST_CNTR_TotProd &amp; $D22,#REF!),0)</f>
        <v>0</v>
      </c>
      <c r="P22" s="71">
        <f>IFERROR(SUMIF(#REF!,CONST_PrecursorToGoodInput &amp; P$6 &amp; "_" &amp; $D22,#REF!)/SUMIF(#REF!,CONST_CNTR_TotProd &amp; $D22,#REF!),0)</f>
        <v>0</v>
      </c>
      <c r="Q22" s="71">
        <f>IFERROR(SUMIF(#REF!,CONST_PrecursorToGoodInput &amp; Q$6 &amp; "_" &amp; $D22,#REF!)/SUMIF(#REF!,CONST_CNTR_TotProd &amp; $D22,#REF!),0)</f>
        <v>0</v>
      </c>
      <c r="R22" s="71">
        <f>IFERROR(SUMIF(#REF!,CONST_PrecursorToGoodInput &amp; R$6 &amp; "_" &amp; $D22,#REF!)/SUMIF(#REF!,CONST_CNTR_TotProd &amp; $D22,#REF!),0)</f>
        <v>0</v>
      </c>
      <c r="S22" s="71">
        <f>IFERROR(SUMIF(#REF!,CONST_PrecursorToGoodInput &amp; S$6 &amp; "_" &amp; $D22,#REF!)/SUMIF(#REF!,CONST_CNTR_TotProd &amp; $D22,#REF!),0)</f>
        <v>0</v>
      </c>
      <c r="T22" s="71">
        <f>IFERROR(SUMIF(#REF!,CONST_PrecursorToGoodInput &amp; T$6 &amp; "_" &amp; $D22,#REF!)/SUMIF(#REF!,CONST_CNTR_TotProd &amp; $D22,#REF!),0)</f>
        <v>0</v>
      </c>
      <c r="U22" s="71">
        <f>IFERROR(SUMIF(#REF!,CONST_PrecursorToGoodInput &amp; U$6 &amp; "_" &amp; $D22,#REF!)/SUMIF(#REF!,CONST_CNTR_TotProd &amp; $D22,#REF!),0)</f>
        <v>0</v>
      </c>
      <c r="V22" s="71">
        <f>IFERROR(SUMIF(#REF!,CONST_PrecursorToGoodInput &amp; V$6 &amp; "_" &amp; $D22,#REF!)/SUMIF(#REF!,CONST_CNTR_TotProd &amp; $D22,#REF!),0)</f>
        <v>0</v>
      </c>
      <c r="W22" s="71">
        <f>IFERROR(SUMIF(#REF!,CONST_PrecursorToGoodInput &amp; W$6 &amp; "_" &amp; $D22,#REF!)/SUMIF(#REF!,CONST_CNTR_TotProd &amp; $D22,#REF!),0)</f>
        <v>0</v>
      </c>
      <c r="X22" s="71">
        <f>IFERROR(SUMIF(#REF!,CONST_PrecursorToGoodInput &amp; X$6 &amp; "_" &amp; $D22,#REF!)/SUMIF(#REF!,CONST_CNTR_TotProd &amp; $D22,#REF!),0)</f>
        <v>0</v>
      </c>
      <c r="Y22" s="71">
        <f>IFERROR(SUMIF(#REF!,CONST_PrecursorToGoodInput &amp; Y$6 &amp; "_" &amp; $D22,#REF!)/SUMIF(#REF!,CONST_CNTR_TotProd &amp; $D22,#REF!),0)</f>
        <v>0</v>
      </c>
      <c r="Z22" s="71">
        <f>IFERROR(SUMIF(#REF!,CONST_PrecursorToGoodInput &amp; Z$6 &amp; "_" &amp; $D22,#REF!)/SUMIF(#REF!,CONST_CNTR_TotProd &amp; $D22,#REF!),0)</f>
        <v>0</v>
      </c>
      <c r="AA22" s="71">
        <f>IFERROR(SUMIF(#REF!,CONST_PrecursorToGoodInput &amp; AA$6 &amp; "_" &amp; $D22,#REF!)/SUMIF(#REF!,CONST_CNTR_TotProd &amp; $D22,#REF!),0)</f>
        <v>0</v>
      </c>
      <c r="AB22" s="71">
        <f>IFERROR(SUMIF(#REF!,CONST_PrecursorToGoodInput &amp; AB$6 &amp; "_" &amp; $D22,#REF!)/SUMIF(#REF!,CONST_CNTR_TotProd &amp; $D22,#REF!),0)</f>
        <v>0</v>
      </c>
      <c r="AC22" s="71">
        <f>IFERROR(SUMIF(#REF!,CONST_PrecursorToGoodInput &amp; AC$6 &amp; "_" &amp; $D22,#REF!)/SUMIF(#REF!,CONST_CNTR_TotProd &amp; $D22,#REF!),0)</f>
        <v>0</v>
      </c>
      <c r="AD22" s="71">
        <f>IFERROR(SUMIF(#REF!,CONST_PrecursorToGoodInput &amp; AD$6 &amp; "_" &amp; $D22,#REF!)/SUMIF(#REF!,CONST_CNTR_TotProd &amp; $D22,#REF!),0)</f>
        <v>0</v>
      </c>
      <c r="AE22" s="71">
        <f>IFERROR(SUMIF(#REF!,CONST_PrecursorToGoodInput &amp; AE$6 &amp; "_" &amp; $D22,#REF!)/SUMIF(#REF!,CONST_CNTR_TotProd &amp; $D22,#REF!),0)</f>
        <v>0</v>
      </c>
      <c r="AF22" s="71">
        <f>IFERROR(SUMIF(#REF!,CONST_PrecursorToGoodInput &amp; AF$6 &amp; "_" &amp; $D22,#REF!)/SUMIF(#REF!,CONST_CNTR_TotProd &amp; $D22,#REF!),0)</f>
        <v>0</v>
      </c>
      <c r="AG22" s="71">
        <f>IFERROR(SUMIF(#REF!,CONST_PrecursorToGoodInput &amp; AG$6 &amp; "_" &amp; $D22,#REF!)/SUMIF(#REF!,CONST_CNTR_TotProd &amp; $D22,#REF!),0)</f>
        <v>0</v>
      </c>
      <c r="AH22" s="94">
        <f>IFERROR(SUMIF(#REF!,CONST_PrecursorToGoodInput &amp; AH$6 &amp; "_" &amp; $D22,#REF!)/SUMIF(#REF!,CONST_CNTR_TotProd &amp; $D22,#REF!),0)</f>
        <v>0</v>
      </c>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row>
    <row r="23" spans="2:74" ht="12.75" customHeight="1" x14ac:dyDescent="0.35">
      <c r="C23" s="70">
        <v>7</v>
      </c>
      <c r="D23" s="98" t="e">
        <f t="shared" si="4"/>
        <v>#REF!</v>
      </c>
      <c r="E23" s="93">
        <f>IFERROR(SUMIF(#REF!,CONST_PrecursorToGoodInput &amp; E$6 &amp; "_" &amp; $D23,#REF!)/SUMIF(#REF!,CONST_CNTR_TotProd &amp; $D23,#REF!),0)</f>
        <v>0</v>
      </c>
      <c r="F23" s="71">
        <f>IFERROR(SUMIF(#REF!,CONST_PrecursorToGoodInput &amp; F$6 &amp; "_" &amp; $D23,#REF!)/SUMIF(#REF!,CONST_CNTR_TotProd &amp; $D23,#REF!),0)</f>
        <v>0</v>
      </c>
      <c r="G23" s="71">
        <f>IFERROR(SUMIF(#REF!,CONST_PrecursorToGoodInput &amp; G$6 &amp; "_" &amp; $D23,#REF!)/SUMIF(#REF!,CONST_CNTR_TotProd &amp; $D23,#REF!),0)</f>
        <v>0</v>
      </c>
      <c r="H23" s="71">
        <f>IFERROR(SUMIF(#REF!,CONST_PrecursorToGoodInput &amp; H$6 &amp; "_" &amp; $D23,#REF!)/SUMIF(#REF!,CONST_CNTR_TotProd &amp; $D23,#REF!),0)</f>
        <v>0</v>
      </c>
      <c r="I23" s="71">
        <f>IFERROR(SUMIF(#REF!,CONST_PrecursorToGoodInput &amp; I$6 &amp; "_" &amp; $D23,#REF!)/SUMIF(#REF!,CONST_CNTR_TotProd &amp; $D23,#REF!),0)</f>
        <v>0</v>
      </c>
      <c r="J23" s="71">
        <f>IFERROR(SUMIF(#REF!,CONST_PrecursorToGoodInput &amp; J$6 &amp; "_" &amp; $D23,#REF!)/SUMIF(#REF!,CONST_CNTR_TotProd &amp; $D23,#REF!),0)</f>
        <v>0</v>
      </c>
      <c r="K23" s="71">
        <f>IFERROR(SUMIF(#REF!,CONST_PrecursorToGoodInput &amp; K$6 &amp; "_" &amp; $D23,#REF!)/SUMIF(#REF!,CONST_CNTR_TotProd &amp; $D23,#REF!),0)</f>
        <v>0</v>
      </c>
      <c r="L23" s="71">
        <f>IFERROR(SUMIF(#REF!,CONST_PrecursorToGoodInput &amp; L$6 &amp; "_" &amp; $D23,#REF!)/SUMIF(#REF!,CONST_CNTR_TotProd &amp; $D23,#REF!),0)</f>
        <v>0</v>
      </c>
      <c r="M23" s="71">
        <f>IFERROR(SUMIF(#REF!,CONST_PrecursorToGoodInput &amp; M$6 &amp; "_" &amp; $D23,#REF!)/SUMIF(#REF!,CONST_CNTR_TotProd &amp; $D23,#REF!),0)</f>
        <v>0</v>
      </c>
      <c r="N23" s="94">
        <f>IFERROR(SUMIF(#REF!,CONST_PrecursorToGoodInput &amp; N$6 &amp; "_" &amp; $D23,#REF!)/SUMIF(#REF!,CONST_CNTR_TotProd &amp; $D23,#REF!),0)</f>
        <v>0</v>
      </c>
      <c r="O23" s="93">
        <f>IFERROR(SUMIF(#REF!,CONST_PrecursorToGoodInput &amp; O$6 &amp; "_" &amp; $D23,#REF!)/SUMIF(#REF!,CONST_CNTR_TotProd &amp; $D23,#REF!),0)</f>
        <v>0</v>
      </c>
      <c r="P23" s="71">
        <f>IFERROR(SUMIF(#REF!,CONST_PrecursorToGoodInput &amp; P$6 &amp; "_" &amp; $D23,#REF!)/SUMIF(#REF!,CONST_CNTR_TotProd &amp; $D23,#REF!),0)</f>
        <v>0</v>
      </c>
      <c r="Q23" s="71">
        <f>IFERROR(SUMIF(#REF!,CONST_PrecursorToGoodInput &amp; Q$6 &amp; "_" &amp; $D23,#REF!)/SUMIF(#REF!,CONST_CNTR_TotProd &amp; $D23,#REF!),0)</f>
        <v>0</v>
      </c>
      <c r="R23" s="71">
        <f>IFERROR(SUMIF(#REF!,CONST_PrecursorToGoodInput &amp; R$6 &amp; "_" &amp; $D23,#REF!)/SUMIF(#REF!,CONST_CNTR_TotProd &amp; $D23,#REF!),0)</f>
        <v>0</v>
      </c>
      <c r="S23" s="71">
        <f>IFERROR(SUMIF(#REF!,CONST_PrecursorToGoodInput &amp; S$6 &amp; "_" &amp; $D23,#REF!)/SUMIF(#REF!,CONST_CNTR_TotProd &amp; $D23,#REF!),0)</f>
        <v>0</v>
      </c>
      <c r="T23" s="71">
        <f>IFERROR(SUMIF(#REF!,CONST_PrecursorToGoodInput &amp; T$6 &amp; "_" &amp; $D23,#REF!)/SUMIF(#REF!,CONST_CNTR_TotProd &amp; $D23,#REF!),0)</f>
        <v>0</v>
      </c>
      <c r="U23" s="71">
        <f>IFERROR(SUMIF(#REF!,CONST_PrecursorToGoodInput &amp; U$6 &amp; "_" &amp; $D23,#REF!)/SUMIF(#REF!,CONST_CNTR_TotProd &amp; $D23,#REF!),0)</f>
        <v>0</v>
      </c>
      <c r="V23" s="71">
        <f>IFERROR(SUMIF(#REF!,CONST_PrecursorToGoodInput &amp; V$6 &amp; "_" &amp; $D23,#REF!)/SUMIF(#REF!,CONST_CNTR_TotProd &amp; $D23,#REF!),0)</f>
        <v>0</v>
      </c>
      <c r="W23" s="71">
        <f>IFERROR(SUMIF(#REF!,CONST_PrecursorToGoodInput &amp; W$6 &amp; "_" &amp; $D23,#REF!)/SUMIF(#REF!,CONST_CNTR_TotProd &amp; $D23,#REF!),0)</f>
        <v>0</v>
      </c>
      <c r="X23" s="71">
        <f>IFERROR(SUMIF(#REF!,CONST_PrecursorToGoodInput &amp; X$6 &amp; "_" &amp; $D23,#REF!)/SUMIF(#REF!,CONST_CNTR_TotProd &amp; $D23,#REF!),0)</f>
        <v>0</v>
      </c>
      <c r="Y23" s="71">
        <f>IFERROR(SUMIF(#REF!,CONST_PrecursorToGoodInput &amp; Y$6 &amp; "_" &amp; $D23,#REF!)/SUMIF(#REF!,CONST_CNTR_TotProd &amp; $D23,#REF!),0)</f>
        <v>0</v>
      </c>
      <c r="Z23" s="71">
        <f>IFERROR(SUMIF(#REF!,CONST_PrecursorToGoodInput &amp; Z$6 &amp; "_" &amp; $D23,#REF!)/SUMIF(#REF!,CONST_CNTR_TotProd &amp; $D23,#REF!),0)</f>
        <v>0</v>
      </c>
      <c r="AA23" s="71">
        <f>IFERROR(SUMIF(#REF!,CONST_PrecursorToGoodInput &amp; AA$6 &amp; "_" &amp; $D23,#REF!)/SUMIF(#REF!,CONST_CNTR_TotProd &amp; $D23,#REF!),0)</f>
        <v>0</v>
      </c>
      <c r="AB23" s="71">
        <f>IFERROR(SUMIF(#REF!,CONST_PrecursorToGoodInput &amp; AB$6 &amp; "_" &amp; $D23,#REF!)/SUMIF(#REF!,CONST_CNTR_TotProd &amp; $D23,#REF!),0)</f>
        <v>0</v>
      </c>
      <c r="AC23" s="71">
        <f>IFERROR(SUMIF(#REF!,CONST_PrecursorToGoodInput &amp; AC$6 &amp; "_" &amp; $D23,#REF!)/SUMIF(#REF!,CONST_CNTR_TotProd &amp; $D23,#REF!),0)</f>
        <v>0</v>
      </c>
      <c r="AD23" s="71">
        <f>IFERROR(SUMIF(#REF!,CONST_PrecursorToGoodInput &amp; AD$6 &amp; "_" &amp; $D23,#REF!)/SUMIF(#REF!,CONST_CNTR_TotProd &amp; $D23,#REF!),0)</f>
        <v>0</v>
      </c>
      <c r="AE23" s="71">
        <f>IFERROR(SUMIF(#REF!,CONST_PrecursorToGoodInput &amp; AE$6 &amp; "_" &amp; $D23,#REF!)/SUMIF(#REF!,CONST_CNTR_TotProd &amp; $D23,#REF!),0)</f>
        <v>0</v>
      </c>
      <c r="AF23" s="71">
        <f>IFERROR(SUMIF(#REF!,CONST_PrecursorToGoodInput &amp; AF$6 &amp; "_" &amp; $D23,#REF!)/SUMIF(#REF!,CONST_CNTR_TotProd &amp; $D23,#REF!),0)</f>
        <v>0</v>
      </c>
      <c r="AG23" s="71">
        <f>IFERROR(SUMIF(#REF!,CONST_PrecursorToGoodInput &amp; AG$6 &amp; "_" &amp; $D23,#REF!)/SUMIF(#REF!,CONST_CNTR_TotProd &amp; $D23,#REF!),0)</f>
        <v>0</v>
      </c>
      <c r="AH23" s="94">
        <f>IFERROR(SUMIF(#REF!,CONST_PrecursorToGoodInput &amp; AH$6 &amp; "_" &amp; $D23,#REF!)/SUMIF(#REF!,CONST_CNTR_TotProd &amp; $D23,#REF!),0)</f>
        <v>0</v>
      </c>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row>
    <row r="24" spans="2:74" ht="12.75" customHeight="1" x14ac:dyDescent="0.35">
      <c r="C24" s="70">
        <v>8</v>
      </c>
      <c r="D24" s="98" t="e">
        <f t="shared" si="4"/>
        <v>#REF!</v>
      </c>
      <c r="E24" s="93">
        <f>IFERROR(SUMIF(#REF!,CONST_PrecursorToGoodInput &amp; E$6 &amp; "_" &amp; $D24,#REF!)/SUMIF(#REF!,CONST_CNTR_TotProd &amp; $D24,#REF!),0)</f>
        <v>0</v>
      </c>
      <c r="F24" s="71">
        <f>IFERROR(SUMIF(#REF!,CONST_PrecursorToGoodInput &amp; F$6 &amp; "_" &amp; $D24,#REF!)/SUMIF(#REF!,CONST_CNTR_TotProd &amp; $D24,#REF!),0)</f>
        <v>0</v>
      </c>
      <c r="G24" s="71">
        <f>IFERROR(SUMIF(#REF!,CONST_PrecursorToGoodInput &amp; G$6 &amp; "_" &amp; $D24,#REF!)/SUMIF(#REF!,CONST_CNTR_TotProd &amp; $D24,#REF!),0)</f>
        <v>0</v>
      </c>
      <c r="H24" s="71">
        <f>IFERROR(SUMIF(#REF!,CONST_PrecursorToGoodInput &amp; H$6 &amp; "_" &amp; $D24,#REF!)/SUMIF(#REF!,CONST_CNTR_TotProd &amp; $D24,#REF!),0)</f>
        <v>0</v>
      </c>
      <c r="I24" s="71">
        <f>IFERROR(SUMIF(#REF!,CONST_PrecursorToGoodInput &amp; I$6 &amp; "_" &amp; $D24,#REF!)/SUMIF(#REF!,CONST_CNTR_TotProd &amp; $D24,#REF!),0)</f>
        <v>0</v>
      </c>
      <c r="J24" s="71">
        <f>IFERROR(SUMIF(#REF!,CONST_PrecursorToGoodInput &amp; J$6 &amp; "_" &amp; $D24,#REF!)/SUMIF(#REF!,CONST_CNTR_TotProd &amp; $D24,#REF!),0)</f>
        <v>0</v>
      </c>
      <c r="K24" s="71">
        <f>IFERROR(SUMIF(#REF!,CONST_PrecursorToGoodInput &amp; K$6 &amp; "_" &amp; $D24,#REF!)/SUMIF(#REF!,CONST_CNTR_TotProd &amp; $D24,#REF!),0)</f>
        <v>0</v>
      </c>
      <c r="L24" s="71">
        <f>IFERROR(SUMIF(#REF!,CONST_PrecursorToGoodInput &amp; L$6 &amp; "_" &amp; $D24,#REF!)/SUMIF(#REF!,CONST_CNTR_TotProd &amp; $D24,#REF!),0)</f>
        <v>0</v>
      </c>
      <c r="M24" s="71">
        <f>IFERROR(SUMIF(#REF!,CONST_PrecursorToGoodInput &amp; M$6 &amp; "_" &amp; $D24,#REF!)/SUMIF(#REF!,CONST_CNTR_TotProd &amp; $D24,#REF!),0)</f>
        <v>0</v>
      </c>
      <c r="N24" s="94">
        <f>IFERROR(SUMIF(#REF!,CONST_PrecursorToGoodInput &amp; N$6 &amp; "_" &amp; $D24,#REF!)/SUMIF(#REF!,CONST_CNTR_TotProd &amp; $D24,#REF!),0)</f>
        <v>0</v>
      </c>
      <c r="O24" s="93">
        <f>IFERROR(SUMIF(#REF!,CONST_PrecursorToGoodInput &amp; O$6 &amp; "_" &amp; $D24,#REF!)/SUMIF(#REF!,CONST_CNTR_TotProd &amp; $D24,#REF!),0)</f>
        <v>0</v>
      </c>
      <c r="P24" s="71">
        <f>IFERROR(SUMIF(#REF!,CONST_PrecursorToGoodInput &amp; P$6 &amp; "_" &amp; $D24,#REF!)/SUMIF(#REF!,CONST_CNTR_TotProd &amp; $D24,#REF!),0)</f>
        <v>0</v>
      </c>
      <c r="Q24" s="71">
        <f>IFERROR(SUMIF(#REF!,CONST_PrecursorToGoodInput &amp; Q$6 &amp; "_" &amp; $D24,#REF!)/SUMIF(#REF!,CONST_CNTR_TotProd &amp; $D24,#REF!),0)</f>
        <v>0</v>
      </c>
      <c r="R24" s="71">
        <f>IFERROR(SUMIF(#REF!,CONST_PrecursorToGoodInput &amp; R$6 &amp; "_" &amp; $D24,#REF!)/SUMIF(#REF!,CONST_CNTR_TotProd &amp; $D24,#REF!),0)</f>
        <v>0</v>
      </c>
      <c r="S24" s="71">
        <f>IFERROR(SUMIF(#REF!,CONST_PrecursorToGoodInput &amp; S$6 &amp; "_" &amp; $D24,#REF!)/SUMIF(#REF!,CONST_CNTR_TotProd &amp; $D24,#REF!),0)</f>
        <v>0</v>
      </c>
      <c r="T24" s="71">
        <f>IFERROR(SUMIF(#REF!,CONST_PrecursorToGoodInput &amp; T$6 &amp; "_" &amp; $D24,#REF!)/SUMIF(#REF!,CONST_CNTR_TotProd &amp; $D24,#REF!),0)</f>
        <v>0</v>
      </c>
      <c r="U24" s="71">
        <f>IFERROR(SUMIF(#REF!,CONST_PrecursorToGoodInput &amp; U$6 &amp; "_" &amp; $D24,#REF!)/SUMIF(#REF!,CONST_CNTR_TotProd &amp; $D24,#REF!),0)</f>
        <v>0</v>
      </c>
      <c r="V24" s="71">
        <f>IFERROR(SUMIF(#REF!,CONST_PrecursorToGoodInput &amp; V$6 &amp; "_" &amp; $D24,#REF!)/SUMIF(#REF!,CONST_CNTR_TotProd &amp; $D24,#REF!),0)</f>
        <v>0</v>
      </c>
      <c r="W24" s="71">
        <f>IFERROR(SUMIF(#REF!,CONST_PrecursorToGoodInput &amp; W$6 &amp; "_" &amp; $D24,#REF!)/SUMIF(#REF!,CONST_CNTR_TotProd &amp; $D24,#REF!),0)</f>
        <v>0</v>
      </c>
      <c r="X24" s="71">
        <f>IFERROR(SUMIF(#REF!,CONST_PrecursorToGoodInput &amp; X$6 &amp; "_" &amp; $D24,#REF!)/SUMIF(#REF!,CONST_CNTR_TotProd &amp; $D24,#REF!),0)</f>
        <v>0</v>
      </c>
      <c r="Y24" s="71">
        <f>IFERROR(SUMIF(#REF!,CONST_PrecursorToGoodInput &amp; Y$6 &amp; "_" &amp; $D24,#REF!)/SUMIF(#REF!,CONST_CNTR_TotProd &amp; $D24,#REF!),0)</f>
        <v>0</v>
      </c>
      <c r="Z24" s="71">
        <f>IFERROR(SUMIF(#REF!,CONST_PrecursorToGoodInput &amp; Z$6 &amp; "_" &amp; $D24,#REF!)/SUMIF(#REF!,CONST_CNTR_TotProd &amp; $D24,#REF!),0)</f>
        <v>0</v>
      </c>
      <c r="AA24" s="71">
        <f>IFERROR(SUMIF(#REF!,CONST_PrecursorToGoodInput &amp; AA$6 &amp; "_" &amp; $D24,#REF!)/SUMIF(#REF!,CONST_CNTR_TotProd &amp; $D24,#REF!),0)</f>
        <v>0</v>
      </c>
      <c r="AB24" s="71">
        <f>IFERROR(SUMIF(#REF!,CONST_PrecursorToGoodInput &amp; AB$6 &amp; "_" &amp; $D24,#REF!)/SUMIF(#REF!,CONST_CNTR_TotProd &amp; $D24,#REF!),0)</f>
        <v>0</v>
      </c>
      <c r="AC24" s="71">
        <f>IFERROR(SUMIF(#REF!,CONST_PrecursorToGoodInput &amp; AC$6 &amp; "_" &amp; $D24,#REF!)/SUMIF(#REF!,CONST_CNTR_TotProd &amp; $D24,#REF!),0)</f>
        <v>0</v>
      </c>
      <c r="AD24" s="71">
        <f>IFERROR(SUMIF(#REF!,CONST_PrecursorToGoodInput &amp; AD$6 &amp; "_" &amp; $D24,#REF!)/SUMIF(#REF!,CONST_CNTR_TotProd &amp; $D24,#REF!),0)</f>
        <v>0</v>
      </c>
      <c r="AE24" s="71">
        <f>IFERROR(SUMIF(#REF!,CONST_PrecursorToGoodInput &amp; AE$6 &amp; "_" &amp; $D24,#REF!)/SUMIF(#REF!,CONST_CNTR_TotProd &amp; $D24,#REF!),0)</f>
        <v>0</v>
      </c>
      <c r="AF24" s="71">
        <f>IFERROR(SUMIF(#REF!,CONST_PrecursorToGoodInput &amp; AF$6 &amp; "_" &amp; $D24,#REF!)/SUMIF(#REF!,CONST_CNTR_TotProd &amp; $D24,#REF!),0)</f>
        <v>0</v>
      </c>
      <c r="AG24" s="71">
        <f>IFERROR(SUMIF(#REF!,CONST_PrecursorToGoodInput &amp; AG$6 &amp; "_" &amp; $D24,#REF!)/SUMIF(#REF!,CONST_CNTR_TotProd &amp; $D24,#REF!),0)</f>
        <v>0</v>
      </c>
      <c r="AH24" s="94">
        <f>IFERROR(SUMIF(#REF!,CONST_PrecursorToGoodInput &amp; AH$6 &amp; "_" &amp; $D24,#REF!)/SUMIF(#REF!,CONST_CNTR_TotProd &amp; $D24,#REF!),0)</f>
        <v>0</v>
      </c>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row>
    <row r="25" spans="2:74" ht="12.75" customHeight="1" x14ac:dyDescent="0.35">
      <c r="C25" s="70">
        <v>9</v>
      </c>
      <c r="D25" s="98" t="e">
        <f t="shared" si="4"/>
        <v>#REF!</v>
      </c>
      <c r="E25" s="93">
        <f>IFERROR(SUMIF(#REF!,CONST_PrecursorToGoodInput &amp; E$6 &amp; "_" &amp; $D25,#REF!)/SUMIF(#REF!,CONST_CNTR_TotProd &amp; $D25,#REF!),0)</f>
        <v>0</v>
      </c>
      <c r="F25" s="71">
        <f>IFERROR(SUMIF(#REF!,CONST_PrecursorToGoodInput &amp; F$6 &amp; "_" &amp; $D25,#REF!)/SUMIF(#REF!,CONST_CNTR_TotProd &amp; $D25,#REF!),0)</f>
        <v>0</v>
      </c>
      <c r="G25" s="71">
        <f>IFERROR(SUMIF(#REF!,CONST_PrecursorToGoodInput &amp; G$6 &amp; "_" &amp; $D25,#REF!)/SUMIF(#REF!,CONST_CNTR_TotProd &amp; $D25,#REF!),0)</f>
        <v>0</v>
      </c>
      <c r="H25" s="71">
        <f>IFERROR(SUMIF(#REF!,CONST_PrecursorToGoodInput &amp; H$6 &amp; "_" &amp; $D25,#REF!)/SUMIF(#REF!,CONST_CNTR_TotProd &amp; $D25,#REF!),0)</f>
        <v>0</v>
      </c>
      <c r="I25" s="71">
        <f>IFERROR(SUMIF(#REF!,CONST_PrecursorToGoodInput &amp; I$6 &amp; "_" &amp; $D25,#REF!)/SUMIF(#REF!,CONST_CNTR_TotProd &amp; $D25,#REF!),0)</f>
        <v>0</v>
      </c>
      <c r="J25" s="71">
        <f>IFERROR(SUMIF(#REF!,CONST_PrecursorToGoodInput &amp; J$6 &amp; "_" &amp; $D25,#REF!)/SUMIF(#REF!,CONST_CNTR_TotProd &amp; $D25,#REF!),0)</f>
        <v>0</v>
      </c>
      <c r="K25" s="71">
        <f>IFERROR(SUMIF(#REF!,CONST_PrecursorToGoodInput &amp; K$6 &amp; "_" &amp; $D25,#REF!)/SUMIF(#REF!,CONST_CNTR_TotProd &amp; $D25,#REF!),0)</f>
        <v>0</v>
      </c>
      <c r="L25" s="71">
        <f>IFERROR(SUMIF(#REF!,CONST_PrecursorToGoodInput &amp; L$6 &amp; "_" &amp; $D25,#REF!)/SUMIF(#REF!,CONST_CNTR_TotProd &amp; $D25,#REF!),0)</f>
        <v>0</v>
      </c>
      <c r="M25" s="71">
        <f>IFERROR(SUMIF(#REF!,CONST_PrecursorToGoodInput &amp; M$6 &amp; "_" &amp; $D25,#REF!)/SUMIF(#REF!,CONST_CNTR_TotProd &amp; $D25,#REF!),0)</f>
        <v>0</v>
      </c>
      <c r="N25" s="94">
        <f>IFERROR(SUMIF(#REF!,CONST_PrecursorToGoodInput &amp; N$6 &amp; "_" &amp; $D25,#REF!)/SUMIF(#REF!,CONST_CNTR_TotProd &amp; $D25,#REF!),0)</f>
        <v>0</v>
      </c>
      <c r="O25" s="93">
        <f>IFERROR(SUMIF(#REF!,CONST_PrecursorToGoodInput &amp; O$6 &amp; "_" &amp; $D25,#REF!)/SUMIF(#REF!,CONST_CNTR_TotProd &amp; $D25,#REF!),0)</f>
        <v>0</v>
      </c>
      <c r="P25" s="71">
        <f>IFERROR(SUMIF(#REF!,CONST_PrecursorToGoodInput &amp; P$6 &amp; "_" &amp; $D25,#REF!)/SUMIF(#REF!,CONST_CNTR_TotProd &amp; $D25,#REF!),0)</f>
        <v>0</v>
      </c>
      <c r="Q25" s="71">
        <f>IFERROR(SUMIF(#REF!,CONST_PrecursorToGoodInput &amp; Q$6 &amp; "_" &amp; $D25,#REF!)/SUMIF(#REF!,CONST_CNTR_TotProd &amp; $D25,#REF!),0)</f>
        <v>0</v>
      </c>
      <c r="R25" s="71">
        <f>IFERROR(SUMIF(#REF!,CONST_PrecursorToGoodInput &amp; R$6 &amp; "_" &amp; $D25,#REF!)/SUMIF(#REF!,CONST_CNTR_TotProd &amp; $D25,#REF!),0)</f>
        <v>0</v>
      </c>
      <c r="S25" s="71">
        <f>IFERROR(SUMIF(#REF!,CONST_PrecursorToGoodInput &amp; S$6 &amp; "_" &amp; $D25,#REF!)/SUMIF(#REF!,CONST_CNTR_TotProd &amp; $D25,#REF!),0)</f>
        <v>0</v>
      </c>
      <c r="T25" s="71">
        <f>IFERROR(SUMIF(#REF!,CONST_PrecursorToGoodInput &amp; T$6 &amp; "_" &amp; $D25,#REF!)/SUMIF(#REF!,CONST_CNTR_TotProd &amp; $D25,#REF!),0)</f>
        <v>0</v>
      </c>
      <c r="U25" s="71">
        <f>IFERROR(SUMIF(#REF!,CONST_PrecursorToGoodInput &amp; U$6 &amp; "_" &amp; $D25,#REF!)/SUMIF(#REF!,CONST_CNTR_TotProd &amp; $D25,#REF!),0)</f>
        <v>0</v>
      </c>
      <c r="V25" s="71">
        <f>IFERROR(SUMIF(#REF!,CONST_PrecursorToGoodInput &amp; V$6 &amp; "_" &amp; $D25,#REF!)/SUMIF(#REF!,CONST_CNTR_TotProd &amp; $D25,#REF!),0)</f>
        <v>0</v>
      </c>
      <c r="W25" s="71">
        <f>IFERROR(SUMIF(#REF!,CONST_PrecursorToGoodInput &amp; W$6 &amp; "_" &amp; $D25,#REF!)/SUMIF(#REF!,CONST_CNTR_TotProd &amp; $D25,#REF!),0)</f>
        <v>0</v>
      </c>
      <c r="X25" s="71">
        <f>IFERROR(SUMIF(#REF!,CONST_PrecursorToGoodInput &amp; X$6 &amp; "_" &amp; $D25,#REF!)/SUMIF(#REF!,CONST_CNTR_TotProd &amp; $D25,#REF!),0)</f>
        <v>0</v>
      </c>
      <c r="Y25" s="71">
        <f>IFERROR(SUMIF(#REF!,CONST_PrecursorToGoodInput &amp; Y$6 &amp; "_" &amp; $D25,#REF!)/SUMIF(#REF!,CONST_CNTR_TotProd &amp; $D25,#REF!),0)</f>
        <v>0</v>
      </c>
      <c r="Z25" s="71">
        <f>IFERROR(SUMIF(#REF!,CONST_PrecursorToGoodInput &amp; Z$6 &amp; "_" &amp; $D25,#REF!)/SUMIF(#REF!,CONST_CNTR_TotProd &amp; $D25,#REF!),0)</f>
        <v>0</v>
      </c>
      <c r="AA25" s="71">
        <f>IFERROR(SUMIF(#REF!,CONST_PrecursorToGoodInput &amp; AA$6 &amp; "_" &amp; $D25,#REF!)/SUMIF(#REF!,CONST_CNTR_TotProd &amp; $D25,#REF!),0)</f>
        <v>0</v>
      </c>
      <c r="AB25" s="71">
        <f>IFERROR(SUMIF(#REF!,CONST_PrecursorToGoodInput &amp; AB$6 &amp; "_" &amp; $D25,#REF!)/SUMIF(#REF!,CONST_CNTR_TotProd &amp; $D25,#REF!),0)</f>
        <v>0</v>
      </c>
      <c r="AC25" s="71">
        <f>IFERROR(SUMIF(#REF!,CONST_PrecursorToGoodInput &amp; AC$6 &amp; "_" &amp; $D25,#REF!)/SUMIF(#REF!,CONST_CNTR_TotProd &amp; $D25,#REF!),0)</f>
        <v>0</v>
      </c>
      <c r="AD25" s="71">
        <f>IFERROR(SUMIF(#REF!,CONST_PrecursorToGoodInput &amp; AD$6 &amp; "_" &amp; $D25,#REF!)/SUMIF(#REF!,CONST_CNTR_TotProd &amp; $D25,#REF!),0)</f>
        <v>0</v>
      </c>
      <c r="AE25" s="71">
        <f>IFERROR(SUMIF(#REF!,CONST_PrecursorToGoodInput &amp; AE$6 &amp; "_" &amp; $D25,#REF!)/SUMIF(#REF!,CONST_CNTR_TotProd &amp; $D25,#REF!),0)</f>
        <v>0</v>
      </c>
      <c r="AF25" s="71">
        <f>IFERROR(SUMIF(#REF!,CONST_PrecursorToGoodInput &amp; AF$6 &amp; "_" &amp; $D25,#REF!)/SUMIF(#REF!,CONST_CNTR_TotProd &amp; $D25,#REF!),0)</f>
        <v>0</v>
      </c>
      <c r="AG25" s="71">
        <f>IFERROR(SUMIF(#REF!,CONST_PrecursorToGoodInput &amp; AG$6 &amp; "_" &amp; $D25,#REF!)/SUMIF(#REF!,CONST_CNTR_TotProd &amp; $D25,#REF!),0)</f>
        <v>0</v>
      </c>
      <c r="AH25" s="94">
        <f>IFERROR(SUMIF(#REF!,CONST_PrecursorToGoodInput &amp; AH$6 &amp; "_" &amp; $D25,#REF!)/SUMIF(#REF!,CONST_CNTR_TotProd &amp; $D25,#REF!),0)</f>
        <v>0</v>
      </c>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row>
    <row r="26" spans="2:74" ht="12.75" customHeight="1" x14ac:dyDescent="0.35">
      <c r="C26" s="70">
        <v>10</v>
      </c>
      <c r="D26" s="98" t="e">
        <f t="shared" si="4"/>
        <v>#REF!</v>
      </c>
      <c r="E26" s="93">
        <f>IFERROR(SUMIF(#REF!,CONST_PrecursorToGoodInput &amp; E$6 &amp; "_" &amp; $D26,#REF!)/SUMIF(#REF!,CONST_CNTR_TotProd &amp; $D26,#REF!),0)</f>
        <v>0</v>
      </c>
      <c r="F26" s="71">
        <f>IFERROR(SUMIF(#REF!,CONST_PrecursorToGoodInput &amp; F$6 &amp; "_" &amp; $D26,#REF!)/SUMIF(#REF!,CONST_CNTR_TotProd &amp; $D26,#REF!),0)</f>
        <v>0</v>
      </c>
      <c r="G26" s="71">
        <f>IFERROR(SUMIF(#REF!,CONST_PrecursorToGoodInput &amp; G$6 &amp; "_" &amp; $D26,#REF!)/SUMIF(#REF!,CONST_CNTR_TotProd &amp; $D26,#REF!),0)</f>
        <v>0</v>
      </c>
      <c r="H26" s="71">
        <f>IFERROR(SUMIF(#REF!,CONST_PrecursorToGoodInput &amp; H$6 &amp; "_" &amp; $D26,#REF!)/SUMIF(#REF!,CONST_CNTR_TotProd &amp; $D26,#REF!),0)</f>
        <v>0</v>
      </c>
      <c r="I26" s="71">
        <f>IFERROR(SUMIF(#REF!,CONST_PrecursorToGoodInput &amp; I$6 &amp; "_" &amp; $D26,#REF!)/SUMIF(#REF!,CONST_CNTR_TotProd &amp; $D26,#REF!),0)</f>
        <v>0</v>
      </c>
      <c r="J26" s="71">
        <f>IFERROR(SUMIF(#REF!,CONST_PrecursorToGoodInput &amp; J$6 &amp; "_" &amp; $D26,#REF!)/SUMIF(#REF!,CONST_CNTR_TotProd &amp; $D26,#REF!),0)</f>
        <v>0</v>
      </c>
      <c r="K26" s="71">
        <f>IFERROR(SUMIF(#REF!,CONST_PrecursorToGoodInput &amp; K$6 &amp; "_" &amp; $D26,#REF!)/SUMIF(#REF!,CONST_CNTR_TotProd &amp; $D26,#REF!),0)</f>
        <v>0</v>
      </c>
      <c r="L26" s="71">
        <f>IFERROR(SUMIF(#REF!,CONST_PrecursorToGoodInput &amp; L$6 &amp; "_" &amp; $D26,#REF!)/SUMIF(#REF!,CONST_CNTR_TotProd &amp; $D26,#REF!),0)</f>
        <v>0</v>
      </c>
      <c r="M26" s="71">
        <f>IFERROR(SUMIF(#REF!,CONST_PrecursorToGoodInput &amp; M$6 &amp; "_" &amp; $D26,#REF!)/SUMIF(#REF!,CONST_CNTR_TotProd &amp; $D26,#REF!),0)</f>
        <v>0</v>
      </c>
      <c r="N26" s="94">
        <f>IFERROR(SUMIF(#REF!,CONST_PrecursorToGoodInput &amp; N$6 &amp; "_" &amp; $D26,#REF!)/SUMIF(#REF!,CONST_CNTR_TotProd &amp; $D26,#REF!),0)</f>
        <v>0</v>
      </c>
      <c r="O26" s="93">
        <f>IFERROR(SUMIF(#REF!,CONST_PrecursorToGoodInput &amp; O$6 &amp; "_" &amp; $D26,#REF!)/SUMIF(#REF!,CONST_CNTR_TotProd &amp; $D26,#REF!),0)</f>
        <v>0</v>
      </c>
      <c r="P26" s="71">
        <f>IFERROR(SUMIF(#REF!,CONST_PrecursorToGoodInput &amp; P$6 &amp; "_" &amp; $D26,#REF!)/SUMIF(#REF!,CONST_CNTR_TotProd &amp; $D26,#REF!),0)</f>
        <v>0</v>
      </c>
      <c r="Q26" s="71">
        <f>IFERROR(SUMIF(#REF!,CONST_PrecursorToGoodInput &amp; Q$6 &amp; "_" &amp; $D26,#REF!)/SUMIF(#REF!,CONST_CNTR_TotProd &amp; $D26,#REF!),0)</f>
        <v>0</v>
      </c>
      <c r="R26" s="71">
        <f>IFERROR(SUMIF(#REF!,CONST_PrecursorToGoodInput &amp; R$6 &amp; "_" &amp; $D26,#REF!)/SUMIF(#REF!,CONST_CNTR_TotProd &amp; $D26,#REF!),0)</f>
        <v>0</v>
      </c>
      <c r="S26" s="71">
        <f>IFERROR(SUMIF(#REF!,CONST_PrecursorToGoodInput &amp; S$6 &amp; "_" &amp; $D26,#REF!)/SUMIF(#REF!,CONST_CNTR_TotProd &amp; $D26,#REF!),0)</f>
        <v>0</v>
      </c>
      <c r="T26" s="71">
        <f>IFERROR(SUMIF(#REF!,CONST_PrecursorToGoodInput &amp; T$6 &amp; "_" &amp; $D26,#REF!)/SUMIF(#REF!,CONST_CNTR_TotProd &amp; $D26,#REF!),0)</f>
        <v>0</v>
      </c>
      <c r="U26" s="71">
        <f>IFERROR(SUMIF(#REF!,CONST_PrecursorToGoodInput &amp; U$6 &amp; "_" &amp; $D26,#REF!)/SUMIF(#REF!,CONST_CNTR_TotProd &amp; $D26,#REF!),0)</f>
        <v>0</v>
      </c>
      <c r="V26" s="71">
        <f>IFERROR(SUMIF(#REF!,CONST_PrecursorToGoodInput &amp; V$6 &amp; "_" &amp; $D26,#REF!)/SUMIF(#REF!,CONST_CNTR_TotProd &amp; $D26,#REF!),0)</f>
        <v>0</v>
      </c>
      <c r="W26" s="71">
        <f>IFERROR(SUMIF(#REF!,CONST_PrecursorToGoodInput &amp; W$6 &amp; "_" &amp; $D26,#REF!)/SUMIF(#REF!,CONST_CNTR_TotProd &amp; $D26,#REF!),0)</f>
        <v>0</v>
      </c>
      <c r="X26" s="71">
        <f>IFERROR(SUMIF(#REF!,CONST_PrecursorToGoodInput &amp; X$6 &amp; "_" &amp; $D26,#REF!)/SUMIF(#REF!,CONST_CNTR_TotProd &amp; $D26,#REF!),0)</f>
        <v>0</v>
      </c>
      <c r="Y26" s="71">
        <f>IFERROR(SUMIF(#REF!,CONST_PrecursorToGoodInput &amp; Y$6 &amp; "_" &amp; $D26,#REF!)/SUMIF(#REF!,CONST_CNTR_TotProd &amp; $D26,#REF!),0)</f>
        <v>0</v>
      </c>
      <c r="Z26" s="71">
        <f>IFERROR(SUMIF(#REF!,CONST_PrecursorToGoodInput &amp; Z$6 &amp; "_" &amp; $D26,#REF!)/SUMIF(#REF!,CONST_CNTR_TotProd &amp; $D26,#REF!),0)</f>
        <v>0</v>
      </c>
      <c r="AA26" s="71">
        <f>IFERROR(SUMIF(#REF!,CONST_PrecursorToGoodInput &amp; AA$6 &amp; "_" &amp; $D26,#REF!)/SUMIF(#REF!,CONST_CNTR_TotProd &amp; $D26,#REF!),0)</f>
        <v>0</v>
      </c>
      <c r="AB26" s="71">
        <f>IFERROR(SUMIF(#REF!,CONST_PrecursorToGoodInput &amp; AB$6 &amp; "_" &amp; $D26,#REF!)/SUMIF(#REF!,CONST_CNTR_TotProd &amp; $D26,#REF!),0)</f>
        <v>0</v>
      </c>
      <c r="AC26" s="71">
        <f>IFERROR(SUMIF(#REF!,CONST_PrecursorToGoodInput &amp; AC$6 &amp; "_" &amp; $D26,#REF!)/SUMIF(#REF!,CONST_CNTR_TotProd &amp; $D26,#REF!),0)</f>
        <v>0</v>
      </c>
      <c r="AD26" s="71">
        <f>IFERROR(SUMIF(#REF!,CONST_PrecursorToGoodInput &amp; AD$6 &amp; "_" &amp; $D26,#REF!)/SUMIF(#REF!,CONST_CNTR_TotProd &amp; $D26,#REF!),0)</f>
        <v>0</v>
      </c>
      <c r="AE26" s="71">
        <f>IFERROR(SUMIF(#REF!,CONST_PrecursorToGoodInput &amp; AE$6 &amp; "_" &amp; $D26,#REF!)/SUMIF(#REF!,CONST_CNTR_TotProd &amp; $D26,#REF!),0)</f>
        <v>0</v>
      </c>
      <c r="AF26" s="71">
        <f>IFERROR(SUMIF(#REF!,CONST_PrecursorToGoodInput &amp; AF$6 &amp; "_" &amp; $D26,#REF!)/SUMIF(#REF!,CONST_CNTR_TotProd &amp; $D26,#REF!),0)</f>
        <v>0</v>
      </c>
      <c r="AG26" s="71">
        <f>IFERROR(SUMIF(#REF!,CONST_PrecursorToGoodInput &amp; AG$6 &amp; "_" &amp; $D26,#REF!)/SUMIF(#REF!,CONST_CNTR_TotProd &amp; $D26,#REF!),0)</f>
        <v>0</v>
      </c>
      <c r="AH26" s="94">
        <f>IFERROR(SUMIF(#REF!,CONST_PrecursorToGoodInput &amp; AH$6 &amp; "_" &amp; $D26,#REF!)/SUMIF(#REF!,CONST_CNTR_TotProd &amp; $D26,#REF!),0)</f>
        <v>0</v>
      </c>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row>
    <row r="27" spans="2:74" ht="12.75" customHeight="1" x14ac:dyDescent="0.35">
      <c r="C27" s="70">
        <v>11</v>
      </c>
      <c r="D27" s="98" t="e">
        <f t="shared" si="4"/>
        <v>#REF!</v>
      </c>
      <c r="E27" s="93">
        <f>IFERROR(SUMIF(#REF!,CONST_PrecursorToGoodInput &amp; E$6 &amp; "_" &amp; $D27,#REF!)/SUMIF(#REF!,CONST_CNTR_TotProd &amp; $D27,#REF!),0)</f>
        <v>0</v>
      </c>
      <c r="F27" s="71">
        <f>IFERROR(SUMIF(#REF!,CONST_PrecursorToGoodInput &amp; F$6 &amp; "_" &amp; $D27,#REF!)/SUMIF(#REF!,CONST_CNTR_TotProd &amp; $D27,#REF!),0)</f>
        <v>0</v>
      </c>
      <c r="G27" s="71">
        <f>IFERROR(SUMIF(#REF!,CONST_PrecursorToGoodInput &amp; G$6 &amp; "_" &amp; $D27,#REF!)/SUMIF(#REF!,CONST_CNTR_TotProd &amp; $D27,#REF!),0)</f>
        <v>0</v>
      </c>
      <c r="H27" s="71">
        <f>IFERROR(SUMIF(#REF!,CONST_PrecursorToGoodInput &amp; H$6 &amp; "_" &amp; $D27,#REF!)/SUMIF(#REF!,CONST_CNTR_TotProd &amp; $D27,#REF!),0)</f>
        <v>0</v>
      </c>
      <c r="I27" s="71">
        <f>IFERROR(SUMIF(#REF!,CONST_PrecursorToGoodInput &amp; I$6 &amp; "_" &amp; $D27,#REF!)/SUMIF(#REF!,CONST_CNTR_TotProd &amp; $D27,#REF!),0)</f>
        <v>0</v>
      </c>
      <c r="J27" s="71">
        <f>IFERROR(SUMIF(#REF!,CONST_PrecursorToGoodInput &amp; J$6 &amp; "_" &amp; $D27,#REF!)/SUMIF(#REF!,CONST_CNTR_TotProd &amp; $D27,#REF!),0)</f>
        <v>0</v>
      </c>
      <c r="K27" s="71">
        <f>IFERROR(SUMIF(#REF!,CONST_PrecursorToGoodInput &amp; K$6 &amp; "_" &amp; $D27,#REF!)/SUMIF(#REF!,CONST_CNTR_TotProd &amp; $D27,#REF!),0)</f>
        <v>0</v>
      </c>
      <c r="L27" s="71">
        <f>IFERROR(SUMIF(#REF!,CONST_PrecursorToGoodInput &amp; L$6 &amp; "_" &amp; $D27,#REF!)/SUMIF(#REF!,CONST_CNTR_TotProd &amp; $D27,#REF!),0)</f>
        <v>0</v>
      </c>
      <c r="M27" s="71">
        <f>IFERROR(SUMIF(#REF!,CONST_PrecursorToGoodInput &amp; M$6 &amp; "_" &amp; $D27,#REF!)/SUMIF(#REF!,CONST_CNTR_TotProd &amp; $D27,#REF!),0)</f>
        <v>0</v>
      </c>
      <c r="N27" s="94">
        <f>IFERROR(SUMIF(#REF!,CONST_PrecursorToGoodInput &amp; N$6 &amp; "_" &amp; $D27,#REF!)/SUMIF(#REF!,CONST_CNTR_TotProd &amp; $D27,#REF!),0)</f>
        <v>0</v>
      </c>
      <c r="O27" s="93">
        <f>IFERROR(SUMIF(#REF!,CONST_PrecursorToGoodInput &amp; O$6 &amp; "_" &amp; $D27,#REF!)/SUMIF(#REF!,CONST_CNTR_TotProd &amp; $D27,#REF!),0)</f>
        <v>0</v>
      </c>
      <c r="P27" s="71">
        <f>IFERROR(SUMIF(#REF!,CONST_PrecursorToGoodInput &amp; P$6 &amp; "_" &amp; $D27,#REF!)/SUMIF(#REF!,CONST_CNTR_TotProd &amp; $D27,#REF!),0)</f>
        <v>0</v>
      </c>
      <c r="Q27" s="71">
        <f>IFERROR(SUMIF(#REF!,CONST_PrecursorToGoodInput &amp; Q$6 &amp; "_" &amp; $D27,#REF!)/SUMIF(#REF!,CONST_CNTR_TotProd &amp; $D27,#REF!),0)</f>
        <v>0</v>
      </c>
      <c r="R27" s="71">
        <f>IFERROR(SUMIF(#REF!,CONST_PrecursorToGoodInput &amp; R$6 &amp; "_" &amp; $D27,#REF!)/SUMIF(#REF!,CONST_CNTR_TotProd &amp; $D27,#REF!),0)</f>
        <v>0</v>
      </c>
      <c r="S27" s="71">
        <f>IFERROR(SUMIF(#REF!,CONST_PrecursorToGoodInput &amp; S$6 &amp; "_" &amp; $D27,#REF!)/SUMIF(#REF!,CONST_CNTR_TotProd &amp; $D27,#REF!),0)</f>
        <v>0</v>
      </c>
      <c r="T27" s="71">
        <f>IFERROR(SUMIF(#REF!,CONST_PrecursorToGoodInput &amp; T$6 &amp; "_" &amp; $D27,#REF!)/SUMIF(#REF!,CONST_CNTR_TotProd &amp; $D27,#REF!),0)</f>
        <v>0</v>
      </c>
      <c r="U27" s="71">
        <f>IFERROR(SUMIF(#REF!,CONST_PrecursorToGoodInput &amp; U$6 &amp; "_" &amp; $D27,#REF!)/SUMIF(#REF!,CONST_CNTR_TotProd &amp; $D27,#REF!),0)</f>
        <v>0</v>
      </c>
      <c r="V27" s="71">
        <f>IFERROR(SUMIF(#REF!,CONST_PrecursorToGoodInput &amp; V$6 &amp; "_" &amp; $D27,#REF!)/SUMIF(#REF!,CONST_CNTR_TotProd &amp; $D27,#REF!),0)</f>
        <v>0</v>
      </c>
      <c r="W27" s="71">
        <f>IFERROR(SUMIF(#REF!,CONST_PrecursorToGoodInput &amp; W$6 &amp; "_" &amp; $D27,#REF!)/SUMIF(#REF!,CONST_CNTR_TotProd &amp; $D27,#REF!),0)</f>
        <v>0</v>
      </c>
      <c r="X27" s="71">
        <f>IFERROR(SUMIF(#REF!,CONST_PrecursorToGoodInput &amp; X$6 &amp; "_" &amp; $D27,#REF!)/SUMIF(#REF!,CONST_CNTR_TotProd &amp; $D27,#REF!),0)</f>
        <v>0</v>
      </c>
      <c r="Y27" s="71">
        <f>IFERROR(SUMIF(#REF!,CONST_PrecursorToGoodInput &amp; Y$6 &amp; "_" &amp; $D27,#REF!)/SUMIF(#REF!,CONST_CNTR_TotProd &amp; $D27,#REF!),0)</f>
        <v>0</v>
      </c>
      <c r="Z27" s="71">
        <f>IFERROR(SUMIF(#REF!,CONST_PrecursorToGoodInput &amp; Z$6 &amp; "_" &amp; $D27,#REF!)/SUMIF(#REF!,CONST_CNTR_TotProd &amp; $D27,#REF!),0)</f>
        <v>0</v>
      </c>
      <c r="AA27" s="71">
        <f>IFERROR(SUMIF(#REF!,CONST_PrecursorToGoodInput &amp; AA$6 &amp; "_" &amp; $D27,#REF!)/SUMIF(#REF!,CONST_CNTR_TotProd &amp; $D27,#REF!),0)</f>
        <v>0</v>
      </c>
      <c r="AB27" s="71">
        <f>IFERROR(SUMIF(#REF!,CONST_PrecursorToGoodInput &amp; AB$6 &amp; "_" &amp; $D27,#REF!)/SUMIF(#REF!,CONST_CNTR_TotProd &amp; $D27,#REF!),0)</f>
        <v>0</v>
      </c>
      <c r="AC27" s="71">
        <f>IFERROR(SUMIF(#REF!,CONST_PrecursorToGoodInput &amp; AC$6 &amp; "_" &amp; $D27,#REF!)/SUMIF(#REF!,CONST_CNTR_TotProd &amp; $D27,#REF!),0)</f>
        <v>0</v>
      </c>
      <c r="AD27" s="71">
        <f>IFERROR(SUMIF(#REF!,CONST_PrecursorToGoodInput &amp; AD$6 &amp; "_" &amp; $D27,#REF!)/SUMIF(#REF!,CONST_CNTR_TotProd &amp; $D27,#REF!),0)</f>
        <v>0</v>
      </c>
      <c r="AE27" s="71">
        <f>IFERROR(SUMIF(#REF!,CONST_PrecursorToGoodInput &amp; AE$6 &amp; "_" &amp; $D27,#REF!)/SUMIF(#REF!,CONST_CNTR_TotProd &amp; $D27,#REF!),0)</f>
        <v>0</v>
      </c>
      <c r="AF27" s="71">
        <f>IFERROR(SUMIF(#REF!,CONST_PrecursorToGoodInput &amp; AF$6 &amp; "_" &amp; $D27,#REF!)/SUMIF(#REF!,CONST_CNTR_TotProd &amp; $D27,#REF!),0)</f>
        <v>0</v>
      </c>
      <c r="AG27" s="71">
        <f>IFERROR(SUMIF(#REF!,CONST_PrecursorToGoodInput &amp; AG$6 &amp; "_" &amp; $D27,#REF!)/SUMIF(#REF!,CONST_CNTR_TotProd &amp; $D27,#REF!),0)</f>
        <v>0</v>
      </c>
      <c r="AH27" s="94">
        <f>IFERROR(SUMIF(#REF!,CONST_PrecursorToGoodInput &amp; AH$6 &amp; "_" &amp; $D27,#REF!)/SUMIF(#REF!,CONST_CNTR_TotProd &amp; $D27,#REF!),0)</f>
        <v>0</v>
      </c>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row>
    <row r="28" spans="2:74" ht="12.75" customHeight="1" x14ac:dyDescent="0.35">
      <c r="C28" s="70">
        <v>12</v>
      </c>
      <c r="D28" s="98" t="e">
        <f t="shared" si="4"/>
        <v>#REF!</v>
      </c>
      <c r="E28" s="93">
        <f>IFERROR(SUMIF(#REF!,CONST_PrecursorToGoodInput &amp; E$6 &amp; "_" &amp; $D28,#REF!)/SUMIF(#REF!,CONST_CNTR_TotProd &amp; $D28,#REF!),0)</f>
        <v>0</v>
      </c>
      <c r="F28" s="71">
        <f>IFERROR(SUMIF(#REF!,CONST_PrecursorToGoodInput &amp; F$6 &amp; "_" &amp; $D28,#REF!)/SUMIF(#REF!,CONST_CNTR_TotProd &amp; $D28,#REF!),0)</f>
        <v>0</v>
      </c>
      <c r="G28" s="71">
        <f>IFERROR(SUMIF(#REF!,CONST_PrecursorToGoodInput &amp; G$6 &amp; "_" &amp; $D28,#REF!)/SUMIF(#REF!,CONST_CNTR_TotProd &amp; $D28,#REF!),0)</f>
        <v>0</v>
      </c>
      <c r="H28" s="71">
        <f>IFERROR(SUMIF(#REF!,CONST_PrecursorToGoodInput &amp; H$6 &amp; "_" &amp; $D28,#REF!)/SUMIF(#REF!,CONST_CNTR_TotProd &amp; $D28,#REF!),0)</f>
        <v>0</v>
      </c>
      <c r="I28" s="71">
        <f>IFERROR(SUMIF(#REF!,CONST_PrecursorToGoodInput &amp; I$6 &amp; "_" &amp; $D28,#REF!)/SUMIF(#REF!,CONST_CNTR_TotProd &amp; $D28,#REF!),0)</f>
        <v>0</v>
      </c>
      <c r="J28" s="71">
        <f>IFERROR(SUMIF(#REF!,CONST_PrecursorToGoodInput &amp; J$6 &amp; "_" &amp; $D28,#REF!)/SUMIF(#REF!,CONST_CNTR_TotProd &amp; $D28,#REF!),0)</f>
        <v>0</v>
      </c>
      <c r="K28" s="71">
        <f>IFERROR(SUMIF(#REF!,CONST_PrecursorToGoodInput &amp; K$6 &amp; "_" &amp; $D28,#REF!)/SUMIF(#REF!,CONST_CNTR_TotProd &amp; $D28,#REF!),0)</f>
        <v>0</v>
      </c>
      <c r="L28" s="71">
        <f>IFERROR(SUMIF(#REF!,CONST_PrecursorToGoodInput &amp; L$6 &amp; "_" &amp; $D28,#REF!)/SUMIF(#REF!,CONST_CNTR_TotProd &amp; $D28,#REF!),0)</f>
        <v>0</v>
      </c>
      <c r="M28" s="71">
        <f>IFERROR(SUMIF(#REF!,CONST_PrecursorToGoodInput &amp; M$6 &amp; "_" &amp; $D28,#REF!)/SUMIF(#REF!,CONST_CNTR_TotProd &amp; $D28,#REF!),0)</f>
        <v>0</v>
      </c>
      <c r="N28" s="94">
        <f>IFERROR(SUMIF(#REF!,CONST_PrecursorToGoodInput &amp; N$6 &amp; "_" &amp; $D28,#REF!)/SUMIF(#REF!,CONST_CNTR_TotProd &amp; $D28,#REF!),0)</f>
        <v>0</v>
      </c>
      <c r="O28" s="93">
        <f>IFERROR(SUMIF(#REF!,CONST_PrecursorToGoodInput &amp; O$6 &amp; "_" &amp; $D28,#REF!)/SUMIF(#REF!,CONST_CNTR_TotProd &amp; $D28,#REF!),0)</f>
        <v>0</v>
      </c>
      <c r="P28" s="71">
        <f>IFERROR(SUMIF(#REF!,CONST_PrecursorToGoodInput &amp; P$6 &amp; "_" &amp; $D28,#REF!)/SUMIF(#REF!,CONST_CNTR_TotProd &amp; $D28,#REF!),0)</f>
        <v>0</v>
      </c>
      <c r="Q28" s="71">
        <f>IFERROR(SUMIF(#REF!,CONST_PrecursorToGoodInput &amp; Q$6 &amp; "_" &amp; $D28,#REF!)/SUMIF(#REF!,CONST_CNTR_TotProd &amp; $D28,#REF!),0)</f>
        <v>0</v>
      </c>
      <c r="R28" s="71">
        <f>IFERROR(SUMIF(#REF!,CONST_PrecursorToGoodInput &amp; R$6 &amp; "_" &amp; $D28,#REF!)/SUMIF(#REF!,CONST_CNTR_TotProd &amp; $D28,#REF!),0)</f>
        <v>0</v>
      </c>
      <c r="S28" s="71">
        <f>IFERROR(SUMIF(#REF!,CONST_PrecursorToGoodInput &amp; S$6 &amp; "_" &amp; $D28,#REF!)/SUMIF(#REF!,CONST_CNTR_TotProd &amp; $D28,#REF!),0)</f>
        <v>0</v>
      </c>
      <c r="T28" s="71">
        <f>IFERROR(SUMIF(#REF!,CONST_PrecursorToGoodInput &amp; T$6 &amp; "_" &amp; $D28,#REF!)/SUMIF(#REF!,CONST_CNTR_TotProd &amp; $D28,#REF!),0)</f>
        <v>0</v>
      </c>
      <c r="U28" s="71">
        <f>IFERROR(SUMIF(#REF!,CONST_PrecursorToGoodInput &amp; U$6 &amp; "_" &amp; $D28,#REF!)/SUMIF(#REF!,CONST_CNTR_TotProd &amp; $D28,#REF!),0)</f>
        <v>0</v>
      </c>
      <c r="V28" s="71">
        <f>IFERROR(SUMIF(#REF!,CONST_PrecursorToGoodInput &amp; V$6 &amp; "_" &amp; $D28,#REF!)/SUMIF(#REF!,CONST_CNTR_TotProd &amp; $D28,#REF!),0)</f>
        <v>0</v>
      </c>
      <c r="W28" s="71">
        <f>IFERROR(SUMIF(#REF!,CONST_PrecursorToGoodInput &amp; W$6 &amp; "_" &amp; $D28,#REF!)/SUMIF(#REF!,CONST_CNTR_TotProd &amp; $D28,#REF!),0)</f>
        <v>0</v>
      </c>
      <c r="X28" s="71">
        <f>IFERROR(SUMIF(#REF!,CONST_PrecursorToGoodInput &amp; X$6 &amp; "_" &amp; $D28,#REF!)/SUMIF(#REF!,CONST_CNTR_TotProd &amp; $D28,#REF!),0)</f>
        <v>0</v>
      </c>
      <c r="Y28" s="71">
        <f>IFERROR(SUMIF(#REF!,CONST_PrecursorToGoodInput &amp; Y$6 &amp; "_" &amp; $D28,#REF!)/SUMIF(#REF!,CONST_CNTR_TotProd &amp; $D28,#REF!),0)</f>
        <v>0</v>
      </c>
      <c r="Z28" s="71">
        <f>IFERROR(SUMIF(#REF!,CONST_PrecursorToGoodInput &amp; Z$6 &amp; "_" &amp; $D28,#REF!)/SUMIF(#REF!,CONST_CNTR_TotProd &amp; $D28,#REF!),0)</f>
        <v>0</v>
      </c>
      <c r="AA28" s="71">
        <f>IFERROR(SUMIF(#REF!,CONST_PrecursorToGoodInput &amp; AA$6 &amp; "_" &amp; $D28,#REF!)/SUMIF(#REF!,CONST_CNTR_TotProd &amp; $D28,#REF!),0)</f>
        <v>0</v>
      </c>
      <c r="AB28" s="71">
        <f>IFERROR(SUMIF(#REF!,CONST_PrecursorToGoodInput &amp; AB$6 &amp; "_" &amp; $D28,#REF!)/SUMIF(#REF!,CONST_CNTR_TotProd &amp; $D28,#REF!),0)</f>
        <v>0</v>
      </c>
      <c r="AC28" s="71">
        <f>IFERROR(SUMIF(#REF!,CONST_PrecursorToGoodInput &amp; AC$6 &amp; "_" &amp; $D28,#REF!)/SUMIF(#REF!,CONST_CNTR_TotProd &amp; $D28,#REF!),0)</f>
        <v>0</v>
      </c>
      <c r="AD28" s="71">
        <f>IFERROR(SUMIF(#REF!,CONST_PrecursorToGoodInput &amp; AD$6 &amp; "_" &amp; $D28,#REF!)/SUMIF(#REF!,CONST_CNTR_TotProd &amp; $D28,#REF!),0)</f>
        <v>0</v>
      </c>
      <c r="AE28" s="71">
        <f>IFERROR(SUMIF(#REF!,CONST_PrecursorToGoodInput &amp; AE$6 &amp; "_" &amp; $D28,#REF!)/SUMIF(#REF!,CONST_CNTR_TotProd &amp; $D28,#REF!),0)</f>
        <v>0</v>
      </c>
      <c r="AF28" s="71">
        <f>IFERROR(SUMIF(#REF!,CONST_PrecursorToGoodInput &amp; AF$6 &amp; "_" &amp; $D28,#REF!)/SUMIF(#REF!,CONST_CNTR_TotProd &amp; $D28,#REF!),0)</f>
        <v>0</v>
      </c>
      <c r="AG28" s="71">
        <f>IFERROR(SUMIF(#REF!,CONST_PrecursorToGoodInput &amp; AG$6 &amp; "_" &amp; $D28,#REF!)/SUMIF(#REF!,CONST_CNTR_TotProd &amp; $D28,#REF!),0)</f>
        <v>0</v>
      </c>
      <c r="AH28" s="94">
        <f>IFERROR(SUMIF(#REF!,CONST_PrecursorToGoodInput &amp; AH$6 &amp; "_" &amp; $D28,#REF!)/SUMIF(#REF!,CONST_CNTR_TotProd &amp; $D28,#REF!),0)</f>
        <v>0</v>
      </c>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row>
    <row r="29" spans="2:74" ht="12.75" customHeight="1" x14ac:dyDescent="0.35">
      <c r="C29" s="70">
        <v>13</v>
      </c>
      <c r="D29" s="98" t="e">
        <f t="shared" si="4"/>
        <v>#REF!</v>
      </c>
      <c r="E29" s="93">
        <f>IFERROR(SUMIF(#REF!,CONST_PrecursorToGoodInput &amp; E$6 &amp; "_" &amp; $D29,#REF!)/SUMIF(#REF!,CONST_CNTR_TotProd &amp; $D29,#REF!),0)</f>
        <v>0</v>
      </c>
      <c r="F29" s="71">
        <f>IFERROR(SUMIF(#REF!,CONST_PrecursorToGoodInput &amp; F$6 &amp; "_" &amp; $D29,#REF!)/SUMIF(#REF!,CONST_CNTR_TotProd &amp; $D29,#REF!),0)</f>
        <v>0</v>
      </c>
      <c r="G29" s="71">
        <f>IFERROR(SUMIF(#REF!,CONST_PrecursorToGoodInput &amp; G$6 &amp; "_" &amp; $D29,#REF!)/SUMIF(#REF!,CONST_CNTR_TotProd &amp; $D29,#REF!),0)</f>
        <v>0</v>
      </c>
      <c r="H29" s="71">
        <f>IFERROR(SUMIF(#REF!,CONST_PrecursorToGoodInput &amp; H$6 &amp; "_" &amp; $D29,#REF!)/SUMIF(#REF!,CONST_CNTR_TotProd &amp; $D29,#REF!),0)</f>
        <v>0</v>
      </c>
      <c r="I29" s="71">
        <f>IFERROR(SUMIF(#REF!,CONST_PrecursorToGoodInput &amp; I$6 &amp; "_" &amp; $D29,#REF!)/SUMIF(#REF!,CONST_CNTR_TotProd &amp; $D29,#REF!),0)</f>
        <v>0</v>
      </c>
      <c r="J29" s="71">
        <f>IFERROR(SUMIF(#REF!,CONST_PrecursorToGoodInput &amp; J$6 &amp; "_" &amp; $D29,#REF!)/SUMIF(#REF!,CONST_CNTR_TotProd &amp; $D29,#REF!),0)</f>
        <v>0</v>
      </c>
      <c r="K29" s="71">
        <f>IFERROR(SUMIF(#REF!,CONST_PrecursorToGoodInput &amp; K$6 &amp; "_" &amp; $D29,#REF!)/SUMIF(#REF!,CONST_CNTR_TotProd &amp; $D29,#REF!),0)</f>
        <v>0</v>
      </c>
      <c r="L29" s="71">
        <f>IFERROR(SUMIF(#REF!,CONST_PrecursorToGoodInput &amp; L$6 &amp; "_" &amp; $D29,#REF!)/SUMIF(#REF!,CONST_CNTR_TotProd &amp; $D29,#REF!),0)</f>
        <v>0</v>
      </c>
      <c r="M29" s="71">
        <f>IFERROR(SUMIF(#REF!,CONST_PrecursorToGoodInput &amp; M$6 &amp; "_" &amp; $D29,#REF!)/SUMIF(#REF!,CONST_CNTR_TotProd &amp; $D29,#REF!),0)</f>
        <v>0</v>
      </c>
      <c r="N29" s="94">
        <f>IFERROR(SUMIF(#REF!,CONST_PrecursorToGoodInput &amp; N$6 &amp; "_" &amp; $D29,#REF!)/SUMIF(#REF!,CONST_CNTR_TotProd &amp; $D29,#REF!),0)</f>
        <v>0</v>
      </c>
      <c r="O29" s="93">
        <f>IFERROR(SUMIF(#REF!,CONST_PrecursorToGoodInput &amp; O$6 &amp; "_" &amp; $D29,#REF!)/SUMIF(#REF!,CONST_CNTR_TotProd &amp; $D29,#REF!),0)</f>
        <v>0</v>
      </c>
      <c r="P29" s="71">
        <f>IFERROR(SUMIF(#REF!,CONST_PrecursorToGoodInput &amp; P$6 &amp; "_" &amp; $D29,#REF!)/SUMIF(#REF!,CONST_CNTR_TotProd &amp; $D29,#REF!),0)</f>
        <v>0</v>
      </c>
      <c r="Q29" s="71">
        <f>IFERROR(SUMIF(#REF!,CONST_PrecursorToGoodInput &amp; Q$6 &amp; "_" &amp; $D29,#REF!)/SUMIF(#REF!,CONST_CNTR_TotProd &amp; $D29,#REF!),0)</f>
        <v>0</v>
      </c>
      <c r="R29" s="71">
        <f>IFERROR(SUMIF(#REF!,CONST_PrecursorToGoodInput &amp; R$6 &amp; "_" &amp; $D29,#REF!)/SUMIF(#REF!,CONST_CNTR_TotProd &amp; $D29,#REF!),0)</f>
        <v>0</v>
      </c>
      <c r="S29" s="71">
        <f>IFERROR(SUMIF(#REF!,CONST_PrecursorToGoodInput &amp; S$6 &amp; "_" &amp; $D29,#REF!)/SUMIF(#REF!,CONST_CNTR_TotProd &amp; $D29,#REF!),0)</f>
        <v>0</v>
      </c>
      <c r="T29" s="71">
        <f>IFERROR(SUMIF(#REF!,CONST_PrecursorToGoodInput &amp; T$6 &amp; "_" &amp; $D29,#REF!)/SUMIF(#REF!,CONST_CNTR_TotProd &amp; $D29,#REF!),0)</f>
        <v>0</v>
      </c>
      <c r="U29" s="71">
        <f>IFERROR(SUMIF(#REF!,CONST_PrecursorToGoodInput &amp; U$6 &amp; "_" &amp; $D29,#REF!)/SUMIF(#REF!,CONST_CNTR_TotProd &amp; $D29,#REF!),0)</f>
        <v>0</v>
      </c>
      <c r="V29" s="71">
        <f>IFERROR(SUMIF(#REF!,CONST_PrecursorToGoodInput &amp; V$6 &amp; "_" &amp; $D29,#REF!)/SUMIF(#REF!,CONST_CNTR_TotProd &amp; $D29,#REF!),0)</f>
        <v>0</v>
      </c>
      <c r="W29" s="71">
        <f>IFERROR(SUMIF(#REF!,CONST_PrecursorToGoodInput &amp; W$6 &amp; "_" &amp; $D29,#REF!)/SUMIF(#REF!,CONST_CNTR_TotProd &amp; $D29,#REF!),0)</f>
        <v>0</v>
      </c>
      <c r="X29" s="71">
        <f>IFERROR(SUMIF(#REF!,CONST_PrecursorToGoodInput &amp; X$6 &amp; "_" &amp; $D29,#REF!)/SUMIF(#REF!,CONST_CNTR_TotProd &amp; $D29,#REF!),0)</f>
        <v>0</v>
      </c>
      <c r="Y29" s="71">
        <f>IFERROR(SUMIF(#REF!,CONST_PrecursorToGoodInput &amp; Y$6 &amp; "_" &amp; $D29,#REF!)/SUMIF(#REF!,CONST_CNTR_TotProd &amp; $D29,#REF!),0)</f>
        <v>0</v>
      </c>
      <c r="Z29" s="71">
        <f>IFERROR(SUMIF(#REF!,CONST_PrecursorToGoodInput &amp; Z$6 &amp; "_" &amp; $D29,#REF!)/SUMIF(#REF!,CONST_CNTR_TotProd &amp; $D29,#REF!),0)</f>
        <v>0</v>
      </c>
      <c r="AA29" s="71">
        <f>IFERROR(SUMIF(#REF!,CONST_PrecursorToGoodInput &amp; AA$6 &amp; "_" &amp; $D29,#REF!)/SUMIF(#REF!,CONST_CNTR_TotProd &amp; $D29,#REF!),0)</f>
        <v>0</v>
      </c>
      <c r="AB29" s="71">
        <f>IFERROR(SUMIF(#REF!,CONST_PrecursorToGoodInput &amp; AB$6 &amp; "_" &amp; $D29,#REF!)/SUMIF(#REF!,CONST_CNTR_TotProd &amp; $D29,#REF!),0)</f>
        <v>0</v>
      </c>
      <c r="AC29" s="71">
        <f>IFERROR(SUMIF(#REF!,CONST_PrecursorToGoodInput &amp; AC$6 &amp; "_" &amp; $D29,#REF!)/SUMIF(#REF!,CONST_CNTR_TotProd &amp; $D29,#REF!),0)</f>
        <v>0</v>
      </c>
      <c r="AD29" s="71">
        <f>IFERROR(SUMIF(#REF!,CONST_PrecursorToGoodInput &amp; AD$6 &amp; "_" &amp; $D29,#REF!)/SUMIF(#REF!,CONST_CNTR_TotProd &amp; $D29,#REF!),0)</f>
        <v>0</v>
      </c>
      <c r="AE29" s="71">
        <f>IFERROR(SUMIF(#REF!,CONST_PrecursorToGoodInput &amp; AE$6 &amp; "_" &amp; $D29,#REF!)/SUMIF(#REF!,CONST_CNTR_TotProd &amp; $D29,#REF!),0)</f>
        <v>0</v>
      </c>
      <c r="AF29" s="71">
        <f>IFERROR(SUMIF(#REF!,CONST_PrecursorToGoodInput &amp; AF$6 &amp; "_" &amp; $D29,#REF!)/SUMIF(#REF!,CONST_CNTR_TotProd &amp; $D29,#REF!),0)</f>
        <v>0</v>
      </c>
      <c r="AG29" s="71">
        <f>IFERROR(SUMIF(#REF!,CONST_PrecursorToGoodInput &amp; AG$6 &amp; "_" &amp; $D29,#REF!)/SUMIF(#REF!,CONST_CNTR_TotProd &amp; $D29,#REF!),0)</f>
        <v>0</v>
      </c>
      <c r="AH29" s="94">
        <f>IFERROR(SUMIF(#REF!,CONST_PrecursorToGoodInput &amp; AH$6 &amp; "_" &amp; $D29,#REF!)/SUMIF(#REF!,CONST_CNTR_TotProd &amp; $D29,#REF!),0)</f>
        <v>0</v>
      </c>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row>
    <row r="30" spans="2:74" ht="12.75" customHeight="1" x14ac:dyDescent="0.35">
      <c r="C30" s="70">
        <v>14</v>
      </c>
      <c r="D30" s="98" t="e">
        <f t="shared" si="4"/>
        <v>#REF!</v>
      </c>
      <c r="E30" s="93">
        <f>IFERROR(SUMIF(#REF!,CONST_PrecursorToGoodInput &amp; E$6 &amp; "_" &amp; $D30,#REF!)/SUMIF(#REF!,CONST_CNTR_TotProd &amp; $D30,#REF!),0)</f>
        <v>0</v>
      </c>
      <c r="F30" s="71">
        <f>IFERROR(SUMIF(#REF!,CONST_PrecursorToGoodInput &amp; F$6 &amp; "_" &amp; $D30,#REF!)/SUMIF(#REF!,CONST_CNTR_TotProd &amp; $D30,#REF!),0)</f>
        <v>0</v>
      </c>
      <c r="G30" s="71">
        <f>IFERROR(SUMIF(#REF!,CONST_PrecursorToGoodInput &amp; G$6 &amp; "_" &amp; $D30,#REF!)/SUMIF(#REF!,CONST_CNTR_TotProd &amp; $D30,#REF!),0)</f>
        <v>0</v>
      </c>
      <c r="H30" s="71">
        <f>IFERROR(SUMIF(#REF!,CONST_PrecursorToGoodInput &amp; H$6 &amp; "_" &amp; $D30,#REF!)/SUMIF(#REF!,CONST_CNTR_TotProd &amp; $D30,#REF!),0)</f>
        <v>0</v>
      </c>
      <c r="I30" s="71">
        <f>IFERROR(SUMIF(#REF!,CONST_PrecursorToGoodInput &amp; I$6 &amp; "_" &amp; $D30,#REF!)/SUMIF(#REF!,CONST_CNTR_TotProd &amp; $D30,#REF!),0)</f>
        <v>0</v>
      </c>
      <c r="J30" s="71">
        <f>IFERROR(SUMIF(#REF!,CONST_PrecursorToGoodInput &amp; J$6 &amp; "_" &amp; $D30,#REF!)/SUMIF(#REF!,CONST_CNTR_TotProd &amp; $D30,#REF!),0)</f>
        <v>0</v>
      </c>
      <c r="K30" s="71">
        <f>IFERROR(SUMIF(#REF!,CONST_PrecursorToGoodInput &amp; K$6 &amp; "_" &amp; $D30,#REF!)/SUMIF(#REF!,CONST_CNTR_TotProd &amp; $D30,#REF!),0)</f>
        <v>0</v>
      </c>
      <c r="L30" s="71">
        <f>IFERROR(SUMIF(#REF!,CONST_PrecursorToGoodInput &amp; L$6 &amp; "_" &amp; $D30,#REF!)/SUMIF(#REF!,CONST_CNTR_TotProd &amp; $D30,#REF!),0)</f>
        <v>0</v>
      </c>
      <c r="M30" s="71">
        <f>IFERROR(SUMIF(#REF!,CONST_PrecursorToGoodInput &amp; M$6 &amp; "_" &amp; $D30,#REF!)/SUMIF(#REF!,CONST_CNTR_TotProd &amp; $D30,#REF!),0)</f>
        <v>0</v>
      </c>
      <c r="N30" s="94">
        <f>IFERROR(SUMIF(#REF!,CONST_PrecursorToGoodInput &amp; N$6 &amp; "_" &amp; $D30,#REF!)/SUMIF(#REF!,CONST_CNTR_TotProd &amp; $D30,#REF!),0)</f>
        <v>0</v>
      </c>
      <c r="O30" s="93">
        <f>IFERROR(SUMIF(#REF!,CONST_PrecursorToGoodInput &amp; O$6 &amp; "_" &amp; $D30,#REF!)/SUMIF(#REF!,CONST_CNTR_TotProd &amp; $D30,#REF!),0)</f>
        <v>0</v>
      </c>
      <c r="P30" s="71">
        <f>IFERROR(SUMIF(#REF!,CONST_PrecursorToGoodInput &amp; P$6 &amp; "_" &amp; $D30,#REF!)/SUMIF(#REF!,CONST_CNTR_TotProd &amp; $D30,#REF!),0)</f>
        <v>0</v>
      </c>
      <c r="Q30" s="71">
        <f>IFERROR(SUMIF(#REF!,CONST_PrecursorToGoodInput &amp; Q$6 &amp; "_" &amp; $D30,#REF!)/SUMIF(#REF!,CONST_CNTR_TotProd &amp; $D30,#REF!),0)</f>
        <v>0</v>
      </c>
      <c r="R30" s="71">
        <f>IFERROR(SUMIF(#REF!,CONST_PrecursorToGoodInput &amp; R$6 &amp; "_" &amp; $D30,#REF!)/SUMIF(#REF!,CONST_CNTR_TotProd &amp; $D30,#REF!),0)</f>
        <v>0</v>
      </c>
      <c r="S30" s="71">
        <f>IFERROR(SUMIF(#REF!,CONST_PrecursorToGoodInput &amp; S$6 &amp; "_" &amp; $D30,#REF!)/SUMIF(#REF!,CONST_CNTR_TotProd &amp; $D30,#REF!),0)</f>
        <v>0</v>
      </c>
      <c r="T30" s="71">
        <f>IFERROR(SUMIF(#REF!,CONST_PrecursorToGoodInput &amp; T$6 &amp; "_" &amp; $D30,#REF!)/SUMIF(#REF!,CONST_CNTR_TotProd &amp; $D30,#REF!),0)</f>
        <v>0</v>
      </c>
      <c r="U30" s="71">
        <f>IFERROR(SUMIF(#REF!,CONST_PrecursorToGoodInput &amp; U$6 &amp; "_" &amp; $D30,#REF!)/SUMIF(#REF!,CONST_CNTR_TotProd &amp; $D30,#REF!),0)</f>
        <v>0</v>
      </c>
      <c r="V30" s="71">
        <f>IFERROR(SUMIF(#REF!,CONST_PrecursorToGoodInput &amp; V$6 &amp; "_" &amp; $D30,#REF!)/SUMIF(#REF!,CONST_CNTR_TotProd &amp; $D30,#REF!),0)</f>
        <v>0</v>
      </c>
      <c r="W30" s="71">
        <f>IFERROR(SUMIF(#REF!,CONST_PrecursorToGoodInput &amp; W$6 &amp; "_" &amp; $D30,#REF!)/SUMIF(#REF!,CONST_CNTR_TotProd &amp; $D30,#REF!),0)</f>
        <v>0</v>
      </c>
      <c r="X30" s="71">
        <f>IFERROR(SUMIF(#REF!,CONST_PrecursorToGoodInput &amp; X$6 &amp; "_" &amp; $D30,#REF!)/SUMIF(#REF!,CONST_CNTR_TotProd &amp; $D30,#REF!),0)</f>
        <v>0</v>
      </c>
      <c r="Y30" s="71">
        <f>IFERROR(SUMIF(#REF!,CONST_PrecursorToGoodInput &amp; Y$6 &amp; "_" &amp; $D30,#REF!)/SUMIF(#REF!,CONST_CNTR_TotProd &amp; $D30,#REF!),0)</f>
        <v>0</v>
      </c>
      <c r="Z30" s="71">
        <f>IFERROR(SUMIF(#REF!,CONST_PrecursorToGoodInput &amp; Z$6 &amp; "_" &amp; $D30,#REF!)/SUMIF(#REF!,CONST_CNTR_TotProd &amp; $D30,#REF!),0)</f>
        <v>0</v>
      </c>
      <c r="AA30" s="71">
        <f>IFERROR(SUMIF(#REF!,CONST_PrecursorToGoodInput &amp; AA$6 &amp; "_" &amp; $D30,#REF!)/SUMIF(#REF!,CONST_CNTR_TotProd &amp; $D30,#REF!),0)</f>
        <v>0</v>
      </c>
      <c r="AB30" s="71">
        <f>IFERROR(SUMIF(#REF!,CONST_PrecursorToGoodInput &amp; AB$6 &amp; "_" &amp; $D30,#REF!)/SUMIF(#REF!,CONST_CNTR_TotProd &amp; $D30,#REF!),0)</f>
        <v>0</v>
      </c>
      <c r="AC30" s="71">
        <f>IFERROR(SUMIF(#REF!,CONST_PrecursorToGoodInput &amp; AC$6 &amp; "_" &amp; $D30,#REF!)/SUMIF(#REF!,CONST_CNTR_TotProd &amp; $D30,#REF!),0)</f>
        <v>0</v>
      </c>
      <c r="AD30" s="71">
        <f>IFERROR(SUMIF(#REF!,CONST_PrecursorToGoodInput &amp; AD$6 &amp; "_" &amp; $D30,#REF!)/SUMIF(#REF!,CONST_CNTR_TotProd &amp; $D30,#REF!),0)</f>
        <v>0</v>
      </c>
      <c r="AE30" s="71">
        <f>IFERROR(SUMIF(#REF!,CONST_PrecursorToGoodInput &amp; AE$6 &amp; "_" &amp; $D30,#REF!)/SUMIF(#REF!,CONST_CNTR_TotProd &amp; $D30,#REF!),0)</f>
        <v>0</v>
      </c>
      <c r="AF30" s="71">
        <f>IFERROR(SUMIF(#REF!,CONST_PrecursorToGoodInput &amp; AF$6 &amp; "_" &amp; $D30,#REF!)/SUMIF(#REF!,CONST_CNTR_TotProd &amp; $D30,#REF!),0)</f>
        <v>0</v>
      </c>
      <c r="AG30" s="71">
        <f>IFERROR(SUMIF(#REF!,CONST_PrecursorToGoodInput &amp; AG$6 &amp; "_" &amp; $D30,#REF!)/SUMIF(#REF!,CONST_CNTR_TotProd &amp; $D30,#REF!),0)</f>
        <v>0</v>
      </c>
      <c r="AH30" s="94">
        <f>IFERROR(SUMIF(#REF!,CONST_PrecursorToGoodInput &amp; AH$6 &amp; "_" &amp; $D30,#REF!)/SUMIF(#REF!,CONST_CNTR_TotProd &amp; $D30,#REF!),0)</f>
        <v>0</v>
      </c>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row>
    <row r="31" spans="2:74" ht="12.75" customHeight="1" x14ac:dyDescent="0.35">
      <c r="C31" s="70">
        <v>15</v>
      </c>
      <c r="D31" s="98" t="e">
        <f t="shared" si="4"/>
        <v>#REF!</v>
      </c>
      <c r="E31" s="93">
        <f>IFERROR(SUMIF(#REF!,CONST_PrecursorToGoodInput &amp; E$6 &amp; "_" &amp; $D31,#REF!)/SUMIF(#REF!,CONST_CNTR_TotProd &amp; $D31,#REF!),0)</f>
        <v>0</v>
      </c>
      <c r="F31" s="71">
        <f>IFERROR(SUMIF(#REF!,CONST_PrecursorToGoodInput &amp; F$6 &amp; "_" &amp; $D31,#REF!)/SUMIF(#REF!,CONST_CNTR_TotProd &amp; $D31,#REF!),0)</f>
        <v>0</v>
      </c>
      <c r="G31" s="71">
        <f>IFERROR(SUMIF(#REF!,CONST_PrecursorToGoodInput &amp; G$6 &amp; "_" &amp; $D31,#REF!)/SUMIF(#REF!,CONST_CNTR_TotProd &amp; $D31,#REF!),0)</f>
        <v>0</v>
      </c>
      <c r="H31" s="71">
        <f>IFERROR(SUMIF(#REF!,CONST_PrecursorToGoodInput &amp; H$6 &amp; "_" &amp; $D31,#REF!)/SUMIF(#REF!,CONST_CNTR_TotProd &amp; $D31,#REF!),0)</f>
        <v>0</v>
      </c>
      <c r="I31" s="71">
        <f>IFERROR(SUMIF(#REF!,CONST_PrecursorToGoodInput &amp; I$6 &amp; "_" &amp; $D31,#REF!)/SUMIF(#REF!,CONST_CNTR_TotProd &amp; $D31,#REF!),0)</f>
        <v>0</v>
      </c>
      <c r="J31" s="71">
        <f>IFERROR(SUMIF(#REF!,CONST_PrecursorToGoodInput &amp; J$6 &amp; "_" &amp; $D31,#REF!)/SUMIF(#REF!,CONST_CNTR_TotProd &amp; $D31,#REF!),0)</f>
        <v>0</v>
      </c>
      <c r="K31" s="71">
        <f>IFERROR(SUMIF(#REF!,CONST_PrecursorToGoodInput &amp; K$6 &amp; "_" &amp; $D31,#REF!)/SUMIF(#REF!,CONST_CNTR_TotProd &amp; $D31,#REF!),0)</f>
        <v>0</v>
      </c>
      <c r="L31" s="71">
        <f>IFERROR(SUMIF(#REF!,CONST_PrecursorToGoodInput &amp; L$6 &amp; "_" &amp; $D31,#REF!)/SUMIF(#REF!,CONST_CNTR_TotProd &amp; $D31,#REF!),0)</f>
        <v>0</v>
      </c>
      <c r="M31" s="71">
        <f>IFERROR(SUMIF(#REF!,CONST_PrecursorToGoodInput &amp; M$6 &amp; "_" &amp; $D31,#REF!)/SUMIF(#REF!,CONST_CNTR_TotProd &amp; $D31,#REF!),0)</f>
        <v>0</v>
      </c>
      <c r="N31" s="94">
        <f>IFERROR(SUMIF(#REF!,CONST_PrecursorToGoodInput &amp; N$6 &amp; "_" &amp; $D31,#REF!)/SUMIF(#REF!,CONST_CNTR_TotProd &amp; $D31,#REF!),0)</f>
        <v>0</v>
      </c>
      <c r="O31" s="93">
        <f>IFERROR(SUMIF(#REF!,CONST_PrecursorToGoodInput &amp; O$6 &amp; "_" &amp; $D31,#REF!)/SUMIF(#REF!,CONST_CNTR_TotProd &amp; $D31,#REF!),0)</f>
        <v>0</v>
      </c>
      <c r="P31" s="71">
        <f>IFERROR(SUMIF(#REF!,CONST_PrecursorToGoodInput &amp; P$6 &amp; "_" &amp; $D31,#REF!)/SUMIF(#REF!,CONST_CNTR_TotProd &amp; $D31,#REF!),0)</f>
        <v>0</v>
      </c>
      <c r="Q31" s="71">
        <f>IFERROR(SUMIF(#REF!,CONST_PrecursorToGoodInput &amp; Q$6 &amp; "_" &amp; $D31,#REF!)/SUMIF(#REF!,CONST_CNTR_TotProd &amp; $D31,#REF!),0)</f>
        <v>0</v>
      </c>
      <c r="R31" s="71">
        <f>IFERROR(SUMIF(#REF!,CONST_PrecursorToGoodInput &amp; R$6 &amp; "_" &amp; $D31,#REF!)/SUMIF(#REF!,CONST_CNTR_TotProd &amp; $D31,#REF!),0)</f>
        <v>0</v>
      </c>
      <c r="S31" s="71">
        <f>IFERROR(SUMIF(#REF!,CONST_PrecursorToGoodInput &amp; S$6 &amp; "_" &amp; $D31,#REF!)/SUMIF(#REF!,CONST_CNTR_TotProd &amp; $D31,#REF!),0)</f>
        <v>0</v>
      </c>
      <c r="T31" s="71">
        <f>IFERROR(SUMIF(#REF!,CONST_PrecursorToGoodInput &amp; T$6 &amp; "_" &amp; $D31,#REF!)/SUMIF(#REF!,CONST_CNTR_TotProd &amp; $D31,#REF!),0)</f>
        <v>0</v>
      </c>
      <c r="U31" s="71">
        <f>IFERROR(SUMIF(#REF!,CONST_PrecursorToGoodInput &amp; U$6 &amp; "_" &amp; $D31,#REF!)/SUMIF(#REF!,CONST_CNTR_TotProd &amp; $D31,#REF!),0)</f>
        <v>0</v>
      </c>
      <c r="V31" s="71">
        <f>IFERROR(SUMIF(#REF!,CONST_PrecursorToGoodInput &amp; V$6 &amp; "_" &amp; $D31,#REF!)/SUMIF(#REF!,CONST_CNTR_TotProd &amp; $D31,#REF!),0)</f>
        <v>0</v>
      </c>
      <c r="W31" s="71">
        <f>IFERROR(SUMIF(#REF!,CONST_PrecursorToGoodInput &amp; W$6 &amp; "_" &amp; $D31,#REF!)/SUMIF(#REF!,CONST_CNTR_TotProd &amp; $D31,#REF!),0)</f>
        <v>0</v>
      </c>
      <c r="X31" s="71">
        <f>IFERROR(SUMIF(#REF!,CONST_PrecursorToGoodInput &amp; X$6 &amp; "_" &amp; $D31,#REF!)/SUMIF(#REF!,CONST_CNTR_TotProd &amp; $D31,#REF!),0)</f>
        <v>0</v>
      </c>
      <c r="Y31" s="71">
        <f>IFERROR(SUMIF(#REF!,CONST_PrecursorToGoodInput &amp; Y$6 &amp; "_" &amp; $D31,#REF!)/SUMIF(#REF!,CONST_CNTR_TotProd &amp; $D31,#REF!),0)</f>
        <v>0</v>
      </c>
      <c r="Z31" s="71">
        <f>IFERROR(SUMIF(#REF!,CONST_PrecursorToGoodInput &amp; Z$6 &amp; "_" &amp; $D31,#REF!)/SUMIF(#REF!,CONST_CNTR_TotProd &amp; $D31,#REF!),0)</f>
        <v>0</v>
      </c>
      <c r="AA31" s="71">
        <f>IFERROR(SUMIF(#REF!,CONST_PrecursorToGoodInput &amp; AA$6 &amp; "_" &amp; $D31,#REF!)/SUMIF(#REF!,CONST_CNTR_TotProd &amp; $D31,#REF!),0)</f>
        <v>0</v>
      </c>
      <c r="AB31" s="71">
        <f>IFERROR(SUMIF(#REF!,CONST_PrecursorToGoodInput &amp; AB$6 &amp; "_" &amp; $D31,#REF!)/SUMIF(#REF!,CONST_CNTR_TotProd &amp; $D31,#REF!),0)</f>
        <v>0</v>
      </c>
      <c r="AC31" s="71">
        <f>IFERROR(SUMIF(#REF!,CONST_PrecursorToGoodInput &amp; AC$6 &amp; "_" &amp; $D31,#REF!)/SUMIF(#REF!,CONST_CNTR_TotProd &amp; $D31,#REF!),0)</f>
        <v>0</v>
      </c>
      <c r="AD31" s="71">
        <f>IFERROR(SUMIF(#REF!,CONST_PrecursorToGoodInput &amp; AD$6 &amp; "_" &amp; $D31,#REF!)/SUMIF(#REF!,CONST_CNTR_TotProd &amp; $D31,#REF!),0)</f>
        <v>0</v>
      </c>
      <c r="AE31" s="71">
        <f>IFERROR(SUMIF(#REF!,CONST_PrecursorToGoodInput &amp; AE$6 &amp; "_" &amp; $D31,#REF!)/SUMIF(#REF!,CONST_CNTR_TotProd &amp; $D31,#REF!),0)</f>
        <v>0</v>
      </c>
      <c r="AF31" s="71">
        <f>IFERROR(SUMIF(#REF!,CONST_PrecursorToGoodInput &amp; AF$6 &amp; "_" &amp; $D31,#REF!)/SUMIF(#REF!,CONST_CNTR_TotProd &amp; $D31,#REF!),0)</f>
        <v>0</v>
      </c>
      <c r="AG31" s="71">
        <f>IFERROR(SUMIF(#REF!,CONST_PrecursorToGoodInput &amp; AG$6 &amp; "_" &amp; $D31,#REF!)/SUMIF(#REF!,CONST_CNTR_TotProd &amp; $D31,#REF!),0)</f>
        <v>0</v>
      </c>
      <c r="AH31" s="94">
        <f>IFERROR(SUMIF(#REF!,CONST_PrecursorToGoodInput &amp; AH$6 &amp; "_" &amp; $D31,#REF!)/SUMIF(#REF!,CONST_CNTR_TotProd &amp; $D31,#REF!),0)</f>
        <v>0</v>
      </c>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row>
    <row r="32" spans="2:74" ht="12.75" customHeight="1" x14ac:dyDescent="0.35">
      <c r="C32" s="70">
        <v>16</v>
      </c>
      <c r="D32" s="98" t="e">
        <f t="shared" si="4"/>
        <v>#REF!</v>
      </c>
      <c r="E32" s="93">
        <f>IFERROR(SUMIF(#REF!,CONST_PrecursorToGoodInput &amp; E$6 &amp; "_" &amp; $D32,#REF!)/SUMIF(#REF!,CONST_CNTR_TotProd &amp; $D32,#REF!),0)</f>
        <v>0</v>
      </c>
      <c r="F32" s="71">
        <f>IFERROR(SUMIF(#REF!,CONST_PrecursorToGoodInput &amp; F$6 &amp; "_" &amp; $D32,#REF!)/SUMIF(#REF!,CONST_CNTR_TotProd &amp; $D32,#REF!),0)</f>
        <v>0</v>
      </c>
      <c r="G32" s="71">
        <f>IFERROR(SUMIF(#REF!,CONST_PrecursorToGoodInput &amp; G$6 &amp; "_" &amp; $D32,#REF!)/SUMIF(#REF!,CONST_CNTR_TotProd &amp; $D32,#REF!),0)</f>
        <v>0</v>
      </c>
      <c r="H32" s="71">
        <f>IFERROR(SUMIF(#REF!,CONST_PrecursorToGoodInput &amp; H$6 &amp; "_" &amp; $D32,#REF!)/SUMIF(#REF!,CONST_CNTR_TotProd &amp; $D32,#REF!),0)</f>
        <v>0</v>
      </c>
      <c r="I32" s="71">
        <f>IFERROR(SUMIF(#REF!,CONST_PrecursorToGoodInput &amp; I$6 &amp; "_" &amp; $D32,#REF!)/SUMIF(#REF!,CONST_CNTR_TotProd &amp; $D32,#REF!),0)</f>
        <v>0</v>
      </c>
      <c r="J32" s="71">
        <f>IFERROR(SUMIF(#REF!,CONST_PrecursorToGoodInput &amp; J$6 &amp; "_" &amp; $D32,#REF!)/SUMIF(#REF!,CONST_CNTR_TotProd &amp; $D32,#REF!),0)</f>
        <v>0</v>
      </c>
      <c r="K32" s="71">
        <f>IFERROR(SUMIF(#REF!,CONST_PrecursorToGoodInput &amp; K$6 &amp; "_" &amp; $D32,#REF!)/SUMIF(#REF!,CONST_CNTR_TotProd &amp; $D32,#REF!),0)</f>
        <v>0</v>
      </c>
      <c r="L32" s="71">
        <f>IFERROR(SUMIF(#REF!,CONST_PrecursorToGoodInput &amp; L$6 &amp; "_" &amp; $D32,#REF!)/SUMIF(#REF!,CONST_CNTR_TotProd &amp; $D32,#REF!),0)</f>
        <v>0</v>
      </c>
      <c r="M32" s="71">
        <f>IFERROR(SUMIF(#REF!,CONST_PrecursorToGoodInput &amp; M$6 &amp; "_" &amp; $D32,#REF!)/SUMIF(#REF!,CONST_CNTR_TotProd &amp; $D32,#REF!),0)</f>
        <v>0</v>
      </c>
      <c r="N32" s="94">
        <f>IFERROR(SUMIF(#REF!,CONST_PrecursorToGoodInput &amp; N$6 &amp; "_" &amp; $D32,#REF!)/SUMIF(#REF!,CONST_CNTR_TotProd &amp; $D32,#REF!),0)</f>
        <v>0</v>
      </c>
      <c r="O32" s="93">
        <f>IFERROR(SUMIF(#REF!,CONST_PrecursorToGoodInput &amp; O$6 &amp; "_" &amp; $D32,#REF!)/SUMIF(#REF!,CONST_CNTR_TotProd &amp; $D32,#REF!),0)</f>
        <v>0</v>
      </c>
      <c r="P32" s="71">
        <f>IFERROR(SUMIF(#REF!,CONST_PrecursorToGoodInput &amp; P$6 &amp; "_" &amp; $D32,#REF!)/SUMIF(#REF!,CONST_CNTR_TotProd &amp; $D32,#REF!),0)</f>
        <v>0</v>
      </c>
      <c r="Q32" s="71">
        <f>IFERROR(SUMIF(#REF!,CONST_PrecursorToGoodInput &amp; Q$6 &amp; "_" &amp; $D32,#REF!)/SUMIF(#REF!,CONST_CNTR_TotProd &amp; $D32,#REF!),0)</f>
        <v>0</v>
      </c>
      <c r="R32" s="71">
        <f>IFERROR(SUMIF(#REF!,CONST_PrecursorToGoodInput &amp; R$6 &amp; "_" &amp; $D32,#REF!)/SUMIF(#REF!,CONST_CNTR_TotProd &amp; $D32,#REF!),0)</f>
        <v>0</v>
      </c>
      <c r="S32" s="71">
        <f>IFERROR(SUMIF(#REF!,CONST_PrecursorToGoodInput &amp; S$6 &amp; "_" &amp; $D32,#REF!)/SUMIF(#REF!,CONST_CNTR_TotProd &amp; $D32,#REF!),0)</f>
        <v>0</v>
      </c>
      <c r="T32" s="71">
        <f>IFERROR(SUMIF(#REF!,CONST_PrecursorToGoodInput &amp; T$6 &amp; "_" &amp; $D32,#REF!)/SUMIF(#REF!,CONST_CNTR_TotProd &amp; $D32,#REF!),0)</f>
        <v>0</v>
      </c>
      <c r="U32" s="71">
        <f>IFERROR(SUMIF(#REF!,CONST_PrecursorToGoodInput &amp; U$6 &amp; "_" &amp; $D32,#REF!)/SUMIF(#REF!,CONST_CNTR_TotProd &amp; $D32,#REF!),0)</f>
        <v>0</v>
      </c>
      <c r="V32" s="71">
        <f>IFERROR(SUMIF(#REF!,CONST_PrecursorToGoodInput &amp; V$6 &amp; "_" &amp; $D32,#REF!)/SUMIF(#REF!,CONST_CNTR_TotProd &amp; $D32,#REF!),0)</f>
        <v>0</v>
      </c>
      <c r="W32" s="71">
        <f>IFERROR(SUMIF(#REF!,CONST_PrecursorToGoodInput &amp; W$6 &amp; "_" &amp; $D32,#REF!)/SUMIF(#REF!,CONST_CNTR_TotProd &amp; $D32,#REF!),0)</f>
        <v>0</v>
      </c>
      <c r="X32" s="71">
        <f>IFERROR(SUMIF(#REF!,CONST_PrecursorToGoodInput &amp; X$6 &amp; "_" &amp; $D32,#REF!)/SUMIF(#REF!,CONST_CNTR_TotProd &amp; $D32,#REF!),0)</f>
        <v>0</v>
      </c>
      <c r="Y32" s="71">
        <f>IFERROR(SUMIF(#REF!,CONST_PrecursorToGoodInput &amp; Y$6 &amp; "_" &amp; $D32,#REF!)/SUMIF(#REF!,CONST_CNTR_TotProd &amp; $D32,#REF!),0)</f>
        <v>0</v>
      </c>
      <c r="Z32" s="71">
        <f>IFERROR(SUMIF(#REF!,CONST_PrecursorToGoodInput &amp; Z$6 &amp; "_" &amp; $D32,#REF!)/SUMIF(#REF!,CONST_CNTR_TotProd &amp; $D32,#REF!),0)</f>
        <v>0</v>
      </c>
      <c r="AA32" s="71">
        <f>IFERROR(SUMIF(#REF!,CONST_PrecursorToGoodInput &amp; AA$6 &amp; "_" &amp; $D32,#REF!)/SUMIF(#REF!,CONST_CNTR_TotProd &amp; $D32,#REF!),0)</f>
        <v>0</v>
      </c>
      <c r="AB32" s="71">
        <f>IFERROR(SUMIF(#REF!,CONST_PrecursorToGoodInput &amp; AB$6 &amp; "_" &amp; $D32,#REF!)/SUMIF(#REF!,CONST_CNTR_TotProd &amp; $D32,#REF!),0)</f>
        <v>0</v>
      </c>
      <c r="AC32" s="71">
        <f>IFERROR(SUMIF(#REF!,CONST_PrecursorToGoodInput &amp; AC$6 &amp; "_" &amp; $D32,#REF!)/SUMIF(#REF!,CONST_CNTR_TotProd &amp; $D32,#REF!),0)</f>
        <v>0</v>
      </c>
      <c r="AD32" s="71">
        <f>IFERROR(SUMIF(#REF!,CONST_PrecursorToGoodInput &amp; AD$6 &amp; "_" &amp; $D32,#REF!)/SUMIF(#REF!,CONST_CNTR_TotProd &amp; $D32,#REF!),0)</f>
        <v>0</v>
      </c>
      <c r="AE32" s="71">
        <f>IFERROR(SUMIF(#REF!,CONST_PrecursorToGoodInput &amp; AE$6 &amp; "_" &amp; $D32,#REF!)/SUMIF(#REF!,CONST_CNTR_TotProd &amp; $D32,#REF!),0)</f>
        <v>0</v>
      </c>
      <c r="AF32" s="71">
        <f>IFERROR(SUMIF(#REF!,CONST_PrecursorToGoodInput &amp; AF$6 &amp; "_" &amp; $D32,#REF!)/SUMIF(#REF!,CONST_CNTR_TotProd &amp; $D32,#REF!),0)</f>
        <v>0</v>
      </c>
      <c r="AG32" s="71">
        <f>IFERROR(SUMIF(#REF!,CONST_PrecursorToGoodInput &amp; AG$6 &amp; "_" &amp; $D32,#REF!)/SUMIF(#REF!,CONST_CNTR_TotProd &amp; $D32,#REF!),0)</f>
        <v>0</v>
      </c>
      <c r="AH32" s="94">
        <f>IFERROR(SUMIF(#REF!,CONST_PrecursorToGoodInput &amp; AH$6 &amp; "_" &amp; $D32,#REF!)/SUMIF(#REF!,CONST_CNTR_TotProd &amp; $D32,#REF!),0)</f>
        <v>0</v>
      </c>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row>
    <row r="33" spans="2:74" ht="12.75" customHeight="1" x14ac:dyDescent="0.35">
      <c r="C33" s="70">
        <v>17</v>
      </c>
      <c r="D33" s="98" t="e">
        <f t="shared" si="4"/>
        <v>#REF!</v>
      </c>
      <c r="E33" s="93">
        <f>IFERROR(SUMIF(#REF!,CONST_PrecursorToGoodInput &amp; E$6 &amp; "_" &amp; $D33,#REF!)/SUMIF(#REF!,CONST_CNTR_TotProd &amp; $D33,#REF!),0)</f>
        <v>0</v>
      </c>
      <c r="F33" s="71">
        <f>IFERROR(SUMIF(#REF!,CONST_PrecursorToGoodInput &amp; F$6 &amp; "_" &amp; $D33,#REF!)/SUMIF(#REF!,CONST_CNTR_TotProd &amp; $D33,#REF!),0)</f>
        <v>0</v>
      </c>
      <c r="G33" s="71">
        <f>IFERROR(SUMIF(#REF!,CONST_PrecursorToGoodInput &amp; G$6 &amp; "_" &amp; $D33,#REF!)/SUMIF(#REF!,CONST_CNTR_TotProd &amp; $D33,#REF!),0)</f>
        <v>0</v>
      </c>
      <c r="H33" s="71">
        <f>IFERROR(SUMIF(#REF!,CONST_PrecursorToGoodInput &amp; H$6 &amp; "_" &amp; $D33,#REF!)/SUMIF(#REF!,CONST_CNTR_TotProd &amp; $D33,#REF!),0)</f>
        <v>0</v>
      </c>
      <c r="I33" s="71">
        <f>IFERROR(SUMIF(#REF!,CONST_PrecursorToGoodInput &amp; I$6 &amp; "_" &amp; $D33,#REF!)/SUMIF(#REF!,CONST_CNTR_TotProd &amp; $D33,#REF!),0)</f>
        <v>0</v>
      </c>
      <c r="J33" s="71">
        <f>IFERROR(SUMIF(#REF!,CONST_PrecursorToGoodInput &amp; J$6 &amp; "_" &amp; $D33,#REF!)/SUMIF(#REF!,CONST_CNTR_TotProd &amp; $D33,#REF!),0)</f>
        <v>0</v>
      </c>
      <c r="K33" s="71">
        <f>IFERROR(SUMIF(#REF!,CONST_PrecursorToGoodInput &amp; K$6 &amp; "_" &amp; $D33,#REF!)/SUMIF(#REF!,CONST_CNTR_TotProd &amp; $D33,#REF!),0)</f>
        <v>0</v>
      </c>
      <c r="L33" s="71">
        <f>IFERROR(SUMIF(#REF!,CONST_PrecursorToGoodInput &amp; L$6 &amp; "_" &amp; $D33,#REF!)/SUMIF(#REF!,CONST_CNTR_TotProd &amp; $D33,#REF!),0)</f>
        <v>0</v>
      </c>
      <c r="M33" s="71">
        <f>IFERROR(SUMIF(#REF!,CONST_PrecursorToGoodInput &amp; M$6 &amp; "_" &amp; $D33,#REF!)/SUMIF(#REF!,CONST_CNTR_TotProd &amp; $D33,#REF!),0)</f>
        <v>0</v>
      </c>
      <c r="N33" s="94">
        <f>IFERROR(SUMIF(#REF!,CONST_PrecursorToGoodInput &amp; N$6 &amp; "_" &amp; $D33,#REF!)/SUMIF(#REF!,CONST_CNTR_TotProd &amp; $D33,#REF!),0)</f>
        <v>0</v>
      </c>
      <c r="O33" s="93">
        <f>IFERROR(SUMIF(#REF!,CONST_PrecursorToGoodInput &amp; O$6 &amp; "_" &amp; $D33,#REF!)/SUMIF(#REF!,CONST_CNTR_TotProd &amp; $D33,#REF!),0)</f>
        <v>0</v>
      </c>
      <c r="P33" s="71">
        <f>IFERROR(SUMIF(#REF!,CONST_PrecursorToGoodInput &amp; P$6 &amp; "_" &amp; $D33,#REF!)/SUMIF(#REF!,CONST_CNTR_TotProd &amp; $D33,#REF!),0)</f>
        <v>0</v>
      </c>
      <c r="Q33" s="71">
        <f>IFERROR(SUMIF(#REF!,CONST_PrecursorToGoodInput &amp; Q$6 &amp; "_" &amp; $D33,#REF!)/SUMIF(#REF!,CONST_CNTR_TotProd &amp; $D33,#REF!),0)</f>
        <v>0</v>
      </c>
      <c r="R33" s="71">
        <f>IFERROR(SUMIF(#REF!,CONST_PrecursorToGoodInput &amp; R$6 &amp; "_" &amp; $D33,#REF!)/SUMIF(#REF!,CONST_CNTR_TotProd &amp; $D33,#REF!),0)</f>
        <v>0</v>
      </c>
      <c r="S33" s="71">
        <f>IFERROR(SUMIF(#REF!,CONST_PrecursorToGoodInput &amp; S$6 &amp; "_" &amp; $D33,#REF!)/SUMIF(#REF!,CONST_CNTR_TotProd &amp; $D33,#REF!),0)</f>
        <v>0</v>
      </c>
      <c r="T33" s="71">
        <f>IFERROR(SUMIF(#REF!,CONST_PrecursorToGoodInput &amp; T$6 &amp; "_" &amp; $D33,#REF!)/SUMIF(#REF!,CONST_CNTR_TotProd &amp; $D33,#REF!),0)</f>
        <v>0</v>
      </c>
      <c r="U33" s="71">
        <f>IFERROR(SUMIF(#REF!,CONST_PrecursorToGoodInput &amp; U$6 &amp; "_" &amp; $D33,#REF!)/SUMIF(#REF!,CONST_CNTR_TotProd &amp; $D33,#REF!),0)</f>
        <v>0</v>
      </c>
      <c r="V33" s="71">
        <f>IFERROR(SUMIF(#REF!,CONST_PrecursorToGoodInput &amp; V$6 &amp; "_" &amp; $D33,#REF!)/SUMIF(#REF!,CONST_CNTR_TotProd &amp; $D33,#REF!),0)</f>
        <v>0</v>
      </c>
      <c r="W33" s="71">
        <f>IFERROR(SUMIF(#REF!,CONST_PrecursorToGoodInput &amp; W$6 &amp; "_" &amp; $D33,#REF!)/SUMIF(#REF!,CONST_CNTR_TotProd &amp; $D33,#REF!),0)</f>
        <v>0</v>
      </c>
      <c r="X33" s="71">
        <f>IFERROR(SUMIF(#REF!,CONST_PrecursorToGoodInput &amp; X$6 &amp; "_" &amp; $D33,#REF!)/SUMIF(#REF!,CONST_CNTR_TotProd &amp; $D33,#REF!),0)</f>
        <v>0</v>
      </c>
      <c r="Y33" s="71">
        <f>IFERROR(SUMIF(#REF!,CONST_PrecursorToGoodInput &amp; Y$6 &amp; "_" &amp; $D33,#REF!)/SUMIF(#REF!,CONST_CNTR_TotProd &amp; $D33,#REF!),0)</f>
        <v>0</v>
      </c>
      <c r="Z33" s="71">
        <f>IFERROR(SUMIF(#REF!,CONST_PrecursorToGoodInput &amp; Z$6 &amp; "_" &amp; $D33,#REF!)/SUMIF(#REF!,CONST_CNTR_TotProd &amp; $D33,#REF!),0)</f>
        <v>0</v>
      </c>
      <c r="AA33" s="71">
        <f>IFERROR(SUMIF(#REF!,CONST_PrecursorToGoodInput &amp; AA$6 &amp; "_" &amp; $D33,#REF!)/SUMIF(#REF!,CONST_CNTR_TotProd &amp; $D33,#REF!),0)</f>
        <v>0</v>
      </c>
      <c r="AB33" s="71">
        <f>IFERROR(SUMIF(#REF!,CONST_PrecursorToGoodInput &amp; AB$6 &amp; "_" &amp; $D33,#REF!)/SUMIF(#REF!,CONST_CNTR_TotProd &amp; $D33,#REF!),0)</f>
        <v>0</v>
      </c>
      <c r="AC33" s="71">
        <f>IFERROR(SUMIF(#REF!,CONST_PrecursorToGoodInput &amp; AC$6 &amp; "_" &amp; $D33,#REF!)/SUMIF(#REF!,CONST_CNTR_TotProd &amp; $D33,#REF!),0)</f>
        <v>0</v>
      </c>
      <c r="AD33" s="71">
        <f>IFERROR(SUMIF(#REF!,CONST_PrecursorToGoodInput &amp; AD$6 &amp; "_" &amp; $D33,#REF!)/SUMIF(#REF!,CONST_CNTR_TotProd &amp; $D33,#REF!),0)</f>
        <v>0</v>
      </c>
      <c r="AE33" s="71">
        <f>IFERROR(SUMIF(#REF!,CONST_PrecursorToGoodInput &amp; AE$6 &amp; "_" &amp; $D33,#REF!)/SUMIF(#REF!,CONST_CNTR_TotProd &amp; $D33,#REF!),0)</f>
        <v>0</v>
      </c>
      <c r="AF33" s="71">
        <f>IFERROR(SUMIF(#REF!,CONST_PrecursorToGoodInput &amp; AF$6 &amp; "_" &amp; $D33,#REF!)/SUMIF(#REF!,CONST_CNTR_TotProd &amp; $D33,#REF!),0)</f>
        <v>0</v>
      </c>
      <c r="AG33" s="71">
        <f>IFERROR(SUMIF(#REF!,CONST_PrecursorToGoodInput &amp; AG$6 &amp; "_" &amp; $D33,#REF!)/SUMIF(#REF!,CONST_CNTR_TotProd &amp; $D33,#REF!),0)</f>
        <v>0</v>
      </c>
      <c r="AH33" s="94">
        <f>IFERROR(SUMIF(#REF!,CONST_PrecursorToGoodInput &amp; AH$6 &amp; "_" &amp; $D33,#REF!)/SUMIF(#REF!,CONST_CNTR_TotProd &amp; $D33,#REF!),0)</f>
        <v>0</v>
      </c>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row>
    <row r="34" spans="2:74" ht="12.75" customHeight="1" x14ac:dyDescent="0.35">
      <c r="C34" s="70">
        <v>18</v>
      </c>
      <c r="D34" s="98" t="e">
        <f t="shared" si="4"/>
        <v>#REF!</v>
      </c>
      <c r="E34" s="93">
        <f>IFERROR(SUMIF(#REF!,CONST_PrecursorToGoodInput &amp; E$6 &amp; "_" &amp; $D34,#REF!)/SUMIF(#REF!,CONST_CNTR_TotProd &amp; $D34,#REF!),0)</f>
        <v>0</v>
      </c>
      <c r="F34" s="71">
        <f>IFERROR(SUMIF(#REF!,CONST_PrecursorToGoodInput &amp; F$6 &amp; "_" &amp; $D34,#REF!)/SUMIF(#REF!,CONST_CNTR_TotProd &amp; $D34,#REF!),0)</f>
        <v>0</v>
      </c>
      <c r="G34" s="71">
        <f>IFERROR(SUMIF(#REF!,CONST_PrecursorToGoodInput &amp; G$6 &amp; "_" &amp; $D34,#REF!)/SUMIF(#REF!,CONST_CNTR_TotProd &amp; $D34,#REF!),0)</f>
        <v>0</v>
      </c>
      <c r="H34" s="71">
        <f>IFERROR(SUMIF(#REF!,CONST_PrecursorToGoodInput &amp; H$6 &amp; "_" &amp; $D34,#REF!)/SUMIF(#REF!,CONST_CNTR_TotProd &amp; $D34,#REF!),0)</f>
        <v>0</v>
      </c>
      <c r="I34" s="71">
        <f>IFERROR(SUMIF(#REF!,CONST_PrecursorToGoodInput &amp; I$6 &amp; "_" &amp; $D34,#REF!)/SUMIF(#REF!,CONST_CNTR_TotProd &amp; $D34,#REF!),0)</f>
        <v>0</v>
      </c>
      <c r="J34" s="71">
        <f>IFERROR(SUMIF(#REF!,CONST_PrecursorToGoodInput &amp; J$6 &amp; "_" &amp; $D34,#REF!)/SUMIF(#REF!,CONST_CNTR_TotProd &amp; $D34,#REF!),0)</f>
        <v>0</v>
      </c>
      <c r="K34" s="71">
        <f>IFERROR(SUMIF(#REF!,CONST_PrecursorToGoodInput &amp; K$6 &amp; "_" &amp; $D34,#REF!)/SUMIF(#REF!,CONST_CNTR_TotProd &amp; $D34,#REF!),0)</f>
        <v>0</v>
      </c>
      <c r="L34" s="71">
        <f>IFERROR(SUMIF(#REF!,CONST_PrecursorToGoodInput &amp; L$6 &amp; "_" &amp; $D34,#REF!)/SUMIF(#REF!,CONST_CNTR_TotProd &amp; $D34,#REF!),0)</f>
        <v>0</v>
      </c>
      <c r="M34" s="71">
        <f>IFERROR(SUMIF(#REF!,CONST_PrecursorToGoodInput &amp; M$6 &amp; "_" &amp; $D34,#REF!)/SUMIF(#REF!,CONST_CNTR_TotProd &amp; $D34,#REF!),0)</f>
        <v>0</v>
      </c>
      <c r="N34" s="94">
        <f>IFERROR(SUMIF(#REF!,CONST_PrecursorToGoodInput &amp; N$6 &amp; "_" &amp; $D34,#REF!)/SUMIF(#REF!,CONST_CNTR_TotProd &amp; $D34,#REF!),0)</f>
        <v>0</v>
      </c>
      <c r="O34" s="93">
        <f>IFERROR(SUMIF(#REF!,CONST_PrecursorToGoodInput &amp; O$6 &amp; "_" &amp; $D34,#REF!)/SUMIF(#REF!,CONST_CNTR_TotProd &amp; $D34,#REF!),0)</f>
        <v>0</v>
      </c>
      <c r="P34" s="71">
        <f>IFERROR(SUMIF(#REF!,CONST_PrecursorToGoodInput &amp; P$6 &amp; "_" &amp; $D34,#REF!)/SUMIF(#REF!,CONST_CNTR_TotProd &amp; $D34,#REF!),0)</f>
        <v>0</v>
      </c>
      <c r="Q34" s="71">
        <f>IFERROR(SUMIF(#REF!,CONST_PrecursorToGoodInput &amp; Q$6 &amp; "_" &amp; $D34,#REF!)/SUMIF(#REF!,CONST_CNTR_TotProd &amp; $D34,#REF!),0)</f>
        <v>0</v>
      </c>
      <c r="R34" s="71">
        <f>IFERROR(SUMIF(#REF!,CONST_PrecursorToGoodInput &amp; R$6 &amp; "_" &amp; $D34,#REF!)/SUMIF(#REF!,CONST_CNTR_TotProd &amp; $D34,#REF!),0)</f>
        <v>0</v>
      </c>
      <c r="S34" s="71">
        <f>IFERROR(SUMIF(#REF!,CONST_PrecursorToGoodInput &amp; S$6 &amp; "_" &amp; $D34,#REF!)/SUMIF(#REF!,CONST_CNTR_TotProd &amp; $D34,#REF!),0)</f>
        <v>0</v>
      </c>
      <c r="T34" s="71">
        <f>IFERROR(SUMIF(#REF!,CONST_PrecursorToGoodInput &amp; T$6 &amp; "_" &amp; $D34,#REF!)/SUMIF(#REF!,CONST_CNTR_TotProd &amp; $D34,#REF!),0)</f>
        <v>0</v>
      </c>
      <c r="U34" s="71">
        <f>IFERROR(SUMIF(#REF!,CONST_PrecursorToGoodInput &amp; U$6 &amp; "_" &amp; $D34,#REF!)/SUMIF(#REF!,CONST_CNTR_TotProd &amp; $D34,#REF!),0)</f>
        <v>0</v>
      </c>
      <c r="V34" s="71">
        <f>IFERROR(SUMIF(#REF!,CONST_PrecursorToGoodInput &amp; V$6 &amp; "_" &amp; $D34,#REF!)/SUMIF(#REF!,CONST_CNTR_TotProd &amp; $D34,#REF!),0)</f>
        <v>0</v>
      </c>
      <c r="W34" s="71">
        <f>IFERROR(SUMIF(#REF!,CONST_PrecursorToGoodInput &amp; W$6 &amp; "_" &amp; $D34,#REF!)/SUMIF(#REF!,CONST_CNTR_TotProd &amp; $D34,#REF!),0)</f>
        <v>0</v>
      </c>
      <c r="X34" s="71">
        <f>IFERROR(SUMIF(#REF!,CONST_PrecursorToGoodInput &amp; X$6 &amp; "_" &amp; $D34,#REF!)/SUMIF(#REF!,CONST_CNTR_TotProd &amp; $D34,#REF!),0)</f>
        <v>0</v>
      </c>
      <c r="Y34" s="71">
        <f>IFERROR(SUMIF(#REF!,CONST_PrecursorToGoodInput &amp; Y$6 &amp; "_" &amp; $D34,#REF!)/SUMIF(#REF!,CONST_CNTR_TotProd &amp; $D34,#REF!),0)</f>
        <v>0</v>
      </c>
      <c r="Z34" s="71">
        <f>IFERROR(SUMIF(#REF!,CONST_PrecursorToGoodInput &amp; Z$6 &amp; "_" &amp; $D34,#REF!)/SUMIF(#REF!,CONST_CNTR_TotProd &amp; $D34,#REF!),0)</f>
        <v>0</v>
      </c>
      <c r="AA34" s="71">
        <f>IFERROR(SUMIF(#REF!,CONST_PrecursorToGoodInput &amp; AA$6 &amp; "_" &amp; $D34,#REF!)/SUMIF(#REF!,CONST_CNTR_TotProd &amp; $D34,#REF!),0)</f>
        <v>0</v>
      </c>
      <c r="AB34" s="71">
        <f>IFERROR(SUMIF(#REF!,CONST_PrecursorToGoodInput &amp; AB$6 &amp; "_" &amp; $D34,#REF!)/SUMIF(#REF!,CONST_CNTR_TotProd &amp; $D34,#REF!),0)</f>
        <v>0</v>
      </c>
      <c r="AC34" s="71">
        <f>IFERROR(SUMIF(#REF!,CONST_PrecursorToGoodInput &amp; AC$6 &amp; "_" &amp; $D34,#REF!)/SUMIF(#REF!,CONST_CNTR_TotProd &amp; $D34,#REF!),0)</f>
        <v>0</v>
      </c>
      <c r="AD34" s="71">
        <f>IFERROR(SUMIF(#REF!,CONST_PrecursorToGoodInput &amp; AD$6 &amp; "_" &amp; $D34,#REF!)/SUMIF(#REF!,CONST_CNTR_TotProd &amp; $D34,#REF!),0)</f>
        <v>0</v>
      </c>
      <c r="AE34" s="71">
        <f>IFERROR(SUMIF(#REF!,CONST_PrecursorToGoodInput &amp; AE$6 &amp; "_" &amp; $D34,#REF!)/SUMIF(#REF!,CONST_CNTR_TotProd &amp; $D34,#REF!),0)</f>
        <v>0</v>
      </c>
      <c r="AF34" s="71">
        <f>IFERROR(SUMIF(#REF!,CONST_PrecursorToGoodInput &amp; AF$6 &amp; "_" &amp; $D34,#REF!)/SUMIF(#REF!,CONST_CNTR_TotProd &amp; $D34,#REF!),0)</f>
        <v>0</v>
      </c>
      <c r="AG34" s="71">
        <f>IFERROR(SUMIF(#REF!,CONST_PrecursorToGoodInput &amp; AG$6 &amp; "_" &amp; $D34,#REF!)/SUMIF(#REF!,CONST_CNTR_TotProd &amp; $D34,#REF!),0)</f>
        <v>0</v>
      </c>
      <c r="AH34" s="94">
        <f>IFERROR(SUMIF(#REF!,CONST_PrecursorToGoodInput &amp; AH$6 &amp; "_" &amp; $D34,#REF!)/SUMIF(#REF!,CONST_CNTR_TotProd &amp; $D34,#REF!),0)</f>
        <v>0</v>
      </c>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row>
    <row r="35" spans="2:74" ht="12.75" customHeight="1" x14ac:dyDescent="0.35">
      <c r="C35" s="70">
        <v>19</v>
      </c>
      <c r="D35" s="98" t="e">
        <f t="shared" si="4"/>
        <v>#REF!</v>
      </c>
      <c r="E35" s="93">
        <f>IFERROR(SUMIF(#REF!,CONST_PrecursorToGoodInput &amp; E$6 &amp; "_" &amp; $D35,#REF!)/SUMIF(#REF!,CONST_CNTR_TotProd &amp; $D35,#REF!),0)</f>
        <v>0</v>
      </c>
      <c r="F35" s="71">
        <f>IFERROR(SUMIF(#REF!,CONST_PrecursorToGoodInput &amp; F$6 &amp; "_" &amp; $D35,#REF!)/SUMIF(#REF!,CONST_CNTR_TotProd &amp; $D35,#REF!),0)</f>
        <v>0</v>
      </c>
      <c r="G35" s="71">
        <f>IFERROR(SUMIF(#REF!,CONST_PrecursorToGoodInput &amp; G$6 &amp; "_" &amp; $D35,#REF!)/SUMIF(#REF!,CONST_CNTR_TotProd &amp; $D35,#REF!),0)</f>
        <v>0</v>
      </c>
      <c r="H35" s="71">
        <f>IFERROR(SUMIF(#REF!,CONST_PrecursorToGoodInput &amp; H$6 &amp; "_" &amp; $D35,#REF!)/SUMIF(#REF!,CONST_CNTR_TotProd &amp; $D35,#REF!),0)</f>
        <v>0</v>
      </c>
      <c r="I35" s="71">
        <f>IFERROR(SUMIF(#REF!,CONST_PrecursorToGoodInput &amp; I$6 &amp; "_" &amp; $D35,#REF!)/SUMIF(#REF!,CONST_CNTR_TotProd &amp; $D35,#REF!),0)</f>
        <v>0</v>
      </c>
      <c r="J35" s="71">
        <f>IFERROR(SUMIF(#REF!,CONST_PrecursorToGoodInput &amp; J$6 &amp; "_" &amp; $D35,#REF!)/SUMIF(#REF!,CONST_CNTR_TotProd &amp; $D35,#REF!),0)</f>
        <v>0</v>
      </c>
      <c r="K35" s="71">
        <f>IFERROR(SUMIF(#REF!,CONST_PrecursorToGoodInput &amp; K$6 &amp; "_" &amp; $D35,#REF!)/SUMIF(#REF!,CONST_CNTR_TotProd &amp; $D35,#REF!),0)</f>
        <v>0</v>
      </c>
      <c r="L35" s="71">
        <f>IFERROR(SUMIF(#REF!,CONST_PrecursorToGoodInput &amp; L$6 &amp; "_" &amp; $D35,#REF!)/SUMIF(#REF!,CONST_CNTR_TotProd &amp; $D35,#REF!),0)</f>
        <v>0</v>
      </c>
      <c r="M35" s="71">
        <f>IFERROR(SUMIF(#REF!,CONST_PrecursorToGoodInput &amp; M$6 &amp; "_" &amp; $D35,#REF!)/SUMIF(#REF!,CONST_CNTR_TotProd &amp; $D35,#REF!),0)</f>
        <v>0</v>
      </c>
      <c r="N35" s="94">
        <f>IFERROR(SUMIF(#REF!,CONST_PrecursorToGoodInput &amp; N$6 &amp; "_" &amp; $D35,#REF!)/SUMIF(#REF!,CONST_CNTR_TotProd &amp; $D35,#REF!),0)</f>
        <v>0</v>
      </c>
      <c r="O35" s="93">
        <f>IFERROR(SUMIF(#REF!,CONST_PrecursorToGoodInput &amp; O$6 &amp; "_" &amp; $D35,#REF!)/SUMIF(#REF!,CONST_CNTR_TotProd &amp; $D35,#REF!),0)</f>
        <v>0</v>
      </c>
      <c r="P35" s="71">
        <f>IFERROR(SUMIF(#REF!,CONST_PrecursorToGoodInput &amp; P$6 &amp; "_" &amp; $D35,#REF!)/SUMIF(#REF!,CONST_CNTR_TotProd &amp; $D35,#REF!),0)</f>
        <v>0</v>
      </c>
      <c r="Q35" s="71">
        <f>IFERROR(SUMIF(#REF!,CONST_PrecursorToGoodInput &amp; Q$6 &amp; "_" &amp; $D35,#REF!)/SUMIF(#REF!,CONST_CNTR_TotProd &amp; $D35,#REF!),0)</f>
        <v>0</v>
      </c>
      <c r="R35" s="71">
        <f>IFERROR(SUMIF(#REF!,CONST_PrecursorToGoodInput &amp; R$6 &amp; "_" &amp; $D35,#REF!)/SUMIF(#REF!,CONST_CNTR_TotProd &amp; $D35,#REF!),0)</f>
        <v>0</v>
      </c>
      <c r="S35" s="71">
        <f>IFERROR(SUMIF(#REF!,CONST_PrecursorToGoodInput &amp; S$6 &amp; "_" &amp; $D35,#REF!)/SUMIF(#REF!,CONST_CNTR_TotProd &amp; $D35,#REF!),0)</f>
        <v>0</v>
      </c>
      <c r="T35" s="71">
        <f>IFERROR(SUMIF(#REF!,CONST_PrecursorToGoodInput &amp; T$6 &amp; "_" &amp; $D35,#REF!)/SUMIF(#REF!,CONST_CNTR_TotProd &amp; $D35,#REF!),0)</f>
        <v>0</v>
      </c>
      <c r="U35" s="71">
        <f>IFERROR(SUMIF(#REF!,CONST_PrecursorToGoodInput &amp; U$6 &amp; "_" &amp; $D35,#REF!)/SUMIF(#REF!,CONST_CNTR_TotProd &amp; $D35,#REF!),0)</f>
        <v>0</v>
      </c>
      <c r="V35" s="71">
        <f>IFERROR(SUMIF(#REF!,CONST_PrecursorToGoodInput &amp; V$6 &amp; "_" &amp; $D35,#REF!)/SUMIF(#REF!,CONST_CNTR_TotProd &amp; $D35,#REF!),0)</f>
        <v>0</v>
      </c>
      <c r="W35" s="71">
        <f>IFERROR(SUMIF(#REF!,CONST_PrecursorToGoodInput &amp; W$6 &amp; "_" &amp; $D35,#REF!)/SUMIF(#REF!,CONST_CNTR_TotProd &amp; $D35,#REF!),0)</f>
        <v>0</v>
      </c>
      <c r="X35" s="71">
        <f>IFERROR(SUMIF(#REF!,CONST_PrecursorToGoodInput &amp; X$6 &amp; "_" &amp; $D35,#REF!)/SUMIF(#REF!,CONST_CNTR_TotProd &amp; $D35,#REF!),0)</f>
        <v>0</v>
      </c>
      <c r="Y35" s="71">
        <f>IFERROR(SUMIF(#REF!,CONST_PrecursorToGoodInput &amp; Y$6 &amp; "_" &amp; $D35,#REF!)/SUMIF(#REF!,CONST_CNTR_TotProd &amp; $D35,#REF!),0)</f>
        <v>0</v>
      </c>
      <c r="Z35" s="71">
        <f>IFERROR(SUMIF(#REF!,CONST_PrecursorToGoodInput &amp; Z$6 &amp; "_" &amp; $D35,#REF!)/SUMIF(#REF!,CONST_CNTR_TotProd &amp; $D35,#REF!),0)</f>
        <v>0</v>
      </c>
      <c r="AA35" s="71">
        <f>IFERROR(SUMIF(#REF!,CONST_PrecursorToGoodInput &amp; AA$6 &amp; "_" &amp; $D35,#REF!)/SUMIF(#REF!,CONST_CNTR_TotProd &amp; $D35,#REF!),0)</f>
        <v>0</v>
      </c>
      <c r="AB35" s="71">
        <f>IFERROR(SUMIF(#REF!,CONST_PrecursorToGoodInput &amp; AB$6 &amp; "_" &amp; $D35,#REF!)/SUMIF(#REF!,CONST_CNTR_TotProd &amp; $D35,#REF!),0)</f>
        <v>0</v>
      </c>
      <c r="AC35" s="71">
        <f>IFERROR(SUMIF(#REF!,CONST_PrecursorToGoodInput &amp; AC$6 &amp; "_" &amp; $D35,#REF!)/SUMIF(#REF!,CONST_CNTR_TotProd &amp; $D35,#REF!),0)</f>
        <v>0</v>
      </c>
      <c r="AD35" s="71">
        <f>IFERROR(SUMIF(#REF!,CONST_PrecursorToGoodInput &amp; AD$6 &amp; "_" &amp; $D35,#REF!)/SUMIF(#REF!,CONST_CNTR_TotProd &amp; $D35,#REF!),0)</f>
        <v>0</v>
      </c>
      <c r="AE35" s="71">
        <f>IFERROR(SUMIF(#REF!,CONST_PrecursorToGoodInput &amp; AE$6 &amp; "_" &amp; $D35,#REF!)/SUMIF(#REF!,CONST_CNTR_TotProd &amp; $D35,#REF!),0)</f>
        <v>0</v>
      </c>
      <c r="AF35" s="71">
        <f>IFERROR(SUMIF(#REF!,CONST_PrecursorToGoodInput &amp; AF$6 &amp; "_" &amp; $D35,#REF!)/SUMIF(#REF!,CONST_CNTR_TotProd &amp; $D35,#REF!),0)</f>
        <v>0</v>
      </c>
      <c r="AG35" s="71">
        <f>IFERROR(SUMIF(#REF!,CONST_PrecursorToGoodInput &amp; AG$6 &amp; "_" &amp; $D35,#REF!)/SUMIF(#REF!,CONST_CNTR_TotProd &amp; $D35,#REF!),0)</f>
        <v>0</v>
      </c>
      <c r="AH35" s="94">
        <f>IFERROR(SUMIF(#REF!,CONST_PrecursorToGoodInput &amp; AH$6 &amp; "_" &amp; $D35,#REF!)/SUMIF(#REF!,CONST_CNTR_TotProd &amp; $D35,#REF!),0)</f>
        <v>0</v>
      </c>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row>
    <row r="36" spans="2:74" ht="12.75" customHeight="1" thickBot="1" x14ac:dyDescent="0.4">
      <c r="C36" s="70">
        <v>20</v>
      </c>
      <c r="D36" s="99" t="e">
        <f t="shared" si="4"/>
        <v>#REF!</v>
      </c>
      <c r="E36" s="95">
        <f>IFERROR(SUMIF(#REF!,CONST_PrecursorToGoodInput &amp; E$6 &amp; "_" &amp; $D36,#REF!)/SUMIF(#REF!,CONST_CNTR_TotProd &amp; $D36,#REF!),0)</f>
        <v>0</v>
      </c>
      <c r="F36" s="96">
        <f>IFERROR(SUMIF(#REF!,CONST_PrecursorToGoodInput &amp; F$6 &amp; "_" &amp; $D36,#REF!)/SUMIF(#REF!,CONST_CNTR_TotProd &amp; $D36,#REF!),0)</f>
        <v>0</v>
      </c>
      <c r="G36" s="96">
        <f>IFERROR(SUMIF(#REF!,CONST_PrecursorToGoodInput &amp; G$6 &amp; "_" &amp; $D36,#REF!)/SUMIF(#REF!,CONST_CNTR_TotProd &amp; $D36,#REF!),0)</f>
        <v>0</v>
      </c>
      <c r="H36" s="96">
        <f>IFERROR(SUMIF(#REF!,CONST_PrecursorToGoodInput &amp; H$6 &amp; "_" &amp; $D36,#REF!)/SUMIF(#REF!,CONST_CNTR_TotProd &amp; $D36,#REF!),0)</f>
        <v>0</v>
      </c>
      <c r="I36" s="96">
        <f>IFERROR(SUMIF(#REF!,CONST_PrecursorToGoodInput &amp; I$6 &amp; "_" &amp; $D36,#REF!)/SUMIF(#REF!,CONST_CNTR_TotProd &amp; $D36,#REF!),0)</f>
        <v>0</v>
      </c>
      <c r="J36" s="96">
        <f>IFERROR(SUMIF(#REF!,CONST_PrecursorToGoodInput &amp; J$6 &amp; "_" &amp; $D36,#REF!)/SUMIF(#REF!,CONST_CNTR_TotProd &amp; $D36,#REF!),0)</f>
        <v>0</v>
      </c>
      <c r="K36" s="96">
        <f>IFERROR(SUMIF(#REF!,CONST_PrecursorToGoodInput &amp; K$6 &amp; "_" &amp; $D36,#REF!)/SUMIF(#REF!,CONST_CNTR_TotProd &amp; $D36,#REF!),0)</f>
        <v>0</v>
      </c>
      <c r="L36" s="96">
        <f>IFERROR(SUMIF(#REF!,CONST_PrecursorToGoodInput &amp; L$6 &amp; "_" &amp; $D36,#REF!)/SUMIF(#REF!,CONST_CNTR_TotProd &amp; $D36,#REF!),0)</f>
        <v>0</v>
      </c>
      <c r="M36" s="96">
        <f>IFERROR(SUMIF(#REF!,CONST_PrecursorToGoodInput &amp; M$6 &amp; "_" &amp; $D36,#REF!)/SUMIF(#REF!,CONST_CNTR_TotProd &amp; $D36,#REF!),0)</f>
        <v>0</v>
      </c>
      <c r="N36" s="97">
        <f>IFERROR(SUMIF(#REF!,CONST_PrecursorToGoodInput &amp; N$6 &amp; "_" &amp; $D36,#REF!)/SUMIF(#REF!,CONST_CNTR_TotProd &amp; $D36,#REF!),0)</f>
        <v>0</v>
      </c>
      <c r="O36" s="95">
        <f>IFERROR(SUMIF(#REF!,CONST_PrecursorToGoodInput &amp; O$6 &amp; "_" &amp; $D36,#REF!)/SUMIF(#REF!,CONST_CNTR_TotProd &amp; $D36,#REF!),0)</f>
        <v>0</v>
      </c>
      <c r="P36" s="96">
        <f>IFERROR(SUMIF(#REF!,CONST_PrecursorToGoodInput &amp; P$6 &amp; "_" &amp; $D36,#REF!)/SUMIF(#REF!,CONST_CNTR_TotProd &amp; $D36,#REF!),0)</f>
        <v>0</v>
      </c>
      <c r="Q36" s="96">
        <f>IFERROR(SUMIF(#REF!,CONST_PrecursorToGoodInput &amp; Q$6 &amp; "_" &amp; $D36,#REF!)/SUMIF(#REF!,CONST_CNTR_TotProd &amp; $D36,#REF!),0)</f>
        <v>0</v>
      </c>
      <c r="R36" s="96">
        <f>IFERROR(SUMIF(#REF!,CONST_PrecursorToGoodInput &amp; R$6 &amp; "_" &amp; $D36,#REF!)/SUMIF(#REF!,CONST_CNTR_TotProd &amp; $D36,#REF!),0)</f>
        <v>0</v>
      </c>
      <c r="S36" s="96">
        <f>IFERROR(SUMIF(#REF!,CONST_PrecursorToGoodInput &amp; S$6 &amp; "_" &amp; $D36,#REF!)/SUMIF(#REF!,CONST_CNTR_TotProd &amp; $D36,#REF!),0)</f>
        <v>0</v>
      </c>
      <c r="T36" s="96">
        <f>IFERROR(SUMIF(#REF!,CONST_PrecursorToGoodInput &amp; T$6 &amp; "_" &amp; $D36,#REF!)/SUMIF(#REF!,CONST_CNTR_TotProd &amp; $D36,#REF!),0)</f>
        <v>0</v>
      </c>
      <c r="U36" s="96">
        <f>IFERROR(SUMIF(#REF!,CONST_PrecursorToGoodInput &amp; U$6 &amp; "_" &amp; $D36,#REF!)/SUMIF(#REF!,CONST_CNTR_TotProd &amp; $D36,#REF!),0)</f>
        <v>0</v>
      </c>
      <c r="V36" s="96">
        <f>IFERROR(SUMIF(#REF!,CONST_PrecursorToGoodInput &amp; V$6 &amp; "_" &amp; $D36,#REF!)/SUMIF(#REF!,CONST_CNTR_TotProd &amp; $D36,#REF!),0)</f>
        <v>0</v>
      </c>
      <c r="W36" s="96">
        <f>IFERROR(SUMIF(#REF!,CONST_PrecursorToGoodInput &amp; W$6 &amp; "_" &amp; $D36,#REF!)/SUMIF(#REF!,CONST_CNTR_TotProd &amp; $D36,#REF!),0)</f>
        <v>0</v>
      </c>
      <c r="X36" s="96">
        <f>IFERROR(SUMIF(#REF!,CONST_PrecursorToGoodInput &amp; X$6 &amp; "_" &amp; $D36,#REF!)/SUMIF(#REF!,CONST_CNTR_TotProd &amp; $D36,#REF!),0)</f>
        <v>0</v>
      </c>
      <c r="Y36" s="96">
        <f>IFERROR(SUMIF(#REF!,CONST_PrecursorToGoodInput &amp; Y$6 &amp; "_" &amp; $D36,#REF!)/SUMIF(#REF!,CONST_CNTR_TotProd &amp; $D36,#REF!),0)</f>
        <v>0</v>
      </c>
      <c r="Z36" s="96">
        <f>IFERROR(SUMIF(#REF!,CONST_PrecursorToGoodInput &amp; Z$6 &amp; "_" &amp; $D36,#REF!)/SUMIF(#REF!,CONST_CNTR_TotProd &amp; $D36,#REF!),0)</f>
        <v>0</v>
      </c>
      <c r="AA36" s="96">
        <f>IFERROR(SUMIF(#REF!,CONST_PrecursorToGoodInput &amp; AA$6 &amp; "_" &amp; $D36,#REF!)/SUMIF(#REF!,CONST_CNTR_TotProd &amp; $D36,#REF!),0)</f>
        <v>0</v>
      </c>
      <c r="AB36" s="96">
        <f>IFERROR(SUMIF(#REF!,CONST_PrecursorToGoodInput &amp; AB$6 &amp; "_" &amp; $D36,#REF!)/SUMIF(#REF!,CONST_CNTR_TotProd &amp; $D36,#REF!),0)</f>
        <v>0</v>
      </c>
      <c r="AC36" s="96">
        <f>IFERROR(SUMIF(#REF!,CONST_PrecursorToGoodInput &amp; AC$6 &amp; "_" &amp; $D36,#REF!)/SUMIF(#REF!,CONST_CNTR_TotProd &amp; $D36,#REF!),0)</f>
        <v>0</v>
      </c>
      <c r="AD36" s="96">
        <f>IFERROR(SUMIF(#REF!,CONST_PrecursorToGoodInput &amp; AD$6 &amp; "_" &amp; $D36,#REF!)/SUMIF(#REF!,CONST_CNTR_TotProd &amp; $D36,#REF!),0)</f>
        <v>0</v>
      </c>
      <c r="AE36" s="96">
        <f>IFERROR(SUMIF(#REF!,CONST_PrecursorToGoodInput &amp; AE$6 &amp; "_" &amp; $D36,#REF!)/SUMIF(#REF!,CONST_CNTR_TotProd &amp; $D36,#REF!),0)</f>
        <v>0</v>
      </c>
      <c r="AF36" s="96">
        <f>IFERROR(SUMIF(#REF!,CONST_PrecursorToGoodInput &amp; AF$6 &amp; "_" &amp; $D36,#REF!)/SUMIF(#REF!,CONST_CNTR_TotProd &amp; $D36,#REF!),0)</f>
        <v>0</v>
      </c>
      <c r="AG36" s="96">
        <f>IFERROR(SUMIF(#REF!,CONST_PrecursorToGoodInput &amp; AG$6 &amp; "_" &amp; $D36,#REF!)/SUMIF(#REF!,CONST_CNTR_TotProd &amp; $D36,#REF!),0)</f>
        <v>0</v>
      </c>
      <c r="AH36" s="97">
        <f>IFERROR(SUMIF(#REF!,CONST_PrecursorToGoodInput &amp; AH$6 &amp; "_" &amp; $D36,#REF!)/SUMIF(#REF!,CONST_CNTR_TotProd &amp; $D36,#REF!),0)</f>
        <v>0</v>
      </c>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row>
    <row r="37" spans="2:74" ht="12.75" customHeight="1" thickBot="1" x14ac:dyDescent="0.4"/>
    <row r="38" spans="2:74" ht="12.75" customHeight="1" x14ac:dyDescent="0.35">
      <c r="D38" s="167" t="s">
        <v>305</v>
      </c>
      <c r="E38" s="90" t="e">
        <f t="shared" ref="E38:AH38" si="5">E6</f>
        <v>#REF!</v>
      </c>
      <c r="F38" s="91" t="e">
        <f t="shared" si="5"/>
        <v>#REF!</v>
      </c>
      <c r="G38" s="91" t="e">
        <f t="shared" si="5"/>
        <v>#REF!</v>
      </c>
      <c r="H38" s="91" t="e">
        <f t="shared" si="5"/>
        <v>#REF!</v>
      </c>
      <c r="I38" s="91" t="e">
        <f t="shared" si="5"/>
        <v>#REF!</v>
      </c>
      <c r="J38" s="91" t="e">
        <f t="shared" si="5"/>
        <v>#REF!</v>
      </c>
      <c r="K38" s="91" t="e">
        <f t="shared" si="5"/>
        <v>#REF!</v>
      </c>
      <c r="L38" s="91" t="e">
        <f t="shared" si="5"/>
        <v>#REF!</v>
      </c>
      <c r="M38" s="91" t="e">
        <f t="shared" si="5"/>
        <v>#REF!</v>
      </c>
      <c r="N38" s="92" t="e">
        <f t="shared" si="5"/>
        <v>#REF!</v>
      </c>
      <c r="O38" s="90" t="e">
        <f t="shared" si="5"/>
        <v>#REF!</v>
      </c>
      <c r="P38" s="91" t="e">
        <f t="shared" si="5"/>
        <v>#REF!</v>
      </c>
      <c r="Q38" s="91" t="e">
        <f t="shared" si="5"/>
        <v>#REF!</v>
      </c>
      <c r="R38" s="91" t="e">
        <f t="shared" si="5"/>
        <v>#REF!</v>
      </c>
      <c r="S38" s="91" t="e">
        <f t="shared" si="5"/>
        <v>#REF!</v>
      </c>
      <c r="T38" s="91" t="e">
        <f t="shared" si="5"/>
        <v>#REF!</v>
      </c>
      <c r="U38" s="91" t="e">
        <f t="shared" si="5"/>
        <v>#REF!</v>
      </c>
      <c r="V38" s="91" t="e">
        <f t="shared" si="5"/>
        <v>#REF!</v>
      </c>
      <c r="W38" s="91" t="e">
        <f t="shared" si="5"/>
        <v>#REF!</v>
      </c>
      <c r="X38" s="91" t="e">
        <f t="shared" si="5"/>
        <v>#REF!</v>
      </c>
      <c r="Y38" s="91" t="e">
        <f t="shared" si="5"/>
        <v>#REF!</v>
      </c>
      <c r="Z38" s="91" t="e">
        <f t="shared" si="5"/>
        <v>#REF!</v>
      </c>
      <c r="AA38" s="91" t="e">
        <f t="shared" si="5"/>
        <v>#REF!</v>
      </c>
      <c r="AB38" s="91" t="e">
        <f t="shared" si="5"/>
        <v>#REF!</v>
      </c>
      <c r="AC38" s="91" t="e">
        <f t="shared" si="5"/>
        <v>#REF!</v>
      </c>
      <c r="AD38" s="91" t="e">
        <f t="shared" si="5"/>
        <v>#REF!</v>
      </c>
      <c r="AE38" s="91" t="e">
        <f t="shared" si="5"/>
        <v>#REF!</v>
      </c>
      <c r="AF38" s="91" t="e">
        <f t="shared" si="5"/>
        <v>#REF!</v>
      </c>
      <c r="AG38" s="91" t="e">
        <f t="shared" si="5"/>
        <v>#REF!</v>
      </c>
      <c r="AH38" s="92" t="e">
        <f t="shared" si="5"/>
        <v>#REF!</v>
      </c>
    </row>
    <row r="39" spans="2:74" ht="12.75" customHeight="1" x14ac:dyDescent="0.35">
      <c r="B39" s="66" t="s">
        <v>185</v>
      </c>
      <c r="C39" s="70">
        <v>1</v>
      </c>
      <c r="D39" s="98" t="e">
        <f t="shared" ref="D39:D68" si="6">D7</f>
        <v>#REF!</v>
      </c>
      <c r="E39" s="93">
        <f>IF(ROWS($D$38:D38)=COLUMNS($D$38:D38),1,0-E7)</f>
        <v>1</v>
      </c>
      <c r="F39" s="71">
        <f>IF(ROWS($D$38:E38)=COLUMNS($D$38:E38),1,0-F7)</f>
        <v>0</v>
      </c>
      <c r="G39" s="71">
        <f>IF(ROWS($D$38:F38)=COLUMNS($D$38:F38),1,0-G7)</f>
        <v>0</v>
      </c>
      <c r="H39" s="71">
        <f>IF(ROWS($D$38:G38)=COLUMNS($D$38:G38),1,0-H7)</f>
        <v>0</v>
      </c>
      <c r="I39" s="71">
        <f>IF(ROWS($D$38:H38)=COLUMNS($D$38:H38),1,0-I7)</f>
        <v>0</v>
      </c>
      <c r="J39" s="71">
        <f>IF(ROWS($D$38:I38)=COLUMNS($D$38:I38),1,0-J7)</f>
        <v>0</v>
      </c>
      <c r="K39" s="71">
        <f>IF(ROWS($D$38:J38)=COLUMNS($D$38:J38),1,0-K7)</f>
        <v>0</v>
      </c>
      <c r="L39" s="71">
        <f>IF(ROWS($D$38:K38)=COLUMNS($D$38:K38),1,0-L7)</f>
        <v>0</v>
      </c>
      <c r="M39" s="71">
        <f>IF(ROWS($D$38:L38)=COLUMNS($D$38:L38),1,0-M7)</f>
        <v>0</v>
      </c>
      <c r="N39" s="94">
        <f>IF(ROWS($D$38:M38)=COLUMNS($D$38:M38),1,0-N7)</f>
        <v>0</v>
      </c>
      <c r="O39" s="93">
        <f>IF(ROWS($D$38:N38)=COLUMNS($D$38:N38),1,0-O7)</f>
        <v>0</v>
      </c>
      <c r="P39" s="71">
        <f>IF(ROWS($D$38:O38)=COLUMNS($D$38:O38),1,0-P7)</f>
        <v>0</v>
      </c>
      <c r="Q39" s="71">
        <f>IF(ROWS($D$38:P38)=COLUMNS($D$38:P38),1,0-Q7)</f>
        <v>0</v>
      </c>
      <c r="R39" s="71">
        <f>IF(ROWS($D$38:Q38)=COLUMNS($D$38:Q38),1,0-R7)</f>
        <v>0</v>
      </c>
      <c r="S39" s="71">
        <f>IF(ROWS($D$38:R38)=COLUMNS($D$38:R38),1,0-S7)</f>
        <v>0</v>
      </c>
      <c r="T39" s="71">
        <f>IF(ROWS($D$38:S38)=COLUMNS($D$38:S38),1,0-T7)</f>
        <v>0</v>
      </c>
      <c r="U39" s="71">
        <f>IF(ROWS($D$38:T38)=COLUMNS($D$38:T38),1,0-U7)</f>
        <v>0</v>
      </c>
      <c r="V39" s="71">
        <f>IF(ROWS($D$38:U38)=COLUMNS($D$38:U38),1,0-V7)</f>
        <v>0</v>
      </c>
      <c r="W39" s="71">
        <f>IF(ROWS($D$38:V38)=COLUMNS($D$38:V38),1,0-W7)</f>
        <v>0</v>
      </c>
      <c r="X39" s="71">
        <f>IF(ROWS($D$38:W38)=COLUMNS($D$38:W38),1,0-X7)</f>
        <v>0</v>
      </c>
      <c r="Y39" s="71">
        <f>IF(ROWS($D$38:X38)=COLUMNS($D$38:X38),1,0-Y7)</f>
        <v>0</v>
      </c>
      <c r="Z39" s="71">
        <f>IF(ROWS($D$38:Y38)=COLUMNS($D$38:Y38),1,0-Z7)</f>
        <v>0</v>
      </c>
      <c r="AA39" s="71">
        <f>IF(ROWS($D$38:Z38)=COLUMNS($D$38:Z38),1,0-AA7)</f>
        <v>0</v>
      </c>
      <c r="AB39" s="71">
        <f>IF(ROWS($D$38:AA38)=COLUMNS($D$38:AA38),1,0-AB7)</f>
        <v>0</v>
      </c>
      <c r="AC39" s="71">
        <f>IF(ROWS($D$38:AB38)=COLUMNS($D$38:AB38),1,0-AC7)</f>
        <v>0</v>
      </c>
      <c r="AD39" s="71">
        <f>IF(ROWS($D$38:AC38)=COLUMNS($D$38:AC38),1,0-AD7)</f>
        <v>0</v>
      </c>
      <c r="AE39" s="71">
        <f>IF(ROWS($D$38:AD38)=COLUMNS($D$38:AD38),1,0-AE7)</f>
        <v>0</v>
      </c>
      <c r="AF39" s="71">
        <f>IF(ROWS($D$38:AE38)=COLUMNS($D$38:AE38),1,0-AF7)</f>
        <v>0</v>
      </c>
      <c r="AG39" s="71">
        <f>IF(ROWS($D$38:AF38)=COLUMNS($D$38:AF38),1,0-AG7)</f>
        <v>0</v>
      </c>
      <c r="AH39" s="94">
        <f>IF(ROWS($D$38:AG38)=COLUMNS($D$38:AG38),1,0-AH7)</f>
        <v>0</v>
      </c>
    </row>
    <row r="40" spans="2:74" ht="12.75" customHeight="1" x14ac:dyDescent="0.35">
      <c r="C40" s="70">
        <v>2</v>
      </c>
      <c r="D40" s="98" t="e">
        <f t="shared" si="6"/>
        <v>#REF!</v>
      </c>
      <c r="E40" s="93">
        <f>IF(ROWS($D$38:D39)=COLUMNS($D$38:D39),1,0-E8)</f>
        <v>0</v>
      </c>
      <c r="F40" s="71">
        <f>IF(ROWS($D$38:E39)=COLUMNS($D$38:E39),1,0-F8)</f>
        <v>1</v>
      </c>
      <c r="G40" s="71">
        <f>IF(ROWS($D$38:F39)=COLUMNS($D$38:F39),1,0-G8)</f>
        <v>0</v>
      </c>
      <c r="H40" s="71">
        <f>IF(ROWS($D$38:G39)=COLUMNS($D$38:G39),1,0-H8)</f>
        <v>0</v>
      </c>
      <c r="I40" s="71">
        <f>IF(ROWS($D$38:H39)=COLUMNS($D$38:H39),1,0-I8)</f>
        <v>0</v>
      </c>
      <c r="J40" s="71">
        <f>IF(ROWS($D$38:I39)=COLUMNS($D$38:I39),1,0-J8)</f>
        <v>0</v>
      </c>
      <c r="K40" s="71">
        <f>IF(ROWS($D$38:J39)=COLUMNS($D$38:J39),1,0-K8)</f>
        <v>0</v>
      </c>
      <c r="L40" s="71">
        <f>IF(ROWS($D$38:K39)=COLUMNS($D$38:K39),1,0-L8)</f>
        <v>0</v>
      </c>
      <c r="M40" s="71">
        <f>IF(ROWS($D$38:L39)=COLUMNS($D$38:L39),1,0-M8)</f>
        <v>0</v>
      </c>
      <c r="N40" s="94">
        <f>IF(ROWS($D$38:M39)=COLUMNS($D$38:M39),1,0-N8)</f>
        <v>0</v>
      </c>
      <c r="O40" s="93">
        <f>IF(ROWS($D$38:N39)=COLUMNS($D$38:N39),1,0-O8)</f>
        <v>0</v>
      </c>
      <c r="P40" s="71">
        <f>IF(ROWS($D$38:O39)=COLUMNS($D$38:O39),1,0-P8)</f>
        <v>0</v>
      </c>
      <c r="Q40" s="71">
        <f>IF(ROWS($D$38:P39)=COLUMNS($D$38:P39),1,0-Q8)</f>
        <v>0</v>
      </c>
      <c r="R40" s="71">
        <f>IF(ROWS($D$38:Q39)=COLUMNS($D$38:Q39),1,0-R8)</f>
        <v>0</v>
      </c>
      <c r="S40" s="71">
        <f>IF(ROWS($D$38:R39)=COLUMNS($D$38:R39),1,0-S8)</f>
        <v>0</v>
      </c>
      <c r="T40" s="71">
        <f>IF(ROWS($D$38:S39)=COLUMNS($D$38:S39),1,0-T8)</f>
        <v>0</v>
      </c>
      <c r="U40" s="71">
        <f>IF(ROWS($D$38:T39)=COLUMNS($D$38:T39),1,0-U8)</f>
        <v>0</v>
      </c>
      <c r="V40" s="71">
        <f>IF(ROWS($D$38:U39)=COLUMNS($D$38:U39),1,0-V8)</f>
        <v>0</v>
      </c>
      <c r="W40" s="71">
        <f>IF(ROWS($D$38:V39)=COLUMNS($D$38:V39),1,0-W8)</f>
        <v>0</v>
      </c>
      <c r="X40" s="71">
        <f>IF(ROWS($D$38:W39)=COLUMNS($D$38:W39),1,0-X8)</f>
        <v>0</v>
      </c>
      <c r="Y40" s="71">
        <f>IF(ROWS($D$38:X39)=COLUMNS($D$38:X39),1,0-Y8)</f>
        <v>0</v>
      </c>
      <c r="Z40" s="71">
        <f>IF(ROWS($D$38:Y39)=COLUMNS($D$38:Y39),1,0-Z8)</f>
        <v>0</v>
      </c>
      <c r="AA40" s="71">
        <f>IF(ROWS($D$38:Z39)=COLUMNS($D$38:Z39),1,0-AA8)</f>
        <v>0</v>
      </c>
      <c r="AB40" s="71">
        <f>IF(ROWS($D$38:AA39)=COLUMNS($D$38:AA39),1,0-AB8)</f>
        <v>0</v>
      </c>
      <c r="AC40" s="71">
        <f>IF(ROWS($D$38:AB39)=COLUMNS($D$38:AB39),1,0-AC8)</f>
        <v>0</v>
      </c>
      <c r="AD40" s="71">
        <f>IF(ROWS($D$38:AC39)=COLUMNS($D$38:AC39),1,0-AD8)</f>
        <v>0</v>
      </c>
      <c r="AE40" s="71">
        <f>IF(ROWS($D$38:AD39)=COLUMNS($D$38:AD39),1,0-AE8)</f>
        <v>0</v>
      </c>
      <c r="AF40" s="71">
        <f>IF(ROWS($D$38:AE39)=COLUMNS($D$38:AE39),1,0-AF8)</f>
        <v>0</v>
      </c>
      <c r="AG40" s="71">
        <f>IF(ROWS($D$38:AF39)=COLUMNS($D$38:AF39),1,0-AG8)</f>
        <v>0</v>
      </c>
      <c r="AH40" s="94">
        <f>IF(ROWS($D$38:AG39)=COLUMNS($D$38:AG39),1,0-AH8)</f>
        <v>0</v>
      </c>
    </row>
    <row r="41" spans="2:74" ht="12.75" customHeight="1" x14ac:dyDescent="0.35">
      <c r="C41" s="70">
        <v>3</v>
      </c>
      <c r="D41" s="98" t="e">
        <f t="shared" si="6"/>
        <v>#REF!</v>
      </c>
      <c r="E41" s="93">
        <f>IF(ROWS($D$38:D40)=COLUMNS($D$38:D40),1,0-E9)</f>
        <v>0</v>
      </c>
      <c r="F41" s="71">
        <f>IF(ROWS($D$38:E40)=COLUMNS($D$38:E40),1,0-F9)</f>
        <v>0</v>
      </c>
      <c r="G41" s="71">
        <f>IF(ROWS($D$38:F40)=COLUMNS($D$38:F40),1,0-G9)</f>
        <v>1</v>
      </c>
      <c r="H41" s="71">
        <f>IF(ROWS($D$38:G40)=COLUMNS($D$38:G40),1,0-H9)</f>
        <v>0</v>
      </c>
      <c r="I41" s="71">
        <f>IF(ROWS($D$38:H40)=COLUMNS($D$38:H40),1,0-I9)</f>
        <v>0</v>
      </c>
      <c r="J41" s="71">
        <f>IF(ROWS($D$38:I40)=COLUMNS($D$38:I40),1,0-J9)</f>
        <v>0</v>
      </c>
      <c r="K41" s="71">
        <f>IF(ROWS($D$38:J40)=COLUMNS($D$38:J40),1,0-K9)</f>
        <v>0</v>
      </c>
      <c r="L41" s="71">
        <f>IF(ROWS($D$38:K40)=COLUMNS($D$38:K40),1,0-L9)</f>
        <v>0</v>
      </c>
      <c r="M41" s="71">
        <f>IF(ROWS($D$38:L40)=COLUMNS($D$38:L40),1,0-M9)</f>
        <v>0</v>
      </c>
      <c r="N41" s="94">
        <f>IF(ROWS($D$38:M40)=COLUMNS($D$38:M40),1,0-N9)</f>
        <v>0</v>
      </c>
      <c r="O41" s="93">
        <f>IF(ROWS($D$38:N40)=COLUMNS($D$38:N40),1,0-O9)</f>
        <v>0</v>
      </c>
      <c r="P41" s="71">
        <f>IF(ROWS($D$38:O40)=COLUMNS($D$38:O40),1,0-P9)</f>
        <v>0</v>
      </c>
      <c r="Q41" s="71">
        <f>IF(ROWS($D$38:P40)=COLUMNS($D$38:P40),1,0-Q9)</f>
        <v>0</v>
      </c>
      <c r="R41" s="71">
        <f>IF(ROWS($D$38:Q40)=COLUMNS($D$38:Q40),1,0-R9)</f>
        <v>0</v>
      </c>
      <c r="S41" s="71">
        <f>IF(ROWS($D$38:R40)=COLUMNS($D$38:R40),1,0-S9)</f>
        <v>0</v>
      </c>
      <c r="T41" s="71">
        <f>IF(ROWS($D$38:S40)=COLUMNS($D$38:S40),1,0-T9)</f>
        <v>0</v>
      </c>
      <c r="U41" s="71">
        <f>IF(ROWS($D$38:T40)=COLUMNS($D$38:T40),1,0-U9)</f>
        <v>0</v>
      </c>
      <c r="V41" s="71">
        <f>IF(ROWS($D$38:U40)=COLUMNS($D$38:U40),1,0-V9)</f>
        <v>0</v>
      </c>
      <c r="W41" s="71">
        <f>IF(ROWS($D$38:V40)=COLUMNS($D$38:V40),1,0-W9)</f>
        <v>0</v>
      </c>
      <c r="X41" s="71">
        <f>IF(ROWS($D$38:W40)=COLUMNS($D$38:W40),1,0-X9)</f>
        <v>0</v>
      </c>
      <c r="Y41" s="71">
        <f>IF(ROWS($D$38:X40)=COLUMNS($D$38:X40),1,0-Y9)</f>
        <v>0</v>
      </c>
      <c r="Z41" s="71">
        <f>IF(ROWS($D$38:Y40)=COLUMNS($D$38:Y40),1,0-Z9)</f>
        <v>0</v>
      </c>
      <c r="AA41" s="71">
        <f>IF(ROWS($D$38:Z40)=COLUMNS($D$38:Z40),1,0-AA9)</f>
        <v>0</v>
      </c>
      <c r="AB41" s="71">
        <f>IF(ROWS($D$38:AA40)=COLUMNS($D$38:AA40),1,0-AB9)</f>
        <v>0</v>
      </c>
      <c r="AC41" s="71">
        <f>IF(ROWS($D$38:AB40)=COLUMNS($D$38:AB40),1,0-AC9)</f>
        <v>0</v>
      </c>
      <c r="AD41" s="71">
        <f>IF(ROWS($D$38:AC40)=COLUMNS($D$38:AC40),1,0-AD9)</f>
        <v>0</v>
      </c>
      <c r="AE41" s="71">
        <f>IF(ROWS($D$38:AD40)=COLUMNS($D$38:AD40),1,0-AE9)</f>
        <v>0</v>
      </c>
      <c r="AF41" s="71">
        <f>IF(ROWS($D$38:AE40)=COLUMNS($D$38:AE40),1,0-AF9)</f>
        <v>0</v>
      </c>
      <c r="AG41" s="71">
        <f>IF(ROWS($D$38:AF40)=COLUMNS($D$38:AF40),1,0-AG9)</f>
        <v>0</v>
      </c>
      <c r="AH41" s="94">
        <f>IF(ROWS($D$38:AG40)=COLUMNS($D$38:AG40),1,0-AH9)</f>
        <v>0</v>
      </c>
    </row>
    <row r="42" spans="2:74" ht="12.75" customHeight="1" x14ac:dyDescent="0.35">
      <c r="C42" s="70">
        <v>4</v>
      </c>
      <c r="D42" s="98" t="e">
        <f t="shared" si="6"/>
        <v>#REF!</v>
      </c>
      <c r="E42" s="93">
        <f>IF(ROWS($D$38:D41)=COLUMNS($D$38:D41),1,0-E10)</f>
        <v>0</v>
      </c>
      <c r="F42" s="71">
        <f>IF(ROWS($D$38:E41)=COLUMNS($D$38:E41),1,0-F10)</f>
        <v>0</v>
      </c>
      <c r="G42" s="71">
        <f>IF(ROWS($D$38:F41)=COLUMNS($D$38:F41),1,0-G10)</f>
        <v>0</v>
      </c>
      <c r="H42" s="71">
        <f>IF(ROWS($D$38:G41)=COLUMNS($D$38:G41),1,0-H10)</f>
        <v>1</v>
      </c>
      <c r="I42" s="71">
        <f>IF(ROWS($D$38:H41)=COLUMNS($D$38:H41),1,0-I10)</f>
        <v>0</v>
      </c>
      <c r="J42" s="71">
        <f>IF(ROWS($D$38:I41)=COLUMNS($D$38:I41),1,0-J10)</f>
        <v>0</v>
      </c>
      <c r="K42" s="71">
        <f>IF(ROWS($D$38:J41)=COLUMNS($D$38:J41),1,0-K10)</f>
        <v>0</v>
      </c>
      <c r="L42" s="71">
        <f>IF(ROWS($D$38:K41)=COLUMNS($D$38:K41),1,0-L10)</f>
        <v>0</v>
      </c>
      <c r="M42" s="71">
        <f>IF(ROWS($D$38:L41)=COLUMNS($D$38:L41),1,0-M10)</f>
        <v>0</v>
      </c>
      <c r="N42" s="94">
        <f>IF(ROWS($D$38:M41)=COLUMNS($D$38:M41),1,0-N10)</f>
        <v>0</v>
      </c>
      <c r="O42" s="93">
        <f>IF(ROWS($D$38:N41)=COLUMNS($D$38:N41),1,0-O10)</f>
        <v>0</v>
      </c>
      <c r="P42" s="71">
        <f>IF(ROWS($D$38:O41)=COLUMNS($D$38:O41),1,0-P10)</f>
        <v>0</v>
      </c>
      <c r="Q42" s="71">
        <f>IF(ROWS($D$38:P41)=COLUMNS($D$38:P41),1,0-Q10)</f>
        <v>0</v>
      </c>
      <c r="R42" s="71">
        <f>IF(ROWS($D$38:Q41)=COLUMNS($D$38:Q41),1,0-R10)</f>
        <v>0</v>
      </c>
      <c r="S42" s="71">
        <f>IF(ROWS($D$38:R41)=COLUMNS($D$38:R41),1,0-S10)</f>
        <v>0</v>
      </c>
      <c r="T42" s="71">
        <f>IF(ROWS($D$38:S41)=COLUMNS($D$38:S41),1,0-T10)</f>
        <v>0</v>
      </c>
      <c r="U42" s="71">
        <f>IF(ROWS($D$38:T41)=COLUMNS($D$38:T41),1,0-U10)</f>
        <v>0</v>
      </c>
      <c r="V42" s="71">
        <f>IF(ROWS($D$38:U41)=COLUMNS($D$38:U41),1,0-V10)</f>
        <v>0</v>
      </c>
      <c r="W42" s="71">
        <f>IF(ROWS($D$38:V41)=COLUMNS($D$38:V41),1,0-W10)</f>
        <v>0</v>
      </c>
      <c r="X42" s="71">
        <f>IF(ROWS($D$38:W41)=COLUMNS($D$38:W41),1,0-X10)</f>
        <v>0</v>
      </c>
      <c r="Y42" s="71">
        <f>IF(ROWS($D$38:X41)=COLUMNS($D$38:X41),1,0-Y10)</f>
        <v>0</v>
      </c>
      <c r="Z42" s="71">
        <f>IF(ROWS($D$38:Y41)=COLUMNS($D$38:Y41),1,0-Z10)</f>
        <v>0</v>
      </c>
      <c r="AA42" s="71">
        <f>IF(ROWS($D$38:Z41)=COLUMNS($D$38:Z41),1,0-AA10)</f>
        <v>0</v>
      </c>
      <c r="AB42" s="71">
        <f>IF(ROWS($D$38:AA41)=COLUMNS($D$38:AA41),1,0-AB10)</f>
        <v>0</v>
      </c>
      <c r="AC42" s="71">
        <f>IF(ROWS($D$38:AB41)=COLUMNS($D$38:AB41),1,0-AC10)</f>
        <v>0</v>
      </c>
      <c r="AD42" s="71">
        <f>IF(ROWS($D$38:AC41)=COLUMNS($D$38:AC41),1,0-AD10)</f>
        <v>0</v>
      </c>
      <c r="AE42" s="71">
        <f>IF(ROWS($D$38:AD41)=COLUMNS($D$38:AD41),1,0-AE10)</f>
        <v>0</v>
      </c>
      <c r="AF42" s="71">
        <f>IF(ROWS($D$38:AE41)=COLUMNS($D$38:AE41),1,0-AF10)</f>
        <v>0</v>
      </c>
      <c r="AG42" s="71">
        <f>IF(ROWS($D$38:AF41)=COLUMNS($D$38:AF41),1,0-AG10)</f>
        <v>0</v>
      </c>
      <c r="AH42" s="94">
        <f>IF(ROWS($D$38:AG41)=COLUMNS($D$38:AG41),1,0-AH10)</f>
        <v>0</v>
      </c>
    </row>
    <row r="43" spans="2:74" ht="12.75" customHeight="1" x14ac:dyDescent="0.35">
      <c r="C43" s="70">
        <v>5</v>
      </c>
      <c r="D43" s="98" t="e">
        <f t="shared" si="6"/>
        <v>#REF!</v>
      </c>
      <c r="E43" s="93">
        <f>IF(ROWS($D$38:D42)=COLUMNS($D$38:D42),1,0-E11)</f>
        <v>0</v>
      </c>
      <c r="F43" s="71">
        <f>IF(ROWS($D$38:E42)=COLUMNS($D$38:E42),1,0-F11)</f>
        <v>0</v>
      </c>
      <c r="G43" s="71">
        <f>IF(ROWS($D$38:F42)=COLUMNS($D$38:F42),1,0-G11)</f>
        <v>0</v>
      </c>
      <c r="H43" s="71">
        <f>IF(ROWS($D$38:G42)=COLUMNS($D$38:G42),1,0-H11)</f>
        <v>0</v>
      </c>
      <c r="I43" s="71">
        <f>IF(ROWS($D$38:H42)=COLUMNS($D$38:H42),1,0-I11)</f>
        <v>1</v>
      </c>
      <c r="J43" s="71">
        <f>IF(ROWS($D$38:I42)=COLUMNS($D$38:I42),1,0-J11)</f>
        <v>0</v>
      </c>
      <c r="K43" s="71">
        <f>IF(ROWS($D$38:J42)=COLUMNS($D$38:J42),1,0-K11)</f>
        <v>0</v>
      </c>
      <c r="L43" s="71">
        <f>IF(ROWS($D$38:K42)=COLUMNS($D$38:K42),1,0-L11)</f>
        <v>0</v>
      </c>
      <c r="M43" s="71">
        <f>IF(ROWS($D$38:L42)=COLUMNS($D$38:L42),1,0-M11)</f>
        <v>0</v>
      </c>
      <c r="N43" s="94">
        <f>IF(ROWS($D$38:M42)=COLUMNS($D$38:M42),1,0-N11)</f>
        <v>0</v>
      </c>
      <c r="O43" s="93">
        <f>IF(ROWS($D$38:N42)=COLUMNS($D$38:N42),1,0-O11)</f>
        <v>0</v>
      </c>
      <c r="P43" s="71">
        <f>IF(ROWS($D$38:O42)=COLUMNS($D$38:O42),1,0-P11)</f>
        <v>0</v>
      </c>
      <c r="Q43" s="71">
        <f>IF(ROWS($D$38:P42)=COLUMNS($D$38:P42),1,0-Q11)</f>
        <v>0</v>
      </c>
      <c r="R43" s="71">
        <f>IF(ROWS($D$38:Q42)=COLUMNS($D$38:Q42),1,0-R11)</f>
        <v>0</v>
      </c>
      <c r="S43" s="71">
        <f>IF(ROWS($D$38:R42)=COLUMNS($D$38:R42),1,0-S11)</f>
        <v>0</v>
      </c>
      <c r="T43" s="71">
        <f>IF(ROWS($D$38:S42)=COLUMNS($D$38:S42),1,0-T11)</f>
        <v>0</v>
      </c>
      <c r="U43" s="71">
        <f>IF(ROWS($D$38:T42)=COLUMNS($D$38:T42),1,0-U11)</f>
        <v>0</v>
      </c>
      <c r="V43" s="71">
        <f>IF(ROWS($D$38:U42)=COLUMNS($D$38:U42),1,0-V11)</f>
        <v>0</v>
      </c>
      <c r="W43" s="71">
        <f>IF(ROWS($D$38:V42)=COLUMNS($D$38:V42),1,0-W11)</f>
        <v>0</v>
      </c>
      <c r="X43" s="71">
        <f>IF(ROWS($D$38:W42)=COLUMNS($D$38:W42),1,0-X11)</f>
        <v>0</v>
      </c>
      <c r="Y43" s="71">
        <f>IF(ROWS($D$38:X42)=COLUMNS($D$38:X42),1,0-Y11)</f>
        <v>0</v>
      </c>
      <c r="Z43" s="71">
        <f>IF(ROWS($D$38:Y42)=COLUMNS($D$38:Y42),1,0-Z11)</f>
        <v>0</v>
      </c>
      <c r="AA43" s="71">
        <f>IF(ROWS($D$38:Z42)=COLUMNS($D$38:Z42),1,0-AA11)</f>
        <v>0</v>
      </c>
      <c r="AB43" s="71">
        <f>IF(ROWS($D$38:AA42)=COLUMNS($D$38:AA42),1,0-AB11)</f>
        <v>0</v>
      </c>
      <c r="AC43" s="71">
        <f>IF(ROWS($D$38:AB42)=COLUMNS($D$38:AB42),1,0-AC11)</f>
        <v>0</v>
      </c>
      <c r="AD43" s="71">
        <f>IF(ROWS($D$38:AC42)=COLUMNS($D$38:AC42),1,0-AD11)</f>
        <v>0</v>
      </c>
      <c r="AE43" s="71">
        <f>IF(ROWS($D$38:AD42)=COLUMNS($D$38:AD42),1,0-AE11)</f>
        <v>0</v>
      </c>
      <c r="AF43" s="71">
        <f>IF(ROWS($D$38:AE42)=COLUMNS($D$38:AE42),1,0-AF11)</f>
        <v>0</v>
      </c>
      <c r="AG43" s="71">
        <f>IF(ROWS($D$38:AF42)=COLUMNS($D$38:AF42),1,0-AG11)</f>
        <v>0</v>
      </c>
      <c r="AH43" s="94">
        <f>IF(ROWS($D$38:AG42)=COLUMNS($D$38:AG42),1,0-AH11)</f>
        <v>0</v>
      </c>
    </row>
    <row r="44" spans="2:74" ht="12.75" customHeight="1" x14ac:dyDescent="0.35">
      <c r="C44" s="70">
        <v>6</v>
      </c>
      <c r="D44" s="98" t="e">
        <f t="shared" si="6"/>
        <v>#REF!</v>
      </c>
      <c r="E44" s="93">
        <f>IF(ROWS($D$38:D43)=COLUMNS($D$38:D43),1,0-E12)</f>
        <v>0</v>
      </c>
      <c r="F44" s="71">
        <f>IF(ROWS($D$38:E43)=COLUMNS($D$38:E43),1,0-F12)</f>
        <v>0</v>
      </c>
      <c r="G44" s="71">
        <f>IF(ROWS($D$38:F43)=COLUMNS($D$38:F43),1,0-G12)</f>
        <v>0</v>
      </c>
      <c r="H44" s="71">
        <f>IF(ROWS($D$38:G43)=COLUMNS($D$38:G43),1,0-H12)</f>
        <v>0</v>
      </c>
      <c r="I44" s="71">
        <f>IF(ROWS($D$38:H43)=COLUMNS($D$38:H43),1,0-I12)</f>
        <v>0</v>
      </c>
      <c r="J44" s="71">
        <f>IF(ROWS($D$38:I43)=COLUMNS($D$38:I43),1,0-J12)</f>
        <v>1</v>
      </c>
      <c r="K44" s="71">
        <f>IF(ROWS($D$38:J43)=COLUMNS($D$38:J43),1,0-K12)</f>
        <v>0</v>
      </c>
      <c r="L44" s="71">
        <f>IF(ROWS($D$38:K43)=COLUMNS($D$38:K43),1,0-L12)</f>
        <v>0</v>
      </c>
      <c r="M44" s="71">
        <f>IF(ROWS($D$38:L43)=COLUMNS($D$38:L43),1,0-M12)</f>
        <v>0</v>
      </c>
      <c r="N44" s="94">
        <f>IF(ROWS($D$38:M43)=COLUMNS($D$38:M43),1,0-N12)</f>
        <v>0</v>
      </c>
      <c r="O44" s="93">
        <f>IF(ROWS($D$38:N43)=COLUMNS($D$38:N43),1,0-O12)</f>
        <v>0</v>
      </c>
      <c r="P44" s="71">
        <f>IF(ROWS($D$38:O43)=COLUMNS($D$38:O43),1,0-P12)</f>
        <v>0</v>
      </c>
      <c r="Q44" s="71">
        <f>IF(ROWS($D$38:P43)=COLUMNS($D$38:P43),1,0-Q12)</f>
        <v>0</v>
      </c>
      <c r="R44" s="71">
        <f>IF(ROWS($D$38:Q43)=COLUMNS($D$38:Q43),1,0-R12)</f>
        <v>0</v>
      </c>
      <c r="S44" s="71">
        <f>IF(ROWS($D$38:R43)=COLUMNS($D$38:R43),1,0-S12)</f>
        <v>0</v>
      </c>
      <c r="T44" s="71">
        <f>IF(ROWS($D$38:S43)=COLUMNS($D$38:S43),1,0-T12)</f>
        <v>0</v>
      </c>
      <c r="U44" s="71">
        <f>IF(ROWS($D$38:T43)=COLUMNS($D$38:T43),1,0-U12)</f>
        <v>0</v>
      </c>
      <c r="V44" s="71">
        <f>IF(ROWS($D$38:U43)=COLUMNS($D$38:U43),1,0-V12)</f>
        <v>0</v>
      </c>
      <c r="W44" s="71">
        <f>IF(ROWS($D$38:V43)=COLUMNS($D$38:V43),1,0-W12)</f>
        <v>0</v>
      </c>
      <c r="X44" s="71">
        <f>IF(ROWS($D$38:W43)=COLUMNS($D$38:W43),1,0-X12)</f>
        <v>0</v>
      </c>
      <c r="Y44" s="71">
        <f>IF(ROWS($D$38:X43)=COLUMNS($D$38:X43),1,0-Y12)</f>
        <v>0</v>
      </c>
      <c r="Z44" s="71">
        <f>IF(ROWS($D$38:Y43)=COLUMNS($D$38:Y43),1,0-Z12)</f>
        <v>0</v>
      </c>
      <c r="AA44" s="71">
        <f>IF(ROWS($D$38:Z43)=COLUMNS($D$38:Z43),1,0-AA12)</f>
        <v>0</v>
      </c>
      <c r="AB44" s="71">
        <f>IF(ROWS($D$38:AA43)=COLUMNS($D$38:AA43),1,0-AB12)</f>
        <v>0</v>
      </c>
      <c r="AC44" s="71">
        <f>IF(ROWS($D$38:AB43)=COLUMNS($D$38:AB43),1,0-AC12)</f>
        <v>0</v>
      </c>
      <c r="AD44" s="71">
        <f>IF(ROWS($D$38:AC43)=COLUMNS($D$38:AC43),1,0-AD12)</f>
        <v>0</v>
      </c>
      <c r="AE44" s="71">
        <f>IF(ROWS($D$38:AD43)=COLUMNS($D$38:AD43),1,0-AE12)</f>
        <v>0</v>
      </c>
      <c r="AF44" s="71">
        <f>IF(ROWS($D$38:AE43)=COLUMNS($D$38:AE43),1,0-AF12)</f>
        <v>0</v>
      </c>
      <c r="AG44" s="71">
        <f>IF(ROWS($D$38:AF43)=COLUMNS($D$38:AF43),1,0-AG12)</f>
        <v>0</v>
      </c>
      <c r="AH44" s="94">
        <f>IF(ROWS($D$38:AG43)=COLUMNS($D$38:AG43),1,0-AH12)</f>
        <v>0</v>
      </c>
    </row>
    <row r="45" spans="2:74" ht="12.75" customHeight="1" x14ac:dyDescent="0.35">
      <c r="C45" s="70">
        <v>7</v>
      </c>
      <c r="D45" s="98" t="e">
        <f t="shared" si="6"/>
        <v>#REF!</v>
      </c>
      <c r="E45" s="93">
        <f>IF(ROWS($D$38:D44)=COLUMNS($D$38:D44),1,0-E13)</f>
        <v>0</v>
      </c>
      <c r="F45" s="71">
        <f>IF(ROWS($D$38:E44)=COLUMNS($D$38:E44),1,0-F13)</f>
        <v>0</v>
      </c>
      <c r="G45" s="71">
        <f>IF(ROWS($D$38:F44)=COLUMNS($D$38:F44),1,0-G13)</f>
        <v>0</v>
      </c>
      <c r="H45" s="71">
        <f>IF(ROWS($D$38:G44)=COLUMNS($D$38:G44),1,0-H13)</f>
        <v>0</v>
      </c>
      <c r="I45" s="71">
        <f>IF(ROWS($D$38:H44)=COLUMNS($D$38:H44),1,0-I13)</f>
        <v>0</v>
      </c>
      <c r="J45" s="71">
        <f>IF(ROWS($D$38:I44)=COLUMNS($D$38:I44),1,0-J13)</f>
        <v>0</v>
      </c>
      <c r="K45" s="71">
        <f>IF(ROWS($D$38:J44)=COLUMNS($D$38:J44),1,0-K13)</f>
        <v>1</v>
      </c>
      <c r="L45" s="71">
        <f>IF(ROWS($D$38:K44)=COLUMNS($D$38:K44),1,0-L13)</f>
        <v>0</v>
      </c>
      <c r="M45" s="71">
        <f>IF(ROWS($D$38:L44)=COLUMNS($D$38:L44),1,0-M13)</f>
        <v>0</v>
      </c>
      <c r="N45" s="94">
        <f>IF(ROWS($D$38:M44)=COLUMNS($D$38:M44),1,0-N13)</f>
        <v>0</v>
      </c>
      <c r="O45" s="93">
        <f>IF(ROWS($D$38:N44)=COLUMNS($D$38:N44),1,0-O13)</f>
        <v>0</v>
      </c>
      <c r="P45" s="71">
        <f>IF(ROWS($D$38:O44)=COLUMNS($D$38:O44),1,0-P13)</f>
        <v>0</v>
      </c>
      <c r="Q45" s="71">
        <f>IF(ROWS($D$38:P44)=COLUMNS($D$38:P44),1,0-Q13)</f>
        <v>0</v>
      </c>
      <c r="R45" s="71">
        <f>IF(ROWS($D$38:Q44)=COLUMNS($D$38:Q44),1,0-R13)</f>
        <v>0</v>
      </c>
      <c r="S45" s="71">
        <f>IF(ROWS($D$38:R44)=COLUMNS($D$38:R44),1,0-S13)</f>
        <v>0</v>
      </c>
      <c r="T45" s="71">
        <f>IF(ROWS($D$38:S44)=COLUMNS($D$38:S44),1,0-T13)</f>
        <v>0</v>
      </c>
      <c r="U45" s="71">
        <f>IF(ROWS($D$38:T44)=COLUMNS($D$38:T44),1,0-U13)</f>
        <v>0</v>
      </c>
      <c r="V45" s="71">
        <f>IF(ROWS($D$38:U44)=COLUMNS($D$38:U44),1,0-V13)</f>
        <v>0</v>
      </c>
      <c r="W45" s="71">
        <f>IF(ROWS($D$38:V44)=COLUMNS($D$38:V44),1,0-W13)</f>
        <v>0</v>
      </c>
      <c r="X45" s="71">
        <f>IF(ROWS($D$38:W44)=COLUMNS($D$38:W44),1,0-X13)</f>
        <v>0</v>
      </c>
      <c r="Y45" s="71">
        <f>IF(ROWS($D$38:X44)=COLUMNS($D$38:X44),1,0-Y13)</f>
        <v>0</v>
      </c>
      <c r="Z45" s="71">
        <f>IF(ROWS($D$38:Y44)=COLUMNS($D$38:Y44),1,0-Z13)</f>
        <v>0</v>
      </c>
      <c r="AA45" s="71">
        <f>IF(ROWS($D$38:Z44)=COLUMNS($D$38:Z44),1,0-AA13)</f>
        <v>0</v>
      </c>
      <c r="AB45" s="71">
        <f>IF(ROWS($D$38:AA44)=COLUMNS($D$38:AA44),1,0-AB13)</f>
        <v>0</v>
      </c>
      <c r="AC45" s="71">
        <f>IF(ROWS($D$38:AB44)=COLUMNS($D$38:AB44),1,0-AC13)</f>
        <v>0</v>
      </c>
      <c r="AD45" s="71">
        <f>IF(ROWS($D$38:AC44)=COLUMNS($D$38:AC44),1,0-AD13)</f>
        <v>0</v>
      </c>
      <c r="AE45" s="71">
        <f>IF(ROWS($D$38:AD44)=COLUMNS($D$38:AD44),1,0-AE13)</f>
        <v>0</v>
      </c>
      <c r="AF45" s="71">
        <f>IF(ROWS($D$38:AE44)=COLUMNS($D$38:AE44),1,0-AF13)</f>
        <v>0</v>
      </c>
      <c r="AG45" s="71">
        <f>IF(ROWS($D$38:AF44)=COLUMNS($D$38:AF44),1,0-AG13)</f>
        <v>0</v>
      </c>
      <c r="AH45" s="94">
        <f>IF(ROWS($D$38:AG44)=COLUMNS($D$38:AG44),1,0-AH13)</f>
        <v>0</v>
      </c>
    </row>
    <row r="46" spans="2:74" ht="12.75" customHeight="1" x14ac:dyDescent="0.35">
      <c r="C46" s="70">
        <v>8</v>
      </c>
      <c r="D46" s="98" t="e">
        <f t="shared" si="6"/>
        <v>#REF!</v>
      </c>
      <c r="E46" s="93">
        <f>IF(ROWS($D$38:D45)=COLUMNS($D$38:D45),1,0-E14)</f>
        <v>0</v>
      </c>
      <c r="F46" s="71">
        <f>IF(ROWS($D$38:E45)=COLUMNS($D$38:E45),1,0-F14)</f>
        <v>0</v>
      </c>
      <c r="G46" s="71">
        <f>IF(ROWS($D$38:F45)=COLUMNS($D$38:F45),1,0-G14)</f>
        <v>0</v>
      </c>
      <c r="H46" s="71">
        <f>IF(ROWS($D$38:G45)=COLUMNS($D$38:G45),1,0-H14)</f>
        <v>0</v>
      </c>
      <c r="I46" s="71">
        <f>IF(ROWS($D$38:H45)=COLUMNS($D$38:H45),1,0-I14)</f>
        <v>0</v>
      </c>
      <c r="J46" s="71">
        <f>IF(ROWS($D$38:I45)=COLUMNS($D$38:I45),1,0-J14)</f>
        <v>0</v>
      </c>
      <c r="K46" s="71">
        <f>IF(ROWS($D$38:J45)=COLUMNS($D$38:J45),1,0-K14)</f>
        <v>0</v>
      </c>
      <c r="L46" s="71">
        <f>IF(ROWS($D$38:K45)=COLUMNS($D$38:K45),1,0-L14)</f>
        <v>1</v>
      </c>
      <c r="M46" s="71">
        <f>IF(ROWS($D$38:L45)=COLUMNS($D$38:L45),1,0-M14)</f>
        <v>0</v>
      </c>
      <c r="N46" s="94">
        <f>IF(ROWS($D$38:M45)=COLUMNS($D$38:M45),1,0-N14)</f>
        <v>0</v>
      </c>
      <c r="O46" s="93">
        <f>IF(ROWS($D$38:N45)=COLUMNS($D$38:N45),1,0-O14)</f>
        <v>0</v>
      </c>
      <c r="P46" s="71">
        <f>IF(ROWS($D$38:O45)=COLUMNS($D$38:O45),1,0-P14)</f>
        <v>0</v>
      </c>
      <c r="Q46" s="71">
        <f>IF(ROWS($D$38:P45)=COLUMNS($D$38:P45),1,0-Q14)</f>
        <v>0</v>
      </c>
      <c r="R46" s="71">
        <f>IF(ROWS($D$38:Q45)=COLUMNS($D$38:Q45),1,0-R14)</f>
        <v>0</v>
      </c>
      <c r="S46" s="71">
        <f>IF(ROWS($D$38:R45)=COLUMNS($D$38:R45),1,0-S14)</f>
        <v>0</v>
      </c>
      <c r="T46" s="71">
        <f>IF(ROWS($D$38:S45)=COLUMNS($D$38:S45),1,0-T14)</f>
        <v>0</v>
      </c>
      <c r="U46" s="71">
        <f>IF(ROWS($D$38:T45)=COLUMNS($D$38:T45),1,0-U14)</f>
        <v>0</v>
      </c>
      <c r="V46" s="71">
        <f>IF(ROWS($D$38:U45)=COLUMNS($D$38:U45),1,0-V14)</f>
        <v>0</v>
      </c>
      <c r="W46" s="71">
        <f>IF(ROWS($D$38:V45)=COLUMNS($D$38:V45),1,0-W14)</f>
        <v>0</v>
      </c>
      <c r="X46" s="71">
        <f>IF(ROWS($D$38:W45)=COLUMNS($D$38:W45),1,0-X14)</f>
        <v>0</v>
      </c>
      <c r="Y46" s="71">
        <f>IF(ROWS($D$38:X45)=COLUMNS($D$38:X45),1,0-Y14)</f>
        <v>0</v>
      </c>
      <c r="Z46" s="71">
        <f>IF(ROWS($D$38:Y45)=COLUMNS($D$38:Y45),1,0-Z14)</f>
        <v>0</v>
      </c>
      <c r="AA46" s="71">
        <f>IF(ROWS($D$38:Z45)=COLUMNS($D$38:Z45),1,0-AA14)</f>
        <v>0</v>
      </c>
      <c r="AB46" s="71">
        <f>IF(ROWS($D$38:AA45)=COLUMNS($D$38:AA45),1,0-AB14)</f>
        <v>0</v>
      </c>
      <c r="AC46" s="71">
        <f>IF(ROWS($D$38:AB45)=COLUMNS($D$38:AB45),1,0-AC14)</f>
        <v>0</v>
      </c>
      <c r="AD46" s="71">
        <f>IF(ROWS($D$38:AC45)=COLUMNS($D$38:AC45),1,0-AD14)</f>
        <v>0</v>
      </c>
      <c r="AE46" s="71">
        <f>IF(ROWS($D$38:AD45)=COLUMNS($D$38:AD45),1,0-AE14)</f>
        <v>0</v>
      </c>
      <c r="AF46" s="71">
        <f>IF(ROWS($D$38:AE45)=COLUMNS($D$38:AE45),1,0-AF14)</f>
        <v>0</v>
      </c>
      <c r="AG46" s="71">
        <f>IF(ROWS($D$38:AF45)=COLUMNS($D$38:AF45),1,0-AG14)</f>
        <v>0</v>
      </c>
      <c r="AH46" s="94">
        <f>IF(ROWS($D$38:AG45)=COLUMNS($D$38:AG45),1,0-AH14)</f>
        <v>0</v>
      </c>
    </row>
    <row r="47" spans="2:74" ht="12.75" customHeight="1" x14ac:dyDescent="0.35">
      <c r="C47" s="70">
        <v>9</v>
      </c>
      <c r="D47" s="98" t="e">
        <f t="shared" si="6"/>
        <v>#REF!</v>
      </c>
      <c r="E47" s="93">
        <f>IF(ROWS($D$38:D46)=COLUMNS($D$38:D46),1,0-E15)</f>
        <v>0</v>
      </c>
      <c r="F47" s="71">
        <f>IF(ROWS($D$38:E46)=COLUMNS($D$38:E46),1,0-F15)</f>
        <v>0</v>
      </c>
      <c r="G47" s="71">
        <f>IF(ROWS($D$38:F46)=COLUMNS($D$38:F46),1,0-G15)</f>
        <v>0</v>
      </c>
      <c r="H47" s="71">
        <f>IF(ROWS($D$38:G46)=COLUMNS($D$38:G46),1,0-H15)</f>
        <v>0</v>
      </c>
      <c r="I47" s="71">
        <f>IF(ROWS($D$38:H46)=COLUMNS($D$38:H46),1,0-I15)</f>
        <v>0</v>
      </c>
      <c r="J47" s="71">
        <f>IF(ROWS($D$38:I46)=COLUMNS($D$38:I46),1,0-J15)</f>
        <v>0</v>
      </c>
      <c r="K47" s="71">
        <f>IF(ROWS($D$38:J46)=COLUMNS($D$38:J46),1,0-K15)</f>
        <v>0</v>
      </c>
      <c r="L47" s="71">
        <f>IF(ROWS($D$38:K46)=COLUMNS($D$38:K46),1,0-L15)</f>
        <v>0</v>
      </c>
      <c r="M47" s="71">
        <f>IF(ROWS($D$38:L46)=COLUMNS($D$38:L46),1,0-M15)</f>
        <v>1</v>
      </c>
      <c r="N47" s="94">
        <f>IF(ROWS($D$38:M46)=COLUMNS($D$38:M46),1,0-N15)</f>
        <v>0</v>
      </c>
      <c r="O47" s="93">
        <f>IF(ROWS($D$38:N46)=COLUMNS($D$38:N46),1,0-O15)</f>
        <v>0</v>
      </c>
      <c r="P47" s="71">
        <f>IF(ROWS($D$38:O46)=COLUMNS($D$38:O46),1,0-P15)</f>
        <v>0</v>
      </c>
      <c r="Q47" s="71">
        <f>IF(ROWS($D$38:P46)=COLUMNS($D$38:P46),1,0-Q15)</f>
        <v>0</v>
      </c>
      <c r="R47" s="71">
        <f>IF(ROWS($D$38:Q46)=COLUMNS($D$38:Q46),1,0-R15)</f>
        <v>0</v>
      </c>
      <c r="S47" s="71">
        <f>IF(ROWS($D$38:R46)=COLUMNS($D$38:R46),1,0-S15)</f>
        <v>0</v>
      </c>
      <c r="T47" s="71">
        <f>IF(ROWS($D$38:S46)=COLUMNS($D$38:S46),1,0-T15)</f>
        <v>0</v>
      </c>
      <c r="U47" s="71">
        <f>IF(ROWS($D$38:T46)=COLUMNS($D$38:T46),1,0-U15)</f>
        <v>0</v>
      </c>
      <c r="V47" s="71">
        <f>IF(ROWS($D$38:U46)=COLUMNS($D$38:U46),1,0-V15)</f>
        <v>0</v>
      </c>
      <c r="W47" s="71">
        <f>IF(ROWS($D$38:V46)=COLUMNS($D$38:V46),1,0-W15)</f>
        <v>0</v>
      </c>
      <c r="X47" s="71">
        <f>IF(ROWS($D$38:W46)=COLUMNS($D$38:W46),1,0-X15)</f>
        <v>0</v>
      </c>
      <c r="Y47" s="71">
        <f>IF(ROWS($D$38:X46)=COLUMNS($D$38:X46),1,0-Y15)</f>
        <v>0</v>
      </c>
      <c r="Z47" s="71">
        <f>IF(ROWS($D$38:Y46)=COLUMNS($D$38:Y46),1,0-Z15)</f>
        <v>0</v>
      </c>
      <c r="AA47" s="71">
        <f>IF(ROWS($D$38:Z46)=COLUMNS($D$38:Z46),1,0-AA15)</f>
        <v>0</v>
      </c>
      <c r="AB47" s="71">
        <f>IF(ROWS($D$38:AA46)=COLUMNS($D$38:AA46),1,0-AB15)</f>
        <v>0</v>
      </c>
      <c r="AC47" s="71">
        <f>IF(ROWS($D$38:AB46)=COLUMNS($D$38:AB46),1,0-AC15)</f>
        <v>0</v>
      </c>
      <c r="AD47" s="71">
        <f>IF(ROWS($D$38:AC46)=COLUMNS($D$38:AC46),1,0-AD15)</f>
        <v>0</v>
      </c>
      <c r="AE47" s="71">
        <f>IF(ROWS($D$38:AD46)=COLUMNS($D$38:AD46),1,0-AE15)</f>
        <v>0</v>
      </c>
      <c r="AF47" s="71">
        <f>IF(ROWS($D$38:AE46)=COLUMNS($D$38:AE46),1,0-AF15)</f>
        <v>0</v>
      </c>
      <c r="AG47" s="71">
        <f>IF(ROWS($D$38:AF46)=COLUMNS($D$38:AF46),1,0-AG15)</f>
        <v>0</v>
      </c>
      <c r="AH47" s="94">
        <f>IF(ROWS($D$38:AG46)=COLUMNS($D$38:AG46),1,0-AH15)</f>
        <v>0</v>
      </c>
    </row>
    <row r="48" spans="2:74" ht="12.75" customHeight="1" thickBot="1" x14ac:dyDescent="0.4">
      <c r="C48" s="70">
        <v>10</v>
      </c>
      <c r="D48" s="135" t="e">
        <f t="shared" si="6"/>
        <v>#REF!</v>
      </c>
      <c r="E48" s="136">
        <f>IF(ROWS($D$38:D47)=COLUMNS($D$38:D47),1,0-E16)</f>
        <v>0</v>
      </c>
      <c r="F48" s="137">
        <f>IF(ROWS($D$38:E47)=COLUMNS($D$38:E47),1,0-F16)</f>
        <v>0</v>
      </c>
      <c r="G48" s="137">
        <f>IF(ROWS($D$38:F47)=COLUMNS($D$38:F47),1,0-G16)</f>
        <v>0</v>
      </c>
      <c r="H48" s="137">
        <f>IF(ROWS($D$38:G47)=COLUMNS($D$38:G47),1,0-H16)</f>
        <v>0</v>
      </c>
      <c r="I48" s="137">
        <f>IF(ROWS($D$38:H47)=COLUMNS($D$38:H47),1,0-I16)</f>
        <v>0</v>
      </c>
      <c r="J48" s="137">
        <f>IF(ROWS($D$38:I47)=COLUMNS($D$38:I47),1,0-J16)</f>
        <v>0</v>
      </c>
      <c r="K48" s="137">
        <f>IF(ROWS($D$38:J47)=COLUMNS($D$38:J47),1,0-K16)</f>
        <v>0</v>
      </c>
      <c r="L48" s="137">
        <f>IF(ROWS($D$38:K47)=COLUMNS($D$38:K47),1,0-L16)</f>
        <v>0</v>
      </c>
      <c r="M48" s="137">
        <f>IF(ROWS($D$38:L47)=COLUMNS($D$38:L47),1,0-M16)</f>
        <v>0</v>
      </c>
      <c r="N48" s="138">
        <f>IF(ROWS($D$38:M47)=COLUMNS($D$38:M47),1,0-N16)</f>
        <v>1</v>
      </c>
      <c r="O48" s="136">
        <f>IF(ROWS($D$38:N47)=COLUMNS($D$38:N47),1,0-O16)</f>
        <v>0</v>
      </c>
      <c r="P48" s="137">
        <f>IF(ROWS($D$38:O47)=COLUMNS($D$38:O47),1,0-P16)</f>
        <v>0</v>
      </c>
      <c r="Q48" s="137">
        <f>IF(ROWS($D$38:P47)=COLUMNS($D$38:P47),1,0-Q16)</f>
        <v>0</v>
      </c>
      <c r="R48" s="137">
        <f>IF(ROWS($D$38:Q47)=COLUMNS($D$38:Q47),1,0-R16)</f>
        <v>0</v>
      </c>
      <c r="S48" s="137">
        <f>IF(ROWS($D$38:R47)=COLUMNS($D$38:R47),1,0-S16)</f>
        <v>0</v>
      </c>
      <c r="T48" s="137">
        <f>IF(ROWS($D$38:S47)=COLUMNS($D$38:S47),1,0-T16)</f>
        <v>0</v>
      </c>
      <c r="U48" s="137">
        <f>IF(ROWS($D$38:T47)=COLUMNS($D$38:T47),1,0-U16)</f>
        <v>0</v>
      </c>
      <c r="V48" s="137">
        <f>IF(ROWS($D$38:U47)=COLUMNS($D$38:U47),1,0-V16)</f>
        <v>0</v>
      </c>
      <c r="W48" s="137">
        <f>IF(ROWS($D$38:V47)=COLUMNS($D$38:V47),1,0-W16)</f>
        <v>0</v>
      </c>
      <c r="X48" s="137">
        <f>IF(ROWS($D$38:W47)=COLUMNS($D$38:W47),1,0-X16)</f>
        <v>0</v>
      </c>
      <c r="Y48" s="137">
        <f>IF(ROWS($D$38:X47)=COLUMNS($D$38:X47),1,0-Y16)</f>
        <v>0</v>
      </c>
      <c r="Z48" s="137">
        <f>IF(ROWS($D$38:Y47)=COLUMNS($D$38:Y47),1,0-Z16)</f>
        <v>0</v>
      </c>
      <c r="AA48" s="137">
        <f>IF(ROWS($D$38:Z47)=COLUMNS($D$38:Z47),1,0-AA16)</f>
        <v>0</v>
      </c>
      <c r="AB48" s="137">
        <f>IF(ROWS($D$38:AA47)=COLUMNS($D$38:AA47),1,0-AB16)</f>
        <v>0</v>
      </c>
      <c r="AC48" s="137">
        <f>IF(ROWS($D$38:AB47)=COLUMNS($D$38:AB47),1,0-AC16)</f>
        <v>0</v>
      </c>
      <c r="AD48" s="137">
        <f>IF(ROWS($D$38:AC47)=COLUMNS($D$38:AC47),1,0-AD16)</f>
        <v>0</v>
      </c>
      <c r="AE48" s="137">
        <f>IF(ROWS($D$38:AD47)=COLUMNS($D$38:AD47),1,0-AE16)</f>
        <v>0</v>
      </c>
      <c r="AF48" s="137">
        <f>IF(ROWS($D$38:AE47)=COLUMNS($D$38:AE47),1,0-AF16)</f>
        <v>0</v>
      </c>
      <c r="AG48" s="137">
        <f>IF(ROWS($D$38:AF47)=COLUMNS($D$38:AF47),1,0-AG16)</f>
        <v>0</v>
      </c>
      <c r="AH48" s="138">
        <f>IF(ROWS($D$38:AG47)=COLUMNS($D$38:AG47),1,0-AH16)</f>
        <v>0</v>
      </c>
    </row>
    <row r="49" spans="2:34" ht="12.75" customHeight="1" x14ac:dyDescent="0.35">
      <c r="B49" s="66" t="s">
        <v>512</v>
      </c>
      <c r="C49" s="70">
        <v>1</v>
      </c>
      <c r="D49" s="139" t="e">
        <f t="shared" si="6"/>
        <v>#REF!</v>
      </c>
      <c r="E49" s="140">
        <f>IF(ROWS($D$38:D48)=COLUMNS($D$38:D48),1,0-E17)</f>
        <v>0</v>
      </c>
      <c r="F49" s="141">
        <f>IF(ROWS($D$38:E48)=COLUMNS($D$38:E48),1,0-F17)</f>
        <v>0</v>
      </c>
      <c r="G49" s="141">
        <f>IF(ROWS($D$38:F48)=COLUMNS($D$38:F48),1,0-G17)</f>
        <v>0</v>
      </c>
      <c r="H49" s="141">
        <f>IF(ROWS($D$38:G48)=COLUMNS($D$38:G48),1,0-H17)</f>
        <v>0</v>
      </c>
      <c r="I49" s="141">
        <f>IF(ROWS($D$38:H48)=COLUMNS($D$38:H48),1,0-I17)</f>
        <v>0</v>
      </c>
      <c r="J49" s="141">
        <f>IF(ROWS($D$38:I48)=COLUMNS($D$38:I48),1,0-J17)</f>
        <v>0</v>
      </c>
      <c r="K49" s="141">
        <f>IF(ROWS($D$38:J48)=COLUMNS($D$38:J48),1,0-K17)</f>
        <v>0</v>
      </c>
      <c r="L49" s="141">
        <f>IF(ROWS($D$38:K48)=COLUMNS($D$38:K48),1,0-L17)</f>
        <v>0</v>
      </c>
      <c r="M49" s="141">
        <f>IF(ROWS($D$38:L48)=COLUMNS($D$38:L48),1,0-M17)</f>
        <v>0</v>
      </c>
      <c r="N49" s="142">
        <f>IF(ROWS($D$38:M48)=COLUMNS($D$38:M48),1,0-N17)</f>
        <v>0</v>
      </c>
      <c r="O49" s="140">
        <f>IF(ROWS($D$38:N48)=COLUMNS($D$38:N48),1,0-O17)</f>
        <v>1</v>
      </c>
      <c r="P49" s="141">
        <f>IF(ROWS($D$38:O48)=COLUMNS($D$38:O48),1,0-P17)</f>
        <v>0</v>
      </c>
      <c r="Q49" s="141">
        <f>IF(ROWS($D$38:P48)=COLUMNS($D$38:P48),1,0-Q17)</f>
        <v>0</v>
      </c>
      <c r="R49" s="141">
        <f>IF(ROWS($D$38:Q48)=COLUMNS($D$38:Q48),1,0-R17)</f>
        <v>0</v>
      </c>
      <c r="S49" s="141">
        <f>IF(ROWS($D$38:R48)=COLUMNS($D$38:R48),1,0-S17)</f>
        <v>0</v>
      </c>
      <c r="T49" s="141">
        <f>IF(ROWS($D$38:S48)=COLUMNS($D$38:S48),1,0-T17)</f>
        <v>0</v>
      </c>
      <c r="U49" s="141">
        <f>IF(ROWS($D$38:T48)=COLUMNS($D$38:T48),1,0-U17)</f>
        <v>0</v>
      </c>
      <c r="V49" s="141">
        <f>IF(ROWS($D$38:U48)=COLUMNS($D$38:U48),1,0-V17)</f>
        <v>0</v>
      </c>
      <c r="W49" s="141">
        <f>IF(ROWS($D$38:V48)=COLUMNS($D$38:V48),1,0-W17)</f>
        <v>0</v>
      </c>
      <c r="X49" s="141">
        <f>IF(ROWS($D$38:W48)=COLUMNS($D$38:W48),1,0-X17)</f>
        <v>0</v>
      </c>
      <c r="Y49" s="141">
        <f>IF(ROWS($D$38:X48)=COLUMNS($D$38:X48),1,0-Y17)</f>
        <v>0</v>
      </c>
      <c r="Z49" s="141">
        <f>IF(ROWS($D$38:Y48)=COLUMNS($D$38:Y48),1,0-Z17)</f>
        <v>0</v>
      </c>
      <c r="AA49" s="141">
        <f>IF(ROWS($D$38:Z48)=COLUMNS($D$38:Z48),1,0-AA17)</f>
        <v>0</v>
      </c>
      <c r="AB49" s="141">
        <f>IF(ROWS($D$38:AA48)=COLUMNS($D$38:AA48),1,0-AB17)</f>
        <v>0</v>
      </c>
      <c r="AC49" s="141">
        <f>IF(ROWS($D$38:AB48)=COLUMNS($D$38:AB48),1,0-AC17)</f>
        <v>0</v>
      </c>
      <c r="AD49" s="141">
        <f>IF(ROWS($D$38:AC48)=COLUMNS($D$38:AC48),1,0-AD17)</f>
        <v>0</v>
      </c>
      <c r="AE49" s="141">
        <f>IF(ROWS($D$38:AD48)=COLUMNS($D$38:AD48),1,0-AE17)</f>
        <v>0</v>
      </c>
      <c r="AF49" s="141">
        <f>IF(ROWS($D$38:AE48)=COLUMNS($D$38:AE48),1,0-AF17)</f>
        <v>0</v>
      </c>
      <c r="AG49" s="141">
        <f>IF(ROWS($D$38:AF48)=COLUMNS($D$38:AF48),1,0-AG17)</f>
        <v>0</v>
      </c>
      <c r="AH49" s="142">
        <f>IF(ROWS($D$38:AG48)=COLUMNS($D$38:AG48),1,0-AH17)</f>
        <v>0</v>
      </c>
    </row>
    <row r="50" spans="2:34" ht="12.75" customHeight="1" x14ac:dyDescent="0.35">
      <c r="C50" s="70">
        <v>2</v>
      </c>
      <c r="D50" s="98" t="e">
        <f t="shared" si="6"/>
        <v>#REF!</v>
      </c>
      <c r="E50" s="93">
        <f>IF(ROWS($D$38:D49)=COLUMNS($D$38:D49),1,0-E18)</f>
        <v>0</v>
      </c>
      <c r="F50" s="71">
        <f>IF(ROWS($D$38:E49)=COLUMNS($D$38:E49),1,0-F18)</f>
        <v>0</v>
      </c>
      <c r="G50" s="71">
        <f>IF(ROWS($D$38:F49)=COLUMNS($D$38:F49),1,0-G18)</f>
        <v>0</v>
      </c>
      <c r="H50" s="71">
        <f>IF(ROWS($D$38:G49)=COLUMNS($D$38:G49),1,0-H18)</f>
        <v>0</v>
      </c>
      <c r="I50" s="71">
        <f>IF(ROWS($D$38:H49)=COLUMNS($D$38:H49),1,0-I18)</f>
        <v>0</v>
      </c>
      <c r="J50" s="71">
        <f>IF(ROWS($D$38:I49)=COLUMNS($D$38:I49),1,0-J18)</f>
        <v>0</v>
      </c>
      <c r="K50" s="71">
        <f>IF(ROWS($D$38:J49)=COLUMNS($D$38:J49),1,0-K18)</f>
        <v>0</v>
      </c>
      <c r="L50" s="71">
        <f>IF(ROWS($D$38:K49)=COLUMNS($D$38:K49),1,0-L18)</f>
        <v>0</v>
      </c>
      <c r="M50" s="71">
        <f>IF(ROWS($D$38:L49)=COLUMNS($D$38:L49),1,0-M18)</f>
        <v>0</v>
      </c>
      <c r="N50" s="94">
        <f>IF(ROWS($D$38:M49)=COLUMNS($D$38:M49),1,0-N18)</f>
        <v>0</v>
      </c>
      <c r="O50" s="93">
        <f>IF(ROWS($D$38:N49)=COLUMNS($D$38:N49),1,0-O18)</f>
        <v>0</v>
      </c>
      <c r="P50" s="71">
        <f>IF(ROWS($D$38:O49)=COLUMNS($D$38:O49),1,0-P18)</f>
        <v>1</v>
      </c>
      <c r="Q50" s="71">
        <f>IF(ROWS($D$38:P49)=COLUMNS($D$38:P49),1,0-Q18)</f>
        <v>0</v>
      </c>
      <c r="R50" s="71">
        <f>IF(ROWS($D$38:Q49)=COLUMNS($D$38:Q49),1,0-R18)</f>
        <v>0</v>
      </c>
      <c r="S50" s="71">
        <f>IF(ROWS($D$38:R49)=COLUMNS($D$38:R49),1,0-S18)</f>
        <v>0</v>
      </c>
      <c r="T50" s="71">
        <f>IF(ROWS($D$38:S49)=COLUMNS($D$38:S49),1,0-T18)</f>
        <v>0</v>
      </c>
      <c r="U50" s="71">
        <f>IF(ROWS($D$38:T49)=COLUMNS($D$38:T49),1,0-U18)</f>
        <v>0</v>
      </c>
      <c r="V50" s="71">
        <f>IF(ROWS($D$38:U49)=COLUMNS($D$38:U49),1,0-V18)</f>
        <v>0</v>
      </c>
      <c r="W50" s="71">
        <f>IF(ROWS($D$38:V49)=COLUMNS($D$38:V49),1,0-W18)</f>
        <v>0</v>
      </c>
      <c r="X50" s="71">
        <f>IF(ROWS($D$38:W49)=COLUMNS($D$38:W49),1,0-X18)</f>
        <v>0</v>
      </c>
      <c r="Y50" s="71">
        <f>IF(ROWS($D$38:X49)=COLUMNS($D$38:X49),1,0-Y18)</f>
        <v>0</v>
      </c>
      <c r="Z50" s="71">
        <f>IF(ROWS($D$38:Y49)=COLUMNS($D$38:Y49),1,0-Z18)</f>
        <v>0</v>
      </c>
      <c r="AA50" s="71">
        <f>IF(ROWS($D$38:Z49)=COLUMNS($D$38:Z49),1,0-AA18)</f>
        <v>0</v>
      </c>
      <c r="AB50" s="71">
        <f>IF(ROWS($D$38:AA49)=COLUMNS($D$38:AA49),1,0-AB18)</f>
        <v>0</v>
      </c>
      <c r="AC50" s="71">
        <f>IF(ROWS($D$38:AB49)=COLUMNS($D$38:AB49),1,0-AC18)</f>
        <v>0</v>
      </c>
      <c r="AD50" s="71">
        <f>IF(ROWS($D$38:AC49)=COLUMNS($D$38:AC49),1,0-AD18)</f>
        <v>0</v>
      </c>
      <c r="AE50" s="71">
        <f>IF(ROWS($D$38:AD49)=COLUMNS($D$38:AD49),1,0-AE18)</f>
        <v>0</v>
      </c>
      <c r="AF50" s="71">
        <f>IF(ROWS($D$38:AE49)=COLUMNS($D$38:AE49),1,0-AF18)</f>
        <v>0</v>
      </c>
      <c r="AG50" s="71">
        <f>IF(ROWS($D$38:AF49)=COLUMNS($D$38:AF49),1,0-AG18)</f>
        <v>0</v>
      </c>
      <c r="AH50" s="94">
        <f>IF(ROWS($D$38:AG49)=COLUMNS($D$38:AG49),1,0-AH18)</f>
        <v>0</v>
      </c>
    </row>
    <row r="51" spans="2:34" ht="12.75" customHeight="1" x14ac:dyDescent="0.35">
      <c r="C51" s="70">
        <v>3</v>
      </c>
      <c r="D51" s="98" t="e">
        <f t="shared" si="6"/>
        <v>#REF!</v>
      </c>
      <c r="E51" s="93">
        <f>IF(ROWS($D$38:D50)=COLUMNS($D$38:D50),1,0-E19)</f>
        <v>0</v>
      </c>
      <c r="F51" s="71">
        <f>IF(ROWS($D$38:E50)=COLUMNS($D$38:E50),1,0-F19)</f>
        <v>0</v>
      </c>
      <c r="G51" s="71">
        <f>IF(ROWS($D$38:F50)=COLUMNS($D$38:F50),1,0-G19)</f>
        <v>0</v>
      </c>
      <c r="H51" s="71">
        <f>IF(ROWS($D$38:G50)=COLUMNS($D$38:G50),1,0-H19)</f>
        <v>0</v>
      </c>
      <c r="I51" s="71">
        <f>IF(ROWS($D$38:H50)=COLUMNS($D$38:H50),1,0-I19)</f>
        <v>0</v>
      </c>
      <c r="J51" s="71">
        <f>IF(ROWS($D$38:I50)=COLUMNS($D$38:I50),1,0-J19)</f>
        <v>0</v>
      </c>
      <c r="K51" s="71">
        <f>IF(ROWS($D$38:J50)=COLUMNS($D$38:J50),1,0-K19)</f>
        <v>0</v>
      </c>
      <c r="L51" s="71">
        <f>IF(ROWS($D$38:K50)=COLUMNS($D$38:K50),1,0-L19)</f>
        <v>0</v>
      </c>
      <c r="M51" s="71">
        <f>IF(ROWS($D$38:L50)=COLUMNS($D$38:L50),1,0-M19)</f>
        <v>0</v>
      </c>
      <c r="N51" s="94">
        <f>IF(ROWS($D$38:M50)=COLUMNS($D$38:M50),1,0-N19)</f>
        <v>0</v>
      </c>
      <c r="O51" s="93">
        <f>IF(ROWS($D$38:N50)=COLUMNS($D$38:N50),1,0-O19)</f>
        <v>0</v>
      </c>
      <c r="P51" s="71">
        <f>IF(ROWS($D$38:O50)=COLUMNS($D$38:O50),1,0-P19)</f>
        <v>0</v>
      </c>
      <c r="Q51" s="71">
        <f>IF(ROWS($D$38:P50)=COLUMNS($D$38:P50),1,0-Q19)</f>
        <v>1</v>
      </c>
      <c r="R51" s="71">
        <f>IF(ROWS($D$38:Q50)=COLUMNS($D$38:Q50),1,0-R19)</f>
        <v>0</v>
      </c>
      <c r="S51" s="71">
        <f>IF(ROWS($D$38:R50)=COLUMNS($D$38:R50),1,0-S19)</f>
        <v>0</v>
      </c>
      <c r="T51" s="71">
        <f>IF(ROWS($D$38:S50)=COLUMNS($D$38:S50),1,0-T19)</f>
        <v>0</v>
      </c>
      <c r="U51" s="71">
        <f>IF(ROWS($D$38:T50)=COLUMNS($D$38:T50),1,0-U19)</f>
        <v>0</v>
      </c>
      <c r="V51" s="71">
        <f>IF(ROWS($D$38:U50)=COLUMNS($D$38:U50),1,0-V19)</f>
        <v>0</v>
      </c>
      <c r="W51" s="71">
        <f>IF(ROWS($D$38:V50)=COLUMNS($D$38:V50),1,0-W19)</f>
        <v>0</v>
      </c>
      <c r="X51" s="71">
        <f>IF(ROWS($D$38:W50)=COLUMNS($D$38:W50),1,0-X19)</f>
        <v>0</v>
      </c>
      <c r="Y51" s="71">
        <f>IF(ROWS($D$38:X50)=COLUMNS($D$38:X50),1,0-Y19)</f>
        <v>0</v>
      </c>
      <c r="Z51" s="71">
        <f>IF(ROWS($D$38:Y50)=COLUMNS($D$38:Y50),1,0-Z19)</f>
        <v>0</v>
      </c>
      <c r="AA51" s="71">
        <f>IF(ROWS($D$38:Z50)=COLUMNS($D$38:Z50),1,0-AA19)</f>
        <v>0</v>
      </c>
      <c r="AB51" s="71">
        <f>IF(ROWS($D$38:AA50)=COLUMNS($D$38:AA50),1,0-AB19)</f>
        <v>0</v>
      </c>
      <c r="AC51" s="71">
        <f>IF(ROWS($D$38:AB50)=COLUMNS($D$38:AB50),1,0-AC19)</f>
        <v>0</v>
      </c>
      <c r="AD51" s="71">
        <f>IF(ROWS($D$38:AC50)=COLUMNS($D$38:AC50),1,0-AD19)</f>
        <v>0</v>
      </c>
      <c r="AE51" s="71">
        <f>IF(ROWS($D$38:AD50)=COLUMNS($D$38:AD50),1,0-AE19)</f>
        <v>0</v>
      </c>
      <c r="AF51" s="71">
        <f>IF(ROWS($D$38:AE50)=COLUMNS($D$38:AE50),1,0-AF19)</f>
        <v>0</v>
      </c>
      <c r="AG51" s="71">
        <f>IF(ROWS($D$38:AF50)=COLUMNS($D$38:AF50),1,0-AG19)</f>
        <v>0</v>
      </c>
      <c r="AH51" s="94">
        <f>IF(ROWS($D$38:AG50)=COLUMNS($D$38:AG50),1,0-AH19)</f>
        <v>0</v>
      </c>
    </row>
    <row r="52" spans="2:34" ht="12.75" customHeight="1" x14ac:dyDescent="0.35">
      <c r="C52" s="70">
        <v>4</v>
      </c>
      <c r="D52" s="98" t="e">
        <f t="shared" si="6"/>
        <v>#REF!</v>
      </c>
      <c r="E52" s="93">
        <f>IF(ROWS($D$38:D51)=COLUMNS($D$38:D51),1,0-E20)</f>
        <v>0</v>
      </c>
      <c r="F52" s="71">
        <f>IF(ROWS($D$38:E51)=COLUMNS($D$38:E51),1,0-F20)</f>
        <v>0</v>
      </c>
      <c r="G52" s="71">
        <f>IF(ROWS($D$38:F51)=COLUMNS($D$38:F51),1,0-G20)</f>
        <v>0</v>
      </c>
      <c r="H52" s="71">
        <f>IF(ROWS($D$38:G51)=COLUMNS($D$38:G51),1,0-H20)</f>
        <v>0</v>
      </c>
      <c r="I52" s="71">
        <f>IF(ROWS($D$38:H51)=COLUMNS($D$38:H51),1,0-I20)</f>
        <v>0</v>
      </c>
      <c r="J52" s="71">
        <f>IF(ROWS($D$38:I51)=COLUMNS($D$38:I51),1,0-J20)</f>
        <v>0</v>
      </c>
      <c r="K52" s="71">
        <f>IF(ROWS($D$38:J51)=COLUMNS($D$38:J51),1,0-K20)</f>
        <v>0</v>
      </c>
      <c r="L52" s="71">
        <f>IF(ROWS($D$38:K51)=COLUMNS($D$38:K51),1,0-L20)</f>
        <v>0</v>
      </c>
      <c r="M52" s="71">
        <f>IF(ROWS($D$38:L51)=COLUMNS($D$38:L51),1,0-M20)</f>
        <v>0</v>
      </c>
      <c r="N52" s="94">
        <f>IF(ROWS($D$38:M51)=COLUMNS($D$38:M51),1,0-N20)</f>
        <v>0</v>
      </c>
      <c r="O52" s="93">
        <f>IF(ROWS($D$38:N51)=COLUMNS($D$38:N51),1,0-O20)</f>
        <v>0</v>
      </c>
      <c r="P52" s="71">
        <f>IF(ROWS($D$38:O51)=COLUMNS($D$38:O51),1,0-P20)</f>
        <v>0</v>
      </c>
      <c r="Q52" s="71">
        <f>IF(ROWS($D$38:P51)=COLUMNS($D$38:P51),1,0-Q20)</f>
        <v>0</v>
      </c>
      <c r="R52" s="71">
        <f>IF(ROWS($D$38:Q51)=COLUMNS($D$38:Q51),1,0-R20)</f>
        <v>1</v>
      </c>
      <c r="S52" s="71">
        <f>IF(ROWS($D$38:R51)=COLUMNS($D$38:R51),1,0-S20)</f>
        <v>0</v>
      </c>
      <c r="T52" s="71">
        <f>IF(ROWS($D$38:S51)=COLUMNS($D$38:S51),1,0-T20)</f>
        <v>0</v>
      </c>
      <c r="U52" s="71">
        <f>IF(ROWS($D$38:T51)=COLUMNS($D$38:T51),1,0-U20)</f>
        <v>0</v>
      </c>
      <c r="V52" s="71">
        <f>IF(ROWS($D$38:U51)=COLUMNS($D$38:U51),1,0-V20)</f>
        <v>0</v>
      </c>
      <c r="W52" s="71">
        <f>IF(ROWS($D$38:V51)=COLUMNS($D$38:V51),1,0-W20)</f>
        <v>0</v>
      </c>
      <c r="X52" s="71">
        <f>IF(ROWS($D$38:W51)=COLUMNS($D$38:W51),1,0-X20)</f>
        <v>0</v>
      </c>
      <c r="Y52" s="71">
        <f>IF(ROWS($D$38:X51)=COLUMNS($D$38:X51),1,0-Y20)</f>
        <v>0</v>
      </c>
      <c r="Z52" s="71">
        <f>IF(ROWS($D$38:Y51)=COLUMNS($D$38:Y51),1,0-Z20)</f>
        <v>0</v>
      </c>
      <c r="AA52" s="71">
        <f>IF(ROWS($D$38:Z51)=COLUMNS($D$38:Z51),1,0-AA20)</f>
        <v>0</v>
      </c>
      <c r="AB52" s="71">
        <f>IF(ROWS($D$38:AA51)=COLUMNS($D$38:AA51),1,0-AB20)</f>
        <v>0</v>
      </c>
      <c r="AC52" s="71">
        <f>IF(ROWS($D$38:AB51)=COLUMNS($D$38:AB51),1,0-AC20)</f>
        <v>0</v>
      </c>
      <c r="AD52" s="71">
        <f>IF(ROWS($D$38:AC51)=COLUMNS($D$38:AC51),1,0-AD20)</f>
        <v>0</v>
      </c>
      <c r="AE52" s="71">
        <f>IF(ROWS($D$38:AD51)=COLUMNS($D$38:AD51),1,0-AE20)</f>
        <v>0</v>
      </c>
      <c r="AF52" s="71">
        <f>IF(ROWS($D$38:AE51)=COLUMNS($D$38:AE51),1,0-AF20)</f>
        <v>0</v>
      </c>
      <c r="AG52" s="71">
        <f>IF(ROWS($D$38:AF51)=COLUMNS($D$38:AF51),1,0-AG20)</f>
        <v>0</v>
      </c>
      <c r="AH52" s="94">
        <f>IF(ROWS($D$38:AG51)=COLUMNS($D$38:AG51),1,0-AH20)</f>
        <v>0</v>
      </c>
    </row>
    <row r="53" spans="2:34" ht="12.75" customHeight="1" x14ac:dyDescent="0.35">
      <c r="C53" s="70">
        <v>5</v>
      </c>
      <c r="D53" s="98" t="e">
        <f t="shared" si="6"/>
        <v>#REF!</v>
      </c>
      <c r="E53" s="93">
        <f>IF(ROWS($D$38:D52)=COLUMNS($D$38:D52),1,0-E21)</f>
        <v>0</v>
      </c>
      <c r="F53" s="71">
        <f>IF(ROWS($D$38:E52)=COLUMNS($D$38:E52),1,0-F21)</f>
        <v>0</v>
      </c>
      <c r="G53" s="71">
        <f>IF(ROWS($D$38:F52)=COLUMNS($D$38:F52),1,0-G21)</f>
        <v>0</v>
      </c>
      <c r="H53" s="71">
        <f>IF(ROWS($D$38:G52)=COLUMNS($D$38:G52),1,0-H21)</f>
        <v>0</v>
      </c>
      <c r="I53" s="71">
        <f>IF(ROWS($D$38:H52)=COLUMNS($D$38:H52),1,0-I21)</f>
        <v>0</v>
      </c>
      <c r="J53" s="71">
        <f>IF(ROWS($D$38:I52)=COLUMNS($D$38:I52),1,0-J21)</f>
        <v>0</v>
      </c>
      <c r="K53" s="71">
        <f>IF(ROWS($D$38:J52)=COLUMNS($D$38:J52),1,0-K21)</f>
        <v>0</v>
      </c>
      <c r="L53" s="71">
        <f>IF(ROWS($D$38:K52)=COLUMNS($D$38:K52),1,0-L21)</f>
        <v>0</v>
      </c>
      <c r="M53" s="71">
        <f>IF(ROWS($D$38:L52)=COLUMNS($D$38:L52),1,0-M21)</f>
        <v>0</v>
      </c>
      <c r="N53" s="94">
        <f>IF(ROWS($D$38:M52)=COLUMNS($D$38:M52),1,0-N21)</f>
        <v>0</v>
      </c>
      <c r="O53" s="93">
        <f>IF(ROWS($D$38:N52)=COLUMNS($D$38:N52),1,0-O21)</f>
        <v>0</v>
      </c>
      <c r="P53" s="71">
        <f>IF(ROWS($D$38:O52)=COLUMNS($D$38:O52),1,0-P21)</f>
        <v>0</v>
      </c>
      <c r="Q53" s="71">
        <f>IF(ROWS($D$38:P52)=COLUMNS($D$38:P52),1,0-Q21)</f>
        <v>0</v>
      </c>
      <c r="R53" s="71">
        <f>IF(ROWS($D$38:Q52)=COLUMNS($D$38:Q52),1,0-R21)</f>
        <v>0</v>
      </c>
      <c r="S53" s="71">
        <f>IF(ROWS($D$38:R52)=COLUMNS($D$38:R52),1,0-S21)</f>
        <v>1</v>
      </c>
      <c r="T53" s="71">
        <f>IF(ROWS($D$38:S52)=COLUMNS($D$38:S52),1,0-T21)</f>
        <v>0</v>
      </c>
      <c r="U53" s="71">
        <f>IF(ROWS($D$38:T52)=COLUMNS($D$38:T52),1,0-U21)</f>
        <v>0</v>
      </c>
      <c r="V53" s="71">
        <f>IF(ROWS($D$38:U52)=COLUMNS($D$38:U52),1,0-V21)</f>
        <v>0</v>
      </c>
      <c r="W53" s="71">
        <f>IF(ROWS($D$38:V52)=COLUMNS($D$38:V52),1,0-W21)</f>
        <v>0</v>
      </c>
      <c r="X53" s="71">
        <f>IF(ROWS($D$38:W52)=COLUMNS($D$38:W52),1,0-X21)</f>
        <v>0</v>
      </c>
      <c r="Y53" s="71">
        <f>IF(ROWS($D$38:X52)=COLUMNS($D$38:X52),1,0-Y21)</f>
        <v>0</v>
      </c>
      <c r="Z53" s="71">
        <f>IF(ROWS($D$38:Y52)=COLUMNS($D$38:Y52),1,0-Z21)</f>
        <v>0</v>
      </c>
      <c r="AA53" s="71">
        <f>IF(ROWS($D$38:Z52)=COLUMNS($D$38:Z52),1,0-AA21)</f>
        <v>0</v>
      </c>
      <c r="AB53" s="71">
        <f>IF(ROWS($D$38:AA52)=COLUMNS($D$38:AA52),1,0-AB21)</f>
        <v>0</v>
      </c>
      <c r="AC53" s="71">
        <f>IF(ROWS($D$38:AB52)=COLUMNS($D$38:AB52),1,0-AC21)</f>
        <v>0</v>
      </c>
      <c r="AD53" s="71">
        <f>IF(ROWS($D$38:AC52)=COLUMNS($D$38:AC52),1,0-AD21)</f>
        <v>0</v>
      </c>
      <c r="AE53" s="71">
        <f>IF(ROWS($D$38:AD52)=COLUMNS($D$38:AD52),1,0-AE21)</f>
        <v>0</v>
      </c>
      <c r="AF53" s="71">
        <f>IF(ROWS($D$38:AE52)=COLUMNS($D$38:AE52),1,0-AF21)</f>
        <v>0</v>
      </c>
      <c r="AG53" s="71">
        <f>IF(ROWS($D$38:AF52)=COLUMNS($D$38:AF52),1,0-AG21)</f>
        <v>0</v>
      </c>
      <c r="AH53" s="94">
        <f>IF(ROWS($D$38:AG52)=COLUMNS($D$38:AG52),1,0-AH21)</f>
        <v>0</v>
      </c>
    </row>
    <row r="54" spans="2:34" ht="12.75" customHeight="1" x14ac:dyDescent="0.35">
      <c r="C54" s="70">
        <v>6</v>
      </c>
      <c r="D54" s="98" t="e">
        <f t="shared" si="6"/>
        <v>#REF!</v>
      </c>
      <c r="E54" s="93">
        <f>IF(ROWS($D$38:D53)=COLUMNS($D$38:D53),1,0-E22)</f>
        <v>0</v>
      </c>
      <c r="F54" s="71">
        <f>IF(ROWS($D$38:E53)=COLUMNS($D$38:E53),1,0-F22)</f>
        <v>0</v>
      </c>
      <c r="G54" s="71">
        <f>IF(ROWS($D$38:F53)=COLUMNS($D$38:F53),1,0-G22)</f>
        <v>0</v>
      </c>
      <c r="H54" s="71">
        <f>IF(ROWS($D$38:G53)=COLUMNS($D$38:G53),1,0-H22)</f>
        <v>0</v>
      </c>
      <c r="I54" s="71">
        <f>IF(ROWS($D$38:H53)=COLUMNS($D$38:H53),1,0-I22)</f>
        <v>0</v>
      </c>
      <c r="J54" s="71">
        <f>IF(ROWS($D$38:I53)=COLUMNS($D$38:I53),1,0-J22)</f>
        <v>0</v>
      </c>
      <c r="K54" s="71">
        <f>IF(ROWS($D$38:J53)=COLUMNS($D$38:J53),1,0-K22)</f>
        <v>0</v>
      </c>
      <c r="L54" s="71">
        <f>IF(ROWS($D$38:K53)=COLUMNS($D$38:K53),1,0-L22)</f>
        <v>0</v>
      </c>
      <c r="M54" s="71">
        <f>IF(ROWS($D$38:L53)=COLUMNS($D$38:L53),1,0-M22)</f>
        <v>0</v>
      </c>
      <c r="N54" s="94">
        <f>IF(ROWS($D$38:M53)=COLUMNS($D$38:M53),1,0-N22)</f>
        <v>0</v>
      </c>
      <c r="O54" s="93">
        <f>IF(ROWS($D$38:N53)=COLUMNS($D$38:N53),1,0-O22)</f>
        <v>0</v>
      </c>
      <c r="P54" s="71">
        <f>IF(ROWS($D$38:O53)=COLUMNS($D$38:O53),1,0-P22)</f>
        <v>0</v>
      </c>
      <c r="Q54" s="71">
        <f>IF(ROWS($D$38:P53)=COLUMNS($D$38:P53),1,0-Q22)</f>
        <v>0</v>
      </c>
      <c r="R54" s="71">
        <f>IF(ROWS($D$38:Q53)=COLUMNS($D$38:Q53),1,0-R22)</f>
        <v>0</v>
      </c>
      <c r="S54" s="71">
        <f>IF(ROWS($D$38:R53)=COLUMNS($D$38:R53),1,0-S22)</f>
        <v>0</v>
      </c>
      <c r="T54" s="71">
        <f>IF(ROWS($D$38:S53)=COLUMNS($D$38:S53),1,0-T22)</f>
        <v>1</v>
      </c>
      <c r="U54" s="71">
        <f>IF(ROWS($D$38:T53)=COLUMNS($D$38:T53),1,0-U22)</f>
        <v>0</v>
      </c>
      <c r="V54" s="71">
        <f>IF(ROWS($D$38:U53)=COLUMNS($D$38:U53),1,0-V22)</f>
        <v>0</v>
      </c>
      <c r="W54" s="71">
        <f>IF(ROWS($D$38:V53)=COLUMNS($D$38:V53),1,0-W22)</f>
        <v>0</v>
      </c>
      <c r="X54" s="71">
        <f>IF(ROWS($D$38:W53)=COLUMNS($D$38:W53),1,0-X22)</f>
        <v>0</v>
      </c>
      <c r="Y54" s="71">
        <f>IF(ROWS($D$38:X53)=COLUMNS($D$38:X53),1,0-Y22)</f>
        <v>0</v>
      </c>
      <c r="Z54" s="71">
        <f>IF(ROWS($D$38:Y53)=COLUMNS($D$38:Y53),1,0-Z22)</f>
        <v>0</v>
      </c>
      <c r="AA54" s="71">
        <f>IF(ROWS($D$38:Z53)=COLUMNS($D$38:Z53),1,0-AA22)</f>
        <v>0</v>
      </c>
      <c r="AB54" s="71">
        <f>IF(ROWS($D$38:AA53)=COLUMNS($D$38:AA53),1,0-AB22)</f>
        <v>0</v>
      </c>
      <c r="AC54" s="71">
        <f>IF(ROWS($D$38:AB53)=COLUMNS($D$38:AB53),1,0-AC22)</f>
        <v>0</v>
      </c>
      <c r="AD54" s="71">
        <f>IF(ROWS($D$38:AC53)=COLUMNS($D$38:AC53),1,0-AD22)</f>
        <v>0</v>
      </c>
      <c r="AE54" s="71">
        <f>IF(ROWS($D$38:AD53)=COLUMNS($D$38:AD53),1,0-AE22)</f>
        <v>0</v>
      </c>
      <c r="AF54" s="71">
        <f>IF(ROWS($D$38:AE53)=COLUMNS($D$38:AE53),1,0-AF22)</f>
        <v>0</v>
      </c>
      <c r="AG54" s="71">
        <f>IF(ROWS($D$38:AF53)=COLUMNS($D$38:AF53),1,0-AG22)</f>
        <v>0</v>
      </c>
      <c r="AH54" s="94">
        <f>IF(ROWS($D$38:AG53)=COLUMNS($D$38:AG53),1,0-AH22)</f>
        <v>0</v>
      </c>
    </row>
    <row r="55" spans="2:34" ht="12.75" customHeight="1" x14ac:dyDescent="0.35">
      <c r="C55" s="70">
        <v>7</v>
      </c>
      <c r="D55" s="98" t="e">
        <f t="shared" si="6"/>
        <v>#REF!</v>
      </c>
      <c r="E55" s="93">
        <f>IF(ROWS($D$38:D54)=COLUMNS($D$38:D54),1,0-E23)</f>
        <v>0</v>
      </c>
      <c r="F55" s="71">
        <f>IF(ROWS($D$38:E54)=COLUMNS($D$38:E54),1,0-F23)</f>
        <v>0</v>
      </c>
      <c r="G55" s="71">
        <f>IF(ROWS($D$38:F54)=COLUMNS($D$38:F54),1,0-G23)</f>
        <v>0</v>
      </c>
      <c r="H55" s="71">
        <f>IF(ROWS($D$38:G54)=COLUMNS($D$38:G54),1,0-H23)</f>
        <v>0</v>
      </c>
      <c r="I55" s="71">
        <f>IF(ROWS($D$38:H54)=COLUMNS($D$38:H54),1,0-I23)</f>
        <v>0</v>
      </c>
      <c r="J55" s="71">
        <f>IF(ROWS($D$38:I54)=COLUMNS($D$38:I54),1,0-J23)</f>
        <v>0</v>
      </c>
      <c r="K55" s="71">
        <f>IF(ROWS($D$38:J54)=COLUMNS($D$38:J54),1,0-K23)</f>
        <v>0</v>
      </c>
      <c r="L55" s="71">
        <f>IF(ROWS($D$38:K54)=COLUMNS($D$38:K54),1,0-L23)</f>
        <v>0</v>
      </c>
      <c r="M55" s="71">
        <f>IF(ROWS($D$38:L54)=COLUMNS($D$38:L54),1,0-M23)</f>
        <v>0</v>
      </c>
      <c r="N55" s="94">
        <f>IF(ROWS($D$38:M54)=COLUMNS($D$38:M54),1,0-N23)</f>
        <v>0</v>
      </c>
      <c r="O55" s="93">
        <f>IF(ROWS($D$38:N54)=COLUMNS($D$38:N54),1,0-O23)</f>
        <v>0</v>
      </c>
      <c r="P55" s="71">
        <f>IF(ROWS($D$38:O54)=COLUMNS($D$38:O54),1,0-P23)</f>
        <v>0</v>
      </c>
      <c r="Q55" s="71">
        <f>IF(ROWS($D$38:P54)=COLUMNS($D$38:P54),1,0-Q23)</f>
        <v>0</v>
      </c>
      <c r="R55" s="71">
        <f>IF(ROWS($D$38:Q54)=COLUMNS($D$38:Q54),1,0-R23)</f>
        <v>0</v>
      </c>
      <c r="S55" s="71">
        <f>IF(ROWS($D$38:R54)=COLUMNS($D$38:R54),1,0-S23)</f>
        <v>0</v>
      </c>
      <c r="T55" s="71">
        <f>IF(ROWS($D$38:S54)=COLUMNS($D$38:S54),1,0-T23)</f>
        <v>0</v>
      </c>
      <c r="U55" s="71">
        <f>IF(ROWS($D$38:T54)=COLUMNS($D$38:T54),1,0-U23)</f>
        <v>1</v>
      </c>
      <c r="V55" s="71">
        <f>IF(ROWS($D$38:U54)=COLUMNS($D$38:U54),1,0-V23)</f>
        <v>0</v>
      </c>
      <c r="W55" s="71">
        <f>IF(ROWS($D$38:V54)=COLUMNS($D$38:V54),1,0-W23)</f>
        <v>0</v>
      </c>
      <c r="X55" s="71">
        <f>IF(ROWS($D$38:W54)=COLUMNS($D$38:W54),1,0-X23)</f>
        <v>0</v>
      </c>
      <c r="Y55" s="71">
        <f>IF(ROWS($D$38:X54)=COLUMNS($D$38:X54),1,0-Y23)</f>
        <v>0</v>
      </c>
      <c r="Z55" s="71">
        <f>IF(ROWS($D$38:Y54)=COLUMNS($D$38:Y54),1,0-Z23)</f>
        <v>0</v>
      </c>
      <c r="AA55" s="71">
        <f>IF(ROWS($D$38:Z54)=COLUMNS($D$38:Z54),1,0-AA23)</f>
        <v>0</v>
      </c>
      <c r="AB55" s="71">
        <f>IF(ROWS($D$38:AA54)=COLUMNS($D$38:AA54),1,0-AB23)</f>
        <v>0</v>
      </c>
      <c r="AC55" s="71">
        <f>IF(ROWS($D$38:AB54)=COLUMNS($D$38:AB54),1,0-AC23)</f>
        <v>0</v>
      </c>
      <c r="AD55" s="71">
        <f>IF(ROWS($D$38:AC54)=COLUMNS($D$38:AC54),1,0-AD23)</f>
        <v>0</v>
      </c>
      <c r="AE55" s="71">
        <f>IF(ROWS($D$38:AD54)=COLUMNS($D$38:AD54),1,0-AE23)</f>
        <v>0</v>
      </c>
      <c r="AF55" s="71">
        <f>IF(ROWS($D$38:AE54)=COLUMNS($D$38:AE54),1,0-AF23)</f>
        <v>0</v>
      </c>
      <c r="AG55" s="71">
        <f>IF(ROWS($D$38:AF54)=COLUMNS($D$38:AF54),1,0-AG23)</f>
        <v>0</v>
      </c>
      <c r="AH55" s="94">
        <f>IF(ROWS($D$38:AG54)=COLUMNS($D$38:AG54),1,0-AH23)</f>
        <v>0</v>
      </c>
    </row>
    <row r="56" spans="2:34" ht="12.75" customHeight="1" x14ac:dyDescent="0.35">
      <c r="C56" s="70">
        <v>8</v>
      </c>
      <c r="D56" s="98" t="e">
        <f t="shared" si="6"/>
        <v>#REF!</v>
      </c>
      <c r="E56" s="93">
        <f>IF(ROWS($D$38:D55)=COLUMNS($D$38:D55),1,0-E24)</f>
        <v>0</v>
      </c>
      <c r="F56" s="71">
        <f>IF(ROWS($D$38:E55)=COLUMNS($D$38:E55),1,0-F24)</f>
        <v>0</v>
      </c>
      <c r="G56" s="71">
        <f>IF(ROWS($D$38:F55)=COLUMNS($D$38:F55),1,0-G24)</f>
        <v>0</v>
      </c>
      <c r="H56" s="71">
        <f>IF(ROWS($D$38:G55)=COLUMNS($D$38:G55),1,0-H24)</f>
        <v>0</v>
      </c>
      <c r="I56" s="71">
        <f>IF(ROWS($D$38:H55)=COLUMNS($D$38:H55),1,0-I24)</f>
        <v>0</v>
      </c>
      <c r="J56" s="71">
        <f>IF(ROWS($D$38:I55)=COLUMNS($D$38:I55),1,0-J24)</f>
        <v>0</v>
      </c>
      <c r="K56" s="71">
        <f>IF(ROWS($D$38:J55)=COLUMNS($D$38:J55),1,0-K24)</f>
        <v>0</v>
      </c>
      <c r="L56" s="71">
        <f>IF(ROWS($D$38:K55)=COLUMNS($D$38:K55),1,0-L24)</f>
        <v>0</v>
      </c>
      <c r="M56" s="71">
        <f>IF(ROWS($D$38:L55)=COLUMNS($D$38:L55),1,0-M24)</f>
        <v>0</v>
      </c>
      <c r="N56" s="94">
        <f>IF(ROWS($D$38:M55)=COLUMNS($D$38:M55),1,0-N24)</f>
        <v>0</v>
      </c>
      <c r="O56" s="93">
        <f>IF(ROWS($D$38:N55)=COLUMNS($D$38:N55),1,0-O24)</f>
        <v>0</v>
      </c>
      <c r="P56" s="71">
        <f>IF(ROWS($D$38:O55)=COLUMNS($D$38:O55),1,0-P24)</f>
        <v>0</v>
      </c>
      <c r="Q56" s="71">
        <f>IF(ROWS($D$38:P55)=COLUMNS($D$38:P55),1,0-Q24)</f>
        <v>0</v>
      </c>
      <c r="R56" s="71">
        <f>IF(ROWS($D$38:Q55)=COLUMNS($D$38:Q55),1,0-R24)</f>
        <v>0</v>
      </c>
      <c r="S56" s="71">
        <f>IF(ROWS($D$38:R55)=COLUMNS($D$38:R55),1,0-S24)</f>
        <v>0</v>
      </c>
      <c r="T56" s="71">
        <f>IF(ROWS($D$38:S55)=COLUMNS($D$38:S55),1,0-T24)</f>
        <v>0</v>
      </c>
      <c r="U56" s="71">
        <f>IF(ROWS($D$38:T55)=COLUMNS($D$38:T55),1,0-U24)</f>
        <v>0</v>
      </c>
      <c r="V56" s="71">
        <f>IF(ROWS($D$38:U55)=COLUMNS($D$38:U55),1,0-V24)</f>
        <v>1</v>
      </c>
      <c r="W56" s="71">
        <f>IF(ROWS($D$38:V55)=COLUMNS($D$38:V55),1,0-W24)</f>
        <v>0</v>
      </c>
      <c r="X56" s="71">
        <f>IF(ROWS($D$38:W55)=COLUMNS($D$38:W55),1,0-X24)</f>
        <v>0</v>
      </c>
      <c r="Y56" s="71">
        <f>IF(ROWS($D$38:X55)=COLUMNS($D$38:X55),1,0-Y24)</f>
        <v>0</v>
      </c>
      <c r="Z56" s="71">
        <f>IF(ROWS($D$38:Y55)=COLUMNS($D$38:Y55),1,0-Z24)</f>
        <v>0</v>
      </c>
      <c r="AA56" s="71">
        <f>IF(ROWS($D$38:Z55)=COLUMNS($D$38:Z55),1,0-AA24)</f>
        <v>0</v>
      </c>
      <c r="AB56" s="71">
        <f>IF(ROWS($D$38:AA55)=COLUMNS($D$38:AA55),1,0-AB24)</f>
        <v>0</v>
      </c>
      <c r="AC56" s="71">
        <f>IF(ROWS($D$38:AB55)=COLUMNS($D$38:AB55),1,0-AC24)</f>
        <v>0</v>
      </c>
      <c r="AD56" s="71">
        <f>IF(ROWS($D$38:AC55)=COLUMNS($D$38:AC55),1,0-AD24)</f>
        <v>0</v>
      </c>
      <c r="AE56" s="71">
        <f>IF(ROWS($D$38:AD55)=COLUMNS($D$38:AD55),1,0-AE24)</f>
        <v>0</v>
      </c>
      <c r="AF56" s="71">
        <f>IF(ROWS($D$38:AE55)=COLUMNS($D$38:AE55),1,0-AF24)</f>
        <v>0</v>
      </c>
      <c r="AG56" s="71">
        <f>IF(ROWS($D$38:AF55)=COLUMNS($D$38:AF55),1,0-AG24)</f>
        <v>0</v>
      </c>
      <c r="AH56" s="94">
        <f>IF(ROWS($D$38:AG55)=COLUMNS($D$38:AG55),1,0-AH24)</f>
        <v>0</v>
      </c>
    </row>
    <row r="57" spans="2:34" ht="12.75" customHeight="1" x14ac:dyDescent="0.35">
      <c r="C57" s="70">
        <v>9</v>
      </c>
      <c r="D57" s="98" t="e">
        <f t="shared" si="6"/>
        <v>#REF!</v>
      </c>
      <c r="E57" s="93">
        <f>IF(ROWS($D$38:D56)=COLUMNS($D$38:D56),1,0-E25)</f>
        <v>0</v>
      </c>
      <c r="F57" s="71">
        <f>IF(ROWS($D$38:E56)=COLUMNS($D$38:E56),1,0-F25)</f>
        <v>0</v>
      </c>
      <c r="G57" s="71">
        <f>IF(ROWS($D$38:F56)=COLUMNS($D$38:F56),1,0-G25)</f>
        <v>0</v>
      </c>
      <c r="H57" s="71">
        <f>IF(ROWS($D$38:G56)=COLUMNS($D$38:G56),1,0-H25)</f>
        <v>0</v>
      </c>
      <c r="I57" s="71">
        <f>IF(ROWS($D$38:H56)=COLUMNS($D$38:H56),1,0-I25)</f>
        <v>0</v>
      </c>
      <c r="J57" s="71">
        <f>IF(ROWS($D$38:I56)=COLUMNS($D$38:I56),1,0-J25)</f>
        <v>0</v>
      </c>
      <c r="K57" s="71">
        <f>IF(ROWS($D$38:J56)=COLUMNS($D$38:J56),1,0-K25)</f>
        <v>0</v>
      </c>
      <c r="L57" s="71">
        <f>IF(ROWS($D$38:K56)=COLUMNS($D$38:K56),1,0-L25)</f>
        <v>0</v>
      </c>
      <c r="M57" s="71">
        <f>IF(ROWS($D$38:L56)=COLUMNS($D$38:L56),1,0-M25)</f>
        <v>0</v>
      </c>
      <c r="N57" s="94">
        <f>IF(ROWS($D$38:M56)=COLUMNS($D$38:M56),1,0-N25)</f>
        <v>0</v>
      </c>
      <c r="O57" s="93">
        <f>IF(ROWS($D$38:N56)=COLUMNS($D$38:N56),1,0-O25)</f>
        <v>0</v>
      </c>
      <c r="P57" s="71">
        <f>IF(ROWS($D$38:O56)=COLUMNS($D$38:O56),1,0-P25)</f>
        <v>0</v>
      </c>
      <c r="Q57" s="71">
        <f>IF(ROWS($D$38:P56)=COLUMNS($D$38:P56),1,0-Q25)</f>
        <v>0</v>
      </c>
      <c r="R57" s="71">
        <f>IF(ROWS($D$38:Q56)=COLUMNS($D$38:Q56),1,0-R25)</f>
        <v>0</v>
      </c>
      <c r="S57" s="71">
        <f>IF(ROWS($D$38:R56)=COLUMNS($D$38:R56),1,0-S25)</f>
        <v>0</v>
      </c>
      <c r="T57" s="71">
        <f>IF(ROWS($D$38:S56)=COLUMNS($D$38:S56),1,0-T25)</f>
        <v>0</v>
      </c>
      <c r="U57" s="71">
        <f>IF(ROWS($D$38:T56)=COLUMNS($D$38:T56),1,0-U25)</f>
        <v>0</v>
      </c>
      <c r="V57" s="71">
        <f>IF(ROWS($D$38:U56)=COLUMNS($D$38:U56),1,0-V25)</f>
        <v>0</v>
      </c>
      <c r="W57" s="71">
        <f>IF(ROWS($D$38:V56)=COLUMNS($D$38:V56),1,0-W25)</f>
        <v>1</v>
      </c>
      <c r="X57" s="71">
        <f>IF(ROWS($D$38:W56)=COLUMNS($D$38:W56),1,0-X25)</f>
        <v>0</v>
      </c>
      <c r="Y57" s="71">
        <f>IF(ROWS($D$38:X56)=COLUMNS($D$38:X56),1,0-Y25)</f>
        <v>0</v>
      </c>
      <c r="Z57" s="71">
        <f>IF(ROWS($D$38:Y56)=COLUMNS($D$38:Y56),1,0-Z25)</f>
        <v>0</v>
      </c>
      <c r="AA57" s="71">
        <f>IF(ROWS($D$38:Z56)=COLUMNS($D$38:Z56),1,0-AA25)</f>
        <v>0</v>
      </c>
      <c r="AB57" s="71">
        <f>IF(ROWS($D$38:AA56)=COLUMNS($D$38:AA56),1,0-AB25)</f>
        <v>0</v>
      </c>
      <c r="AC57" s="71">
        <f>IF(ROWS($D$38:AB56)=COLUMNS($D$38:AB56),1,0-AC25)</f>
        <v>0</v>
      </c>
      <c r="AD57" s="71">
        <f>IF(ROWS($D$38:AC56)=COLUMNS($D$38:AC56),1,0-AD25)</f>
        <v>0</v>
      </c>
      <c r="AE57" s="71">
        <f>IF(ROWS($D$38:AD56)=COLUMNS($D$38:AD56),1,0-AE25)</f>
        <v>0</v>
      </c>
      <c r="AF57" s="71">
        <f>IF(ROWS($D$38:AE56)=COLUMNS($D$38:AE56),1,0-AF25)</f>
        <v>0</v>
      </c>
      <c r="AG57" s="71">
        <f>IF(ROWS($D$38:AF56)=COLUMNS($D$38:AF56),1,0-AG25)</f>
        <v>0</v>
      </c>
      <c r="AH57" s="94">
        <f>IF(ROWS($D$38:AG56)=COLUMNS($D$38:AG56),1,0-AH25)</f>
        <v>0</v>
      </c>
    </row>
    <row r="58" spans="2:34" ht="12.75" customHeight="1" x14ac:dyDescent="0.35">
      <c r="C58" s="70">
        <v>10</v>
      </c>
      <c r="D58" s="98" t="e">
        <f t="shared" si="6"/>
        <v>#REF!</v>
      </c>
      <c r="E58" s="93">
        <f>IF(ROWS($D$38:D57)=COLUMNS($D$38:D57),1,0-E26)</f>
        <v>0</v>
      </c>
      <c r="F58" s="71">
        <f>IF(ROWS($D$38:E57)=COLUMNS($D$38:E57),1,0-F26)</f>
        <v>0</v>
      </c>
      <c r="G58" s="71">
        <f>IF(ROWS($D$38:F57)=COLUMNS($D$38:F57),1,0-G26)</f>
        <v>0</v>
      </c>
      <c r="H58" s="71">
        <f>IF(ROWS($D$38:G57)=COLUMNS($D$38:G57),1,0-H26)</f>
        <v>0</v>
      </c>
      <c r="I58" s="71">
        <f>IF(ROWS($D$38:H57)=COLUMNS($D$38:H57),1,0-I26)</f>
        <v>0</v>
      </c>
      <c r="J58" s="71">
        <f>IF(ROWS($D$38:I57)=COLUMNS($D$38:I57),1,0-J26)</f>
        <v>0</v>
      </c>
      <c r="K58" s="71">
        <f>IF(ROWS($D$38:J57)=COLUMNS($D$38:J57),1,0-K26)</f>
        <v>0</v>
      </c>
      <c r="L58" s="71">
        <f>IF(ROWS($D$38:K57)=COLUMNS($D$38:K57),1,0-L26)</f>
        <v>0</v>
      </c>
      <c r="M58" s="71">
        <f>IF(ROWS($D$38:L57)=COLUMNS($D$38:L57),1,0-M26)</f>
        <v>0</v>
      </c>
      <c r="N58" s="94">
        <f>IF(ROWS($D$38:M57)=COLUMNS($D$38:M57),1,0-N26)</f>
        <v>0</v>
      </c>
      <c r="O58" s="93">
        <f>IF(ROWS($D$38:N57)=COLUMNS($D$38:N57),1,0-O26)</f>
        <v>0</v>
      </c>
      <c r="P58" s="71">
        <f>IF(ROWS($D$38:O57)=COLUMNS($D$38:O57),1,0-P26)</f>
        <v>0</v>
      </c>
      <c r="Q58" s="71">
        <f>IF(ROWS($D$38:P57)=COLUMNS($D$38:P57),1,0-Q26)</f>
        <v>0</v>
      </c>
      <c r="R58" s="71">
        <f>IF(ROWS($D$38:Q57)=COLUMNS($D$38:Q57),1,0-R26)</f>
        <v>0</v>
      </c>
      <c r="S58" s="71">
        <f>IF(ROWS($D$38:R57)=COLUMNS($D$38:R57),1,0-S26)</f>
        <v>0</v>
      </c>
      <c r="T58" s="71">
        <f>IF(ROWS($D$38:S57)=COLUMNS($D$38:S57),1,0-T26)</f>
        <v>0</v>
      </c>
      <c r="U58" s="71">
        <f>IF(ROWS($D$38:T57)=COLUMNS($D$38:T57),1,0-U26)</f>
        <v>0</v>
      </c>
      <c r="V58" s="71">
        <f>IF(ROWS($D$38:U57)=COLUMNS($D$38:U57),1,0-V26)</f>
        <v>0</v>
      </c>
      <c r="W58" s="71">
        <f>IF(ROWS($D$38:V57)=COLUMNS($D$38:V57),1,0-W26)</f>
        <v>0</v>
      </c>
      <c r="X58" s="71">
        <f>IF(ROWS($D$38:W57)=COLUMNS($D$38:W57),1,0-X26)</f>
        <v>1</v>
      </c>
      <c r="Y58" s="71">
        <f>IF(ROWS($D$38:X57)=COLUMNS($D$38:X57),1,0-Y26)</f>
        <v>0</v>
      </c>
      <c r="Z58" s="71">
        <f>IF(ROWS($D$38:Y57)=COLUMNS($D$38:Y57),1,0-Z26)</f>
        <v>0</v>
      </c>
      <c r="AA58" s="71">
        <f>IF(ROWS($D$38:Z57)=COLUMNS($D$38:Z57),1,0-AA26)</f>
        <v>0</v>
      </c>
      <c r="AB58" s="71">
        <f>IF(ROWS($D$38:AA57)=COLUMNS($D$38:AA57),1,0-AB26)</f>
        <v>0</v>
      </c>
      <c r="AC58" s="71">
        <f>IF(ROWS($D$38:AB57)=COLUMNS($D$38:AB57),1,0-AC26)</f>
        <v>0</v>
      </c>
      <c r="AD58" s="71">
        <f>IF(ROWS($D$38:AC57)=COLUMNS($D$38:AC57),1,0-AD26)</f>
        <v>0</v>
      </c>
      <c r="AE58" s="71">
        <f>IF(ROWS($D$38:AD57)=COLUMNS($D$38:AD57),1,0-AE26)</f>
        <v>0</v>
      </c>
      <c r="AF58" s="71">
        <f>IF(ROWS($D$38:AE57)=COLUMNS($D$38:AE57),1,0-AF26)</f>
        <v>0</v>
      </c>
      <c r="AG58" s="71">
        <f>IF(ROWS($D$38:AF57)=COLUMNS($D$38:AF57),1,0-AG26)</f>
        <v>0</v>
      </c>
      <c r="AH58" s="94">
        <f>IF(ROWS($D$38:AG57)=COLUMNS($D$38:AG57),1,0-AH26)</f>
        <v>0</v>
      </c>
    </row>
    <row r="59" spans="2:34" ht="12.75" customHeight="1" x14ac:dyDescent="0.35">
      <c r="C59" s="70">
        <v>11</v>
      </c>
      <c r="D59" s="98" t="e">
        <f t="shared" si="6"/>
        <v>#REF!</v>
      </c>
      <c r="E59" s="93">
        <f>IF(ROWS($D$38:D58)=COLUMNS($D$38:D58),1,0-E27)</f>
        <v>0</v>
      </c>
      <c r="F59" s="71">
        <f>IF(ROWS($D$38:E58)=COLUMNS($D$38:E58),1,0-F27)</f>
        <v>0</v>
      </c>
      <c r="G59" s="71">
        <f>IF(ROWS($D$38:F58)=COLUMNS($D$38:F58),1,0-G27)</f>
        <v>0</v>
      </c>
      <c r="H59" s="71">
        <f>IF(ROWS($D$38:G58)=COLUMNS($D$38:G58),1,0-H27)</f>
        <v>0</v>
      </c>
      <c r="I59" s="71">
        <f>IF(ROWS($D$38:H58)=COLUMNS($D$38:H58),1,0-I27)</f>
        <v>0</v>
      </c>
      <c r="J59" s="71">
        <f>IF(ROWS($D$38:I58)=COLUMNS($D$38:I58),1,0-J27)</f>
        <v>0</v>
      </c>
      <c r="K59" s="71">
        <f>IF(ROWS($D$38:J58)=COLUMNS($D$38:J58),1,0-K27)</f>
        <v>0</v>
      </c>
      <c r="L59" s="71">
        <f>IF(ROWS($D$38:K58)=COLUMNS($D$38:K58),1,0-L27)</f>
        <v>0</v>
      </c>
      <c r="M59" s="71">
        <f>IF(ROWS($D$38:L58)=COLUMNS($D$38:L58),1,0-M27)</f>
        <v>0</v>
      </c>
      <c r="N59" s="94">
        <f>IF(ROWS($D$38:M58)=COLUMNS($D$38:M58),1,0-N27)</f>
        <v>0</v>
      </c>
      <c r="O59" s="93">
        <f>IF(ROWS($D$38:N58)=COLUMNS($D$38:N58),1,0-O27)</f>
        <v>0</v>
      </c>
      <c r="P59" s="71">
        <f>IF(ROWS($D$38:O58)=COLUMNS($D$38:O58),1,0-P27)</f>
        <v>0</v>
      </c>
      <c r="Q59" s="71">
        <f>IF(ROWS($D$38:P58)=COLUMNS($D$38:P58),1,0-Q27)</f>
        <v>0</v>
      </c>
      <c r="R59" s="71">
        <f>IF(ROWS($D$38:Q58)=COLUMNS($D$38:Q58),1,0-R27)</f>
        <v>0</v>
      </c>
      <c r="S59" s="71">
        <f>IF(ROWS($D$38:R58)=COLUMNS($D$38:R58),1,0-S27)</f>
        <v>0</v>
      </c>
      <c r="T59" s="71">
        <f>IF(ROWS($D$38:S58)=COLUMNS($D$38:S58),1,0-T27)</f>
        <v>0</v>
      </c>
      <c r="U59" s="71">
        <f>IF(ROWS($D$38:T58)=COLUMNS($D$38:T58),1,0-U27)</f>
        <v>0</v>
      </c>
      <c r="V59" s="71">
        <f>IF(ROWS($D$38:U58)=COLUMNS($D$38:U58),1,0-V27)</f>
        <v>0</v>
      </c>
      <c r="W59" s="71">
        <f>IF(ROWS($D$38:V58)=COLUMNS($D$38:V58),1,0-W27)</f>
        <v>0</v>
      </c>
      <c r="X59" s="71">
        <f>IF(ROWS($D$38:W58)=COLUMNS($D$38:W58),1,0-X27)</f>
        <v>0</v>
      </c>
      <c r="Y59" s="71">
        <f>IF(ROWS($D$38:X58)=COLUMNS($D$38:X58),1,0-Y27)</f>
        <v>1</v>
      </c>
      <c r="Z59" s="71">
        <f>IF(ROWS($D$38:Y58)=COLUMNS($D$38:Y58),1,0-Z27)</f>
        <v>0</v>
      </c>
      <c r="AA59" s="71">
        <f>IF(ROWS($D$38:Z58)=COLUMNS($D$38:Z58),1,0-AA27)</f>
        <v>0</v>
      </c>
      <c r="AB59" s="71">
        <f>IF(ROWS($D$38:AA58)=COLUMNS($D$38:AA58),1,0-AB27)</f>
        <v>0</v>
      </c>
      <c r="AC59" s="71">
        <f>IF(ROWS($D$38:AB58)=COLUMNS($D$38:AB58),1,0-AC27)</f>
        <v>0</v>
      </c>
      <c r="AD59" s="71">
        <f>IF(ROWS($D$38:AC58)=COLUMNS($D$38:AC58),1,0-AD27)</f>
        <v>0</v>
      </c>
      <c r="AE59" s="71">
        <f>IF(ROWS($D$38:AD58)=COLUMNS($D$38:AD58),1,0-AE27)</f>
        <v>0</v>
      </c>
      <c r="AF59" s="71">
        <f>IF(ROWS($D$38:AE58)=COLUMNS($D$38:AE58),1,0-AF27)</f>
        <v>0</v>
      </c>
      <c r="AG59" s="71">
        <f>IF(ROWS($D$38:AF58)=COLUMNS($D$38:AF58),1,0-AG27)</f>
        <v>0</v>
      </c>
      <c r="AH59" s="94">
        <f>IF(ROWS($D$38:AG58)=COLUMNS($D$38:AG58),1,0-AH27)</f>
        <v>0</v>
      </c>
    </row>
    <row r="60" spans="2:34" ht="12.75" customHeight="1" x14ac:dyDescent="0.35">
      <c r="C60" s="70">
        <v>12</v>
      </c>
      <c r="D60" s="98" t="e">
        <f t="shared" si="6"/>
        <v>#REF!</v>
      </c>
      <c r="E60" s="93">
        <f>IF(ROWS($D$38:D59)=COLUMNS($D$38:D59),1,0-E28)</f>
        <v>0</v>
      </c>
      <c r="F60" s="71">
        <f>IF(ROWS($D$38:E59)=COLUMNS($D$38:E59),1,0-F28)</f>
        <v>0</v>
      </c>
      <c r="G60" s="71">
        <f>IF(ROWS($D$38:F59)=COLUMNS($D$38:F59),1,0-G28)</f>
        <v>0</v>
      </c>
      <c r="H60" s="71">
        <f>IF(ROWS($D$38:G59)=COLUMNS($D$38:G59),1,0-H28)</f>
        <v>0</v>
      </c>
      <c r="I60" s="71">
        <f>IF(ROWS($D$38:H59)=COLUMNS($D$38:H59),1,0-I28)</f>
        <v>0</v>
      </c>
      <c r="J60" s="71">
        <f>IF(ROWS($D$38:I59)=COLUMNS($D$38:I59),1,0-J28)</f>
        <v>0</v>
      </c>
      <c r="K60" s="71">
        <f>IF(ROWS($D$38:J59)=COLUMNS($D$38:J59),1,0-K28)</f>
        <v>0</v>
      </c>
      <c r="L60" s="71">
        <f>IF(ROWS($D$38:K59)=COLUMNS($D$38:K59),1,0-L28)</f>
        <v>0</v>
      </c>
      <c r="M60" s="71">
        <f>IF(ROWS($D$38:L59)=COLUMNS($D$38:L59),1,0-M28)</f>
        <v>0</v>
      </c>
      <c r="N60" s="94">
        <f>IF(ROWS($D$38:M59)=COLUMNS($D$38:M59),1,0-N28)</f>
        <v>0</v>
      </c>
      <c r="O60" s="93">
        <f>IF(ROWS($D$38:N59)=COLUMNS($D$38:N59),1,0-O28)</f>
        <v>0</v>
      </c>
      <c r="P60" s="71">
        <f>IF(ROWS($D$38:O59)=COLUMNS($D$38:O59),1,0-P28)</f>
        <v>0</v>
      </c>
      <c r="Q60" s="71">
        <f>IF(ROWS($D$38:P59)=COLUMNS($D$38:P59),1,0-Q28)</f>
        <v>0</v>
      </c>
      <c r="R60" s="71">
        <f>IF(ROWS($D$38:Q59)=COLUMNS($D$38:Q59),1,0-R28)</f>
        <v>0</v>
      </c>
      <c r="S60" s="71">
        <f>IF(ROWS($D$38:R59)=COLUMNS($D$38:R59),1,0-S28)</f>
        <v>0</v>
      </c>
      <c r="T60" s="71">
        <f>IF(ROWS($D$38:S59)=COLUMNS($D$38:S59),1,0-T28)</f>
        <v>0</v>
      </c>
      <c r="U60" s="71">
        <f>IF(ROWS($D$38:T59)=COLUMNS($D$38:T59),1,0-U28)</f>
        <v>0</v>
      </c>
      <c r="V60" s="71">
        <f>IF(ROWS($D$38:U59)=COLUMNS($D$38:U59),1,0-V28)</f>
        <v>0</v>
      </c>
      <c r="W60" s="71">
        <f>IF(ROWS($D$38:V59)=COLUMNS($D$38:V59),1,0-W28)</f>
        <v>0</v>
      </c>
      <c r="X60" s="71">
        <f>IF(ROWS($D$38:W59)=COLUMNS($D$38:W59),1,0-X28)</f>
        <v>0</v>
      </c>
      <c r="Y60" s="71">
        <f>IF(ROWS($D$38:X59)=COLUMNS($D$38:X59),1,0-Y28)</f>
        <v>0</v>
      </c>
      <c r="Z60" s="71">
        <f>IF(ROWS($D$38:Y59)=COLUMNS($D$38:Y59),1,0-Z28)</f>
        <v>1</v>
      </c>
      <c r="AA60" s="71">
        <f>IF(ROWS($D$38:Z59)=COLUMNS($D$38:Z59),1,0-AA28)</f>
        <v>0</v>
      </c>
      <c r="AB60" s="71">
        <f>IF(ROWS($D$38:AA59)=COLUMNS($D$38:AA59),1,0-AB28)</f>
        <v>0</v>
      </c>
      <c r="AC60" s="71">
        <f>IF(ROWS($D$38:AB59)=COLUMNS($D$38:AB59),1,0-AC28)</f>
        <v>0</v>
      </c>
      <c r="AD60" s="71">
        <f>IF(ROWS($D$38:AC59)=COLUMNS($D$38:AC59),1,0-AD28)</f>
        <v>0</v>
      </c>
      <c r="AE60" s="71">
        <f>IF(ROWS($D$38:AD59)=COLUMNS($D$38:AD59),1,0-AE28)</f>
        <v>0</v>
      </c>
      <c r="AF60" s="71">
        <f>IF(ROWS($D$38:AE59)=COLUMNS($D$38:AE59),1,0-AF28)</f>
        <v>0</v>
      </c>
      <c r="AG60" s="71">
        <f>IF(ROWS($D$38:AF59)=COLUMNS($D$38:AF59),1,0-AG28)</f>
        <v>0</v>
      </c>
      <c r="AH60" s="94">
        <f>IF(ROWS($D$38:AG59)=COLUMNS($D$38:AG59),1,0-AH28)</f>
        <v>0</v>
      </c>
    </row>
    <row r="61" spans="2:34" ht="12.75" customHeight="1" x14ac:dyDescent="0.35">
      <c r="C61" s="70">
        <v>13</v>
      </c>
      <c r="D61" s="98" t="e">
        <f t="shared" si="6"/>
        <v>#REF!</v>
      </c>
      <c r="E61" s="93">
        <f>IF(ROWS($D$38:D60)=COLUMNS($D$38:D60),1,0-E29)</f>
        <v>0</v>
      </c>
      <c r="F61" s="71">
        <f>IF(ROWS($D$38:E60)=COLUMNS($D$38:E60),1,0-F29)</f>
        <v>0</v>
      </c>
      <c r="G61" s="71">
        <f>IF(ROWS($D$38:F60)=COLUMNS($D$38:F60),1,0-G29)</f>
        <v>0</v>
      </c>
      <c r="H61" s="71">
        <f>IF(ROWS($D$38:G60)=COLUMNS($D$38:G60),1,0-H29)</f>
        <v>0</v>
      </c>
      <c r="I61" s="71">
        <f>IF(ROWS($D$38:H60)=COLUMNS($D$38:H60),1,0-I29)</f>
        <v>0</v>
      </c>
      <c r="J61" s="71">
        <f>IF(ROWS($D$38:I60)=COLUMNS($D$38:I60),1,0-J29)</f>
        <v>0</v>
      </c>
      <c r="K61" s="71">
        <f>IF(ROWS($D$38:J60)=COLUMNS($D$38:J60),1,0-K29)</f>
        <v>0</v>
      </c>
      <c r="L61" s="71">
        <f>IF(ROWS($D$38:K60)=COLUMNS($D$38:K60),1,0-L29)</f>
        <v>0</v>
      </c>
      <c r="M61" s="71">
        <f>IF(ROWS($D$38:L60)=COLUMNS($D$38:L60),1,0-M29)</f>
        <v>0</v>
      </c>
      <c r="N61" s="94">
        <f>IF(ROWS($D$38:M60)=COLUMNS($D$38:M60),1,0-N29)</f>
        <v>0</v>
      </c>
      <c r="O61" s="93">
        <f>IF(ROWS($D$38:N60)=COLUMNS($D$38:N60),1,0-O29)</f>
        <v>0</v>
      </c>
      <c r="P61" s="71">
        <f>IF(ROWS($D$38:O60)=COLUMNS($D$38:O60),1,0-P29)</f>
        <v>0</v>
      </c>
      <c r="Q61" s="71">
        <f>IF(ROWS($D$38:P60)=COLUMNS($D$38:P60),1,0-Q29)</f>
        <v>0</v>
      </c>
      <c r="R61" s="71">
        <f>IF(ROWS($D$38:Q60)=COLUMNS($D$38:Q60),1,0-R29)</f>
        <v>0</v>
      </c>
      <c r="S61" s="71">
        <f>IF(ROWS($D$38:R60)=COLUMNS($D$38:R60),1,0-S29)</f>
        <v>0</v>
      </c>
      <c r="T61" s="71">
        <f>IF(ROWS($D$38:S60)=COLUMNS($D$38:S60),1,0-T29)</f>
        <v>0</v>
      </c>
      <c r="U61" s="71">
        <f>IF(ROWS($D$38:T60)=COLUMNS($D$38:T60),1,0-U29)</f>
        <v>0</v>
      </c>
      <c r="V61" s="71">
        <f>IF(ROWS($D$38:U60)=COLUMNS($D$38:U60),1,0-V29)</f>
        <v>0</v>
      </c>
      <c r="W61" s="71">
        <f>IF(ROWS($D$38:V60)=COLUMNS($D$38:V60),1,0-W29)</f>
        <v>0</v>
      </c>
      <c r="X61" s="71">
        <f>IF(ROWS($D$38:W60)=COLUMNS($D$38:W60),1,0-X29)</f>
        <v>0</v>
      </c>
      <c r="Y61" s="71">
        <f>IF(ROWS($D$38:X60)=COLUMNS($D$38:X60),1,0-Y29)</f>
        <v>0</v>
      </c>
      <c r="Z61" s="71">
        <f>IF(ROWS($D$38:Y60)=COLUMNS($D$38:Y60),1,0-Z29)</f>
        <v>0</v>
      </c>
      <c r="AA61" s="71">
        <f>IF(ROWS($D$38:Z60)=COLUMNS($D$38:Z60),1,0-AA29)</f>
        <v>1</v>
      </c>
      <c r="AB61" s="71">
        <f>IF(ROWS($D$38:AA60)=COLUMNS($D$38:AA60),1,0-AB29)</f>
        <v>0</v>
      </c>
      <c r="AC61" s="71">
        <f>IF(ROWS($D$38:AB60)=COLUMNS($D$38:AB60),1,0-AC29)</f>
        <v>0</v>
      </c>
      <c r="AD61" s="71">
        <f>IF(ROWS($D$38:AC60)=COLUMNS($D$38:AC60),1,0-AD29)</f>
        <v>0</v>
      </c>
      <c r="AE61" s="71">
        <f>IF(ROWS($D$38:AD60)=COLUMNS($D$38:AD60),1,0-AE29)</f>
        <v>0</v>
      </c>
      <c r="AF61" s="71">
        <f>IF(ROWS($D$38:AE60)=COLUMNS($D$38:AE60),1,0-AF29)</f>
        <v>0</v>
      </c>
      <c r="AG61" s="71">
        <f>IF(ROWS($D$38:AF60)=COLUMNS($D$38:AF60),1,0-AG29)</f>
        <v>0</v>
      </c>
      <c r="AH61" s="94">
        <f>IF(ROWS($D$38:AG60)=COLUMNS($D$38:AG60),1,0-AH29)</f>
        <v>0</v>
      </c>
    </row>
    <row r="62" spans="2:34" ht="12.75" customHeight="1" x14ac:dyDescent="0.35">
      <c r="C62" s="70">
        <v>14</v>
      </c>
      <c r="D62" s="98" t="e">
        <f t="shared" si="6"/>
        <v>#REF!</v>
      </c>
      <c r="E62" s="93">
        <f>IF(ROWS($D$38:D61)=COLUMNS($D$38:D61),1,0-E30)</f>
        <v>0</v>
      </c>
      <c r="F62" s="71">
        <f>IF(ROWS($D$38:E61)=COLUMNS($D$38:E61),1,0-F30)</f>
        <v>0</v>
      </c>
      <c r="G62" s="71">
        <f>IF(ROWS($D$38:F61)=COLUMNS($D$38:F61),1,0-G30)</f>
        <v>0</v>
      </c>
      <c r="H62" s="71">
        <f>IF(ROWS($D$38:G61)=COLUMNS($D$38:G61),1,0-H30)</f>
        <v>0</v>
      </c>
      <c r="I62" s="71">
        <f>IF(ROWS($D$38:H61)=COLUMNS($D$38:H61),1,0-I30)</f>
        <v>0</v>
      </c>
      <c r="J62" s="71">
        <f>IF(ROWS($D$38:I61)=COLUMNS($D$38:I61),1,0-J30)</f>
        <v>0</v>
      </c>
      <c r="K62" s="71">
        <f>IF(ROWS($D$38:J61)=COLUMNS($D$38:J61),1,0-K30)</f>
        <v>0</v>
      </c>
      <c r="L62" s="71">
        <f>IF(ROWS($D$38:K61)=COLUMNS($D$38:K61),1,0-L30)</f>
        <v>0</v>
      </c>
      <c r="M62" s="71">
        <f>IF(ROWS($D$38:L61)=COLUMNS($D$38:L61),1,0-M30)</f>
        <v>0</v>
      </c>
      <c r="N62" s="94">
        <f>IF(ROWS($D$38:M61)=COLUMNS($D$38:M61),1,0-N30)</f>
        <v>0</v>
      </c>
      <c r="O62" s="93">
        <f>IF(ROWS($D$38:N61)=COLUMNS($D$38:N61),1,0-O30)</f>
        <v>0</v>
      </c>
      <c r="P62" s="71">
        <f>IF(ROWS($D$38:O61)=COLUMNS($D$38:O61),1,0-P30)</f>
        <v>0</v>
      </c>
      <c r="Q62" s="71">
        <f>IF(ROWS($D$38:P61)=COLUMNS($D$38:P61),1,0-Q30)</f>
        <v>0</v>
      </c>
      <c r="R62" s="71">
        <f>IF(ROWS($D$38:Q61)=COLUMNS($D$38:Q61),1,0-R30)</f>
        <v>0</v>
      </c>
      <c r="S62" s="71">
        <f>IF(ROWS($D$38:R61)=COLUMNS($D$38:R61),1,0-S30)</f>
        <v>0</v>
      </c>
      <c r="T62" s="71">
        <f>IF(ROWS($D$38:S61)=COLUMNS($D$38:S61),1,0-T30)</f>
        <v>0</v>
      </c>
      <c r="U62" s="71">
        <f>IF(ROWS($D$38:T61)=COLUMNS($D$38:T61),1,0-U30)</f>
        <v>0</v>
      </c>
      <c r="V62" s="71">
        <f>IF(ROWS($D$38:U61)=COLUMNS($D$38:U61),1,0-V30)</f>
        <v>0</v>
      </c>
      <c r="W62" s="71">
        <f>IF(ROWS($D$38:V61)=COLUMNS($D$38:V61),1,0-W30)</f>
        <v>0</v>
      </c>
      <c r="X62" s="71">
        <f>IF(ROWS($D$38:W61)=COLUMNS($D$38:W61),1,0-X30)</f>
        <v>0</v>
      </c>
      <c r="Y62" s="71">
        <f>IF(ROWS($D$38:X61)=COLUMNS($D$38:X61),1,0-Y30)</f>
        <v>0</v>
      </c>
      <c r="Z62" s="71">
        <f>IF(ROWS($D$38:Y61)=COLUMNS($D$38:Y61),1,0-Z30)</f>
        <v>0</v>
      </c>
      <c r="AA62" s="71">
        <f>IF(ROWS($D$38:Z61)=COLUMNS($D$38:Z61),1,0-AA30)</f>
        <v>0</v>
      </c>
      <c r="AB62" s="71">
        <f>IF(ROWS($D$38:AA61)=COLUMNS($D$38:AA61),1,0-AB30)</f>
        <v>1</v>
      </c>
      <c r="AC62" s="71">
        <f>IF(ROWS($D$38:AB61)=COLUMNS($D$38:AB61),1,0-AC30)</f>
        <v>0</v>
      </c>
      <c r="AD62" s="71">
        <f>IF(ROWS($D$38:AC61)=COLUMNS($D$38:AC61),1,0-AD30)</f>
        <v>0</v>
      </c>
      <c r="AE62" s="71">
        <f>IF(ROWS($D$38:AD61)=COLUMNS($D$38:AD61),1,0-AE30)</f>
        <v>0</v>
      </c>
      <c r="AF62" s="71">
        <f>IF(ROWS($D$38:AE61)=COLUMNS($D$38:AE61),1,0-AF30)</f>
        <v>0</v>
      </c>
      <c r="AG62" s="71">
        <f>IF(ROWS($D$38:AF61)=COLUMNS($D$38:AF61),1,0-AG30)</f>
        <v>0</v>
      </c>
      <c r="AH62" s="94">
        <f>IF(ROWS($D$38:AG61)=COLUMNS($D$38:AG61),1,0-AH30)</f>
        <v>0</v>
      </c>
    </row>
    <row r="63" spans="2:34" ht="12.75" customHeight="1" x14ac:dyDescent="0.35">
      <c r="C63" s="70">
        <v>15</v>
      </c>
      <c r="D63" s="98" t="e">
        <f t="shared" si="6"/>
        <v>#REF!</v>
      </c>
      <c r="E63" s="93">
        <f>IF(ROWS($D$38:D62)=COLUMNS($D$38:D62),1,0-E31)</f>
        <v>0</v>
      </c>
      <c r="F63" s="71">
        <f>IF(ROWS($D$38:E62)=COLUMNS($D$38:E62),1,0-F31)</f>
        <v>0</v>
      </c>
      <c r="G63" s="71">
        <f>IF(ROWS($D$38:F62)=COLUMNS($D$38:F62),1,0-G31)</f>
        <v>0</v>
      </c>
      <c r="H63" s="71">
        <f>IF(ROWS($D$38:G62)=COLUMNS($D$38:G62),1,0-H31)</f>
        <v>0</v>
      </c>
      <c r="I63" s="71">
        <f>IF(ROWS($D$38:H62)=COLUMNS($D$38:H62),1,0-I31)</f>
        <v>0</v>
      </c>
      <c r="J63" s="71">
        <f>IF(ROWS($D$38:I62)=COLUMNS($D$38:I62),1,0-J31)</f>
        <v>0</v>
      </c>
      <c r="K63" s="71">
        <f>IF(ROWS($D$38:J62)=COLUMNS($D$38:J62),1,0-K31)</f>
        <v>0</v>
      </c>
      <c r="L63" s="71">
        <f>IF(ROWS($D$38:K62)=COLUMNS($D$38:K62),1,0-L31)</f>
        <v>0</v>
      </c>
      <c r="M63" s="71">
        <f>IF(ROWS($D$38:L62)=COLUMNS($D$38:L62),1,0-M31)</f>
        <v>0</v>
      </c>
      <c r="N63" s="94">
        <f>IF(ROWS($D$38:M62)=COLUMNS($D$38:M62),1,0-N31)</f>
        <v>0</v>
      </c>
      <c r="O63" s="93">
        <f>IF(ROWS($D$38:N62)=COLUMNS($D$38:N62),1,0-O31)</f>
        <v>0</v>
      </c>
      <c r="P63" s="71">
        <f>IF(ROWS($D$38:O62)=COLUMNS($D$38:O62),1,0-P31)</f>
        <v>0</v>
      </c>
      <c r="Q63" s="71">
        <f>IF(ROWS($D$38:P62)=COLUMNS($D$38:P62),1,0-Q31)</f>
        <v>0</v>
      </c>
      <c r="R63" s="71">
        <f>IF(ROWS($D$38:Q62)=COLUMNS($D$38:Q62),1,0-R31)</f>
        <v>0</v>
      </c>
      <c r="S63" s="71">
        <f>IF(ROWS($D$38:R62)=COLUMNS($D$38:R62),1,0-S31)</f>
        <v>0</v>
      </c>
      <c r="T63" s="71">
        <f>IF(ROWS($D$38:S62)=COLUMNS($D$38:S62),1,0-T31)</f>
        <v>0</v>
      </c>
      <c r="U63" s="71">
        <f>IF(ROWS($D$38:T62)=COLUMNS($D$38:T62),1,0-U31)</f>
        <v>0</v>
      </c>
      <c r="V63" s="71">
        <f>IF(ROWS($D$38:U62)=COLUMNS($D$38:U62),1,0-V31)</f>
        <v>0</v>
      </c>
      <c r="W63" s="71">
        <f>IF(ROWS($D$38:V62)=COLUMNS($D$38:V62),1,0-W31)</f>
        <v>0</v>
      </c>
      <c r="X63" s="71">
        <f>IF(ROWS($D$38:W62)=COLUMNS($D$38:W62),1,0-X31)</f>
        <v>0</v>
      </c>
      <c r="Y63" s="71">
        <f>IF(ROWS($D$38:X62)=COLUMNS($D$38:X62),1,0-Y31)</f>
        <v>0</v>
      </c>
      <c r="Z63" s="71">
        <f>IF(ROWS($D$38:Y62)=COLUMNS($D$38:Y62),1,0-Z31)</f>
        <v>0</v>
      </c>
      <c r="AA63" s="71">
        <f>IF(ROWS($D$38:Z62)=COLUMNS($D$38:Z62),1,0-AA31)</f>
        <v>0</v>
      </c>
      <c r="AB63" s="71">
        <f>IF(ROWS($D$38:AA62)=COLUMNS($D$38:AA62),1,0-AB31)</f>
        <v>0</v>
      </c>
      <c r="AC63" s="71">
        <f>IF(ROWS($D$38:AB62)=COLUMNS($D$38:AB62),1,0-AC31)</f>
        <v>1</v>
      </c>
      <c r="AD63" s="71">
        <f>IF(ROWS($D$38:AC62)=COLUMNS($D$38:AC62),1,0-AD31)</f>
        <v>0</v>
      </c>
      <c r="AE63" s="71">
        <f>IF(ROWS($D$38:AD62)=COLUMNS($D$38:AD62),1,0-AE31)</f>
        <v>0</v>
      </c>
      <c r="AF63" s="71">
        <f>IF(ROWS($D$38:AE62)=COLUMNS($D$38:AE62),1,0-AF31)</f>
        <v>0</v>
      </c>
      <c r="AG63" s="71">
        <f>IF(ROWS($D$38:AF62)=COLUMNS($D$38:AF62),1,0-AG31)</f>
        <v>0</v>
      </c>
      <c r="AH63" s="94">
        <f>IF(ROWS($D$38:AG62)=COLUMNS($D$38:AG62),1,0-AH31)</f>
        <v>0</v>
      </c>
    </row>
    <row r="64" spans="2:34" ht="12.75" customHeight="1" x14ac:dyDescent="0.35">
      <c r="C64" s="70">
        <v>16</v>
      </c>
      <c r="D64" s="98" t="e">
        <f t="shared" si="6"/>
        <v>#REF!</v>
      </c>
      <c r="E64" s="93">
        <f>IF(ROWS($D$38:D63)=COLUMNS($D$38:D63),1,0-E32)</f>
        <v>0</v>
      </c>
      <c r="F64" s="71">
        <f>IF(ROWS($D$38:E63)=COLUMNS($D$38:E63),1,0-F32)</f>
        <v>0</v>
      </c>
      <c r="G64" s="71">
        <f>IF(ROWS($D$38:F63)=COLUMNS($D$38:F63),1,0-G32)</f>
        <v>0</v>
      </c>
      <c r="H64" s="71">
        <f>IF(ROWS($D$38:G63)=COLUMNS($D$38:G63),1,0-H32)</f>
        <v>0</v>
      </c>
      <c r="I64" s="71">
        <f>IF(ROWS($D$38:H63)=COLUMNS($D$38:H63),1,0-I32)</f>
        <v>0</v>
      </c>
      <c r="J64" s="71">
        <f>IF(ROWS($D$38:I63)=COLUMNS($D$38:I63),1,0-J32)</f>
        <v>0</v>
      </c>
      <c r="K64" s="71">
        <f>IF(ROWS($D$38:J63)=COLUMNS($D$38:J63),1,0-K32)</f>
        <v>0</v>
      </c>
      <c r="L64" s="71">
        <f>IF(ROWS($D$38:K63)=COLUMNS($D$38:K63),1,0-L32)</f>
        <v>0</v>
      </c>
      <c r="M64" s="71">
        <f>IF(ROWS($D$38:L63)=COLUMNS($D$38:L63),1,0-M32)</f>
        <v>0</v>
      </c>
      <c r="N64" s="94">
        <f>IF(ROWS($D$38:M63)=COLUMNS($D$38:M63),1,0-N32)</f>
        <v>0</v>
      </c>
      <c r="O64" s="93">
        <f>IF(ROWS($D$38:N63)=COLUMNS($D$38:N63),1,0-O32)</f>
        <v>0</v>
      </c>
      <c r="P64" s="71">
        <f>IF(ROWS($D$38:O63)=COLUMNS($D$38:O63),1,0-P32)</f>
        <v>0</v>
      </c>
      <c r="Q64" s="71">
        <f>IF(ROWS($D$38:P63)=COLUMNS($D$38:P63),1,0-Q32)</f>
        <v>0</v>
      </c>
      <c r="R64" s="71">
        <f>IF(ROWS($D$38:Q63)=COLUMNS($D$38:Q63),1,0-R32)</f>
        <v>0</v>
      </c>
      <c r="S64" s="71">
        <f>IF(ROWS($D$38:R63)=COLUMNS($D$38:R63),1,0-S32)</f>
        <v>0</v>
      </c>
      <c r="T64" s="71">
        <f>IF(ROWS($D$38:S63)=COLUMNS($D$38:S63),1,0-T32)</f>
        <v>0</v>
      </c>
      <c r="U64" s="71">
        <f>IF(ROWS($D$38:T63)=COLUMNS($D$38:T63),1,0-U32)</f>
        <v>0</v>
      </c>
      <c r="V64" s="71">
        <f>IF(ROWS($D$38:U63)=COLUMNS($D$38:U63),1,0-V32)</f>
        <v>0</v>
      </c>
      <c r="W64" s="71">
        <f>IF(ROWS($D$38:V63)=COLUMNS($D$38:V63),1,0-W32)</f>
        <v>0</v>
      </c>
      <c r="X64" s="71">
        <f>IF(ROWS($D$38:W63)=COLUMNS($D$38:W63),1,0-X32)</f>
        <v>0</v>
      </c>
      <c r="Y64" s="71">
        <f>IF(ROWS($D$38:X63)=COLUMNS($D$38:X63),1,0-Y32)</f>
        <v>0</v>
      </c>
      <c r="Z64" s="71">
        <f>IF(ROWS($D$38:Y63)=COLUMNS($D$38:Y63),1,0-Z32)</f>
        <v>0</v>
      </c>
      <c r="AA64" s="71">
        <f>IF(ROWS($D$38:Z63)=COLUMNS($D$38:Z63),1,0-AA32)</f>
        <v>0</v>
      </c>
      <c r="AB64" s="71">
        <f>IF(ROWS($D$38:AA63)=COLUMNS($D$38:AA63),1,0-AB32)</f>
        <v>0</v>
      </c>
      <c r="AC64" s="71">
        <f>IF(ROWS($D$38:AB63)=COLUMNS($D$38:AB63),1,0-AC32)</f>
        <v>0</v>
      </c>
      <c r="AD64" s="71">
        <f>IF(ROWS($D$38:AC63)=COLUMNS($D$38:AC63),1,0-AD32)</f>
        <v>1</v>
      </c>
      <c r="AE64" s="71">
        <f>IF(ROWS($D$38:AD63)=COLUMNS($D$38:AD63),1,0-AE32)</f>
        <v>0</v>
      </c>
      <c r="AF64" s="71">
        <f>IF(ROWS($D$38:AE63)=COLUMNS($D$38:AE63),1,0-AF32)</f>
        <v>0</v>
      </c>
      <c r="AG64" s="71">
        <f>IF(ROWS($D$38:AF63)=COLUMNS($D$38:AF63),1,0-AG32)</f>
        <v>0</v>
      </c>
      <c r="AH64" s="94">
        <f>IF(ROWS($D$38:AG63)=COLUMNS($D$38:AG63),1,0-AH32)</f>
        <v>0</v>
      </c>
    </row>
    <row r="65" spans="2:74" ht="12.75" customHeight="1" x14ac:dyDescent="0.35">
      <c r="C65" s="70">
        <v>17</v>
      </c>
      <c r="D65" s="98" t="e">
        <f t="shared" si="6"/>
        <v>#REF!</v>
      </c>
      <c r="E65" s="93">
        <f>IF(ROWS($D$38:D64)=COLUMNS($D$38:D64),1,0-E33)</f>
        <v>0</v>
      </c>
      <c r="F65" s="71">
        <f>IF(ROWS($D$38:E64)=COLUMNS($D$38:E64),1,0-F33)</f>
        <v>0</v>
      </c>
      <c r="G65" s="71">
        <f>IF(ROWS($D$38:F64)=COLUMNS($D$38:F64),1,0-G33)</f>
        <v>0</v>
      </c>
      <c r="H65" s="71">
        <f>IF(ROWS($D$38:G64)=COLUMNS($D$38:G64),1,0-H33)</f>
        <v>0</v>
      </c>
      <c r="I65" s="71">
        <f>IF(ROWS($D$38:H64)=COLUMNS($D$38:H64),1,0-I33)</f>
        <v>0</v>
      </c>
      <c r="J65" s="71">
        <f>IF(ROWS($D$38:I64)=COLUMNS($D$38:I64),1,0-J33)</f>
        <v>0</v>
      </c>
      <c r="K65" s="71">
        <f>IF(ROWS($D$38:J64)=COLUMNS($D$38:J64),1,0-K33)</f>
        <v>0</v>
      </c>
      <c r="L65" s="71">
        <f>IF(ROWS($D$38:K64)=COLUMNS($D$38:K64),1,0-L33)</f>
        <v>0</v>
      </c>
      <c r="M65" s="71">
        <f>IF(ROWS($D$38:L64)=COLUMNS($D$38:L64),1,0-M33)</f>
        <v>0</v>
      </c>
      <c r="N65" s="94">
        <f>IF(ROWS($D$38:M64)=COLUMNS($D$38:M64),1,0-N33)</f>
        <v>0</v>
      </c>
      <c r="O65" s="93">
        <f>IF(ROWS($D$38:N64)=COLUMNS($D$38:N64),1,0-O33)</f>
        <v>0</v>
      </c>
      <c r="P65" s="71">
        <f>IF(ROWS($D$38:O64)=COLUMNS($D$38:O64),1,0-P33)</f>
        <v>0</v>
      </c>
      <c r="Q65" s="71">
        <f>IF(ROWS($D$38:P64)=COLUMNS($D$38:P64),1,0-Q33)</f>
        <v>0</v>
      </c>
      <c r="R65" s="71">
        <f>IF(ROWS($D$38:Q64)=COLUMNS($D$38:Q64),1,0-R33)</f>
        <v>0</v>
      </c>
      <c r="S65" s="71">
        <f>IF(ROWS($D$38:R64)=COLUMNS($D$38:R64),1,0-S33)</f>
        <v>0</v>
      </c>
      <c r="T65" s="71">
        <f>IF(ROWS($D$38:S64)=COLUMNS($D$38:S64),1,0-T33)</f>
        <v>0</v>
      </c>
      <c r="U65" s="71">
        <f>IF(ROWS($D$38:T64)=COLUMNS($D$38:T64),1,0-U33)</f>
        <v>0</v>
      </c>
      <c r="V65" s="71">
        <f>IF(ROWS($D$38:U64)=COLUMNS($D$38:U64),1,0-V33)</f>
        <v>0</v>
      </c>
      <c r="W65" s="71">
        <f>IF(ROWS($D$38:V64)=COLUMNS($D$38:V64),1,0-W33)</f>
        <v>0</v>
      </c>
      <c r="X65" s="71">
        <f>IF(ROWS($D$38:W64)=COLUMNS($D$38:W64),1,0-X33)</f>
        <v>0</v>
      </c>
      <c r="Y65" s="71">
        <f>IF(ROWS($D$38:X64)=COLUMNS($D$38:X64),1,0-Y33)</f>
        <v>0</v>
      </c>
      <c r="Z65" s="71">
        <f>IF(ROWS($D$38:Y64)=COLUMNS($D$38:Y64),1,0-Z33)</f>
        <v>0</v>
      </c>
      <c r="AA65" s="71">
        <f>IF(ROWS($D$38:Z64)=COLUMNS($D$38:Z64),1,0-AA33)</f>
        <v>0</v>
      </c>
      <c r="AB65" s="71">
        <f>IF(ROWS($D$38:AA64)=COLUMNS($D$38:AA64),1,0-AB33)</f>
        <v>0</v>
      </c>
      <c r="AC65" s="71">
        <f>IF(ROWS($D$38:AB64)=COLUMNS($D$38:AB64),1,0-AC33)</f>
        <v>0</v>
      </c>
      <c r="AD65" s="71">
        <f>IF(ROWS($D$38:AC64)=COLUMNS($D$38:AC64),1,0-AD33)</f>
        <v>0</v>
      </c>
      <c r="AE65" s="71">
        <f>IF(ROWS($D$38:AD64)=COLUMNS($D$38:AD64),1,0-AE33)</f>
        <v>1</v>
      </c>
      <c r="AF65" s="71">
        <f>IF(ROWS($D$38:AE64)=COLUMNS($D$38:AE64),1,0-AF33)</f>
        <v>0</v>
      </c>
      <c r="AG65" s="71">
        <f>IF(ROWS($D$38:AF64)=COLUMNS($D$38:AF64),1,0-AG33)</f>
        <v>0</v>
      </c>
      <c r="AH65" s="94">
        <f>IF(ROWS($D$38:AG64)=COLUMNS($D$38:AG64),1,0-AH33)</f>
        <v>0</v>
      </c>
    </row>
    <row r="66" spans="2:74" ht="12.75" customHeight="1" x14ac:dyDescent="0.35">
      <c r="C66" s="70">
        <v>18</v>
      </c>
      <c r="D66" s="98" t="e">
        <f t="shared" si="6"/>
        <v>#REF!</v>
      </c>
      <c r="E66" s="93">
        <f>IF(ROWS($D$38:D65)=COLUMNS($D$38:D65),1,0-E34)</f>
        <v>0</v>
      </c>
      <c r="F66" s="71">
        <f>IF(ROWS($D$38:E65)=COLUMNS($D$38:E65),1,0-F34)</f>
        <v>0</v>
      </c>
      <c r="G66" s="71">
        <f>IF(ROWS($D$38:F65)=COLUMNS($D$38:F65),1,0-G34)</f>
        <v>0</v>
      </c>
      <c r="H66" s="71">
        <f>IF(ROWS($D$38:G65)=COLUMNS($D$38:G65),1,0-H34)</f>
        <v>0</v>
      </c>
      <c r="I66" s="71">
        <f>IF(ROWS($D$38:H65)=COLUMNS($D$38:H65),1,0-I34)</f>
        <v>0</v>
      </c>
      <c r="J66" s="71">
        <f>IF(ROWS($D$38:I65)=COLUMNS($D$38:I65),1,0-J34)</f>
        <v>0</v>
      </c>
      <c r="K66" s="71">
        <f>IF(ROWS($D$38:J65)=COLUMNS($D$38:J65),1,0-K34)</f>
        <v>0</v>
      </c>
      <c r="L66" s="71">
        <f>IF(ROWS($D$38:K65)=COLUMNS($D$38:K65),1,0-L34)</f>
        <v>0</v>
      </c>
      <c r="M66" s="71">
        <f>IF(ROWS($D$38:L65)=COLUMNS($D$38:L65),1,0-M34)</f>
        <v>0</v>
      </c>
      <c r="N66" s="94">
        <f>IF(ROWS($D$38:M65)=COLUMNS($D$38:M65),1,0-N34)</f>
        <v>0</v>
      </c>
      <c r="O66" s="93">
        <f>IF(ROWS($D$38:N65)=COLUMNS($D$38:N65),1,0-O34)</f>
        <v>0</v>
      </c>
      <c r="P66" s="71">
        <f>IF(ROWS($D$38:O65)=COLUMNS($D$38:O65),1,0-P34)</f>
        <v>0</v>
      </c>
      <c r="Q66" s="71">
        <f>IF(ROWS($D$38:P65)=COLUMNS($D$38:P65),1,0-Q34)</f>
        <v>0</v>
      </c>
      <c r="R66" s="71">
        <f>IF(ROWS($D$38:Q65)=COLUMNS($D$38:Q65),1,0-R34)</f>
        <v>0</v>
      </c>
      <c r="S66" s="71">
        <f>IF(ROWS($D$38:R65)=COLUMNS($D$38:R65),1,0-S34)</f>
        <v>0</v>
      </c>
      <c r="T66" s="71">
        <f>IF(ROWS($D$38:S65)=COLUMNS($D$38:S65),1,0-T34)</f>
        <v>0</v>
      </c>
      <c r="U66" s="71">
        <f>IF(ROWS($D$38:T65)=COLUMNS($D$38:T65),1,0-U34)</f>
        <v>0</v>
      </c>
      <c r="V66" s="71">
        <f>IF(ROWS($D$38:U65)=COLUMNS($D$38:U65),1,0-V34)</f>
        <v>0</v>
      </c>
      <c r="W66" s="71">
        <f>IF(ROWS($D$38:V65)=COLUMNS($D$38:V65),1,0-W34)</f>
        <v>0</v>
      </c>
      <c r="X66" s="71">
        <f>IF(ROWS($D$38:W65)=COLUMNS($D$38:W65),1,0-X34)</f>
        <v>0</v>
      </c>
      <c r="Y66" s="71">
        <f>IF(ROWS($D$38:X65)=COLUMNS($D$38:X65),1,0-Y34)</f>
        <v>0</v>
      </c>
      <c r="Z66" s="71">
        <f>IF(ROWS($D$38:Y65)=COLUMNS($D$38:Y65),1,0-Z34)</f>
        <v>0</v>
      </c>
      <c r="AA66" s="71">
        <f>IF(ROWS($D$38:Z65)=COLUMNS($D$38:Z65),1,0-AA34)</f>
        <v>0</v>
      </c>
      <c r="AB66" s="71">
        <f>IF(ROWS($D$38:AA65)=COLUMNS($D$38:AA65),1,0-AB34)</f>
        <v>0</v>
      </c>
      <c r="AC66" s="71">
        <f>IF(ROWS($D$38:AB65)=COLUMNS($D$38:AB65),1,0-AC34)</f>
        <v>0</v>
      </c>
      <c r="AD66" s="71">
        <f>IF(ROWS($D$38:AC65)=COLUMNS($D$38:AC65),1,0-AD34)</f>
        <v>0</v>
      </c>
      <c r="AE66" s="71">
        <f>IF(ROWS($D$38:AD65)=COLUMNS($D$38:AD65),1,0-AE34)</f>
        <v>0</v>
      </c>
      <c r="AF66" s="71">
        <f>IF(ROWS($D$38:AE65)=COLUMNS($D$38:AE65),1,0-AF34)</f>
        <v>1</v>
      </c>
      <c r="AG66" s="71">
        <f>IF(ROWS($D$38:AF65)=COLUMNS($D$38:AF65),1,0-AG34)</f>
        <v>0</v>
      </c>
      <c r="AH66" s="94">
        <f>IF(ROWS($D$38:AG65)=COLUMNS($D$38:AG65),1,0-AH34)</f>
        <v>0</v>
      </c>
    </row>
    <row r="67" spans="2:74" ht="12.75" customHeight="1" x14ac:dyDescent="0.35">
      <c r="C67" s="70">
        <v>19</v>
      </c>
      <c r="D67" s="98" t="e">
        <f t="shared" si="6"/>
        <v>#REF!</v>
      </c>
      <c r="E67" s="93">
        <f>IF(ROWS($D$38:D66)=COLUMNS($D$38:D66),1,0-E35)</f>
        <v>0</v>
      </c>
      <c r="F67" s="71">
        <f>IF(ROWS($D$38:E66)=COLUMNS($D$38:E66),1,0-F35)</f>
        <v>0</v>
      </c>
      <c r="G67" s="71">
        <f>IF(ROWS($D$38:F66)=COLUMNS($D$38:F66),1,0-G35)</f>
        <v>0</v>
      </c>
      <c r="H67" s="71">
        <f>IF(ROWS($D$38:G66)=COLUMNS($D$38:G66),1,0-H35)</f>
        <v>0</v>
      </c>
      <c r="I67" s="71">
        <f>IF(ROWS($D$38:H66)=COLUMNS($D$38:H66),1,0-I35)</f>
        <v>0</v>
      </c>
      <c r="J67" s="71">
        <f>IF(ROWS($D$38:I66)=COLUMNS($D$38:I66),1,0-J35)</f>
        <v>0</v>
      </c>
      <c r="K67" s="71">
        <f>IF(ROWS($D$38:J66)=COLUMNS($D$38:J66),1,0-K35)</f>
        <v>0</v>
      </c>
      <c r="L67" s="71">
        <f>IF(ROWS($D$38:K66)=COLUMNS($D$38:K66),1,0-L35)</f>
        <v>0</v>
      </c>
      <c r="M67" s="71">
        <f>IF(ROWS($D$38:L66)=COLUMNS($D$38:L66),1,0-M35)</f>
        <v>0</v>
      </c>
      <c r="N67" s="94">
        <f>IF(ROWS($D$38:M66)=COLUMNS($D$38:M66),1,0-N35)</f>
        <v>0</v>
      </c>
      <c r="O67" s="93">
        <f>IF(ROWS($D$38:N66)=COLUMNS($D$38:N66),1,0-O35)</f>
        <v>0</v>
      </c>
      <c r="P67" s="71">
        <f>IF(ROWS($D$38:O66)=COLUMNS($D$38:O66),1,0-P35)</f>
        <v>0</v>
      </c>
      <c r="Q67" s="71">
        <f>IF(ROWS($D$38:P66)=COLUMNS($D$38:P66),1,0-Q35)</f>
        <v>0</v>
      </c>
      <c r="R67" s="71">
        <f>IF(ROWS($D$38:Q66)=COLUMNS($D$38:Q66),1,0-R35)</f>
        <v>0</v>
      </c>
      <c r="S67" s="71">
        <f>IF(ROWS($D$38:R66)=COLUMNS($D$38:R66),1,0-S35)</f>
        <v>0</v>
      </c>
      <c r="T67" s="71">
        <f>IF(ROWS($D$38:S66)=COLUMNS($D$38:S66),1,0-T35)</f>
        <v>0</v>
      </c>
      <c r="U67" s="71">
        <f>IF(ROWS($D$38:T66)=COLUMNS($D$38:T66),1,0-U35)</f>
        <v>0</v>
      </c>
      <c r="V67" s="71">
        <f>IF(ROWS($D$38:U66)=COLUMNS($D$38:U66),1,0-V35)</f>
        <v>0</v>
      </c>
      <c r="W67" s="71">
        <f>IF(ROWS($D$38:V66)=COLUMNS($D$38:V66),1,0-W35)</f>
        <v>0</v>
      </c>
      <c r="X67" s="71">
        <f>IF(ROWS($D$38:W66)=COLUMNS($D$38:W66),1,0-X35)</f>
        <v>0</v>
      </c>
      <c r="Y67" s="71">
        <f>IF(ROWS($D$38:X66)=COLUMNS($D$38:X66),1,0-Y35)</f>
        <v>0</v>
      </c>
      <c r="Z67" s="71">
        <f>IF(ROWS($D$38:Y66)=COLUMNS($D$38:Y66),1,0-Z35)</f>
        <v>0</v>
      </c>
      <c r="AA67" s="71">
        <f>IF(ROWS($D$38:Z66)=COLUMNS($D$38:Z66),1,0-AA35)</f>
        <v>0</v>
      </c>
      <c r="AB67" s="71">
        <f>IF(ROWS($D$38:AA66)=COLUMNS($D$38:AA66),1,0-AB35)</f>
        <v>0</v>
      </c>
      <c r="AC67" s="71">
        <f>IF(ROWS($D$38:AB66)=COLUMNS($D$38:AB66),1,0-AC35)</f>
        <v>0</v>
      </c>
      <c r="AD67" s="71">
        <f>IF(ROWS($D$38:AC66)=COLUMNS($D$38:AC66),1,0-AD35)</f>
        <v>0</v>
      </c>
      <c r="AE67" s="71">
        <f>IF(ROWS($D$38:AD66)=COLUMNS($D$38:AD66),1,0-AE35)</f>
        <v>0</v>
      </c>
      <c r="AF67" s="71">
        <f>IF(ROWS($D$38:AE66)=COLUMNS($D$38:AE66),1,0-AF35)</f>
        <v>0</v>
      </c>
      <c r="AG67" s="71">
        <f>IF(ROWS($D$38:AF66)=COLUMNS($D$38:AF66),1,0-AG35)</f>
        <v>1</v>
      </c>
      <c r="AH67" s="94">
        <f>IF(ROWS($D$38:AG66)=COLUMNS($D$38:AG66),1,0-AH35)</f>
        <v>0</v>
      </c>
    </row>
    <row r="68" spans="2:74" ht="12.75" customHeight="1" thickBot="1" x14ac:dyDescent="0.4">
      <c r="C68" s="70">
        <v>20</v>
      </c>
      <c r="D68" s="99" t="e">
        <f t="shared" si="6"/>
        <v>#REF!</v>
      </c>
      <c r="E68" s="95">
        <f>IF(ROWS($D$38:D67)=COLUMNS($D$38:D67),1,0-E36)</f>
        <v>0</v>
      </c>
      <c r="F68" s="96">
        <f>IF(ROWS($D$38:E67)=COLUMNS($D$38:E67),1,0-F36)</f>
        <v>0</v>
      </c>
      <c r="G68" s="96">
        <f>IF(ROWS($D$38:F67)=COLUMNS($D$38:F67),1,0-G36)</f>
        <v>0</v>
      </c>
      <c r="H68" s="96">
        <f>IF(ROWS($D$38:G67)=COLUMNS($D$38:G67),1,0-H36)</f>
        <v>0</v>
      </c>
      <c r="I68" s="96">
        <f>IF(ROWS($D$38:H67)=COLUMNS($D$38:H67),1,0-I36)</f>
        <v>0</v>
      </c>
      <c r="J68" s="96">
        <f>IF(ROWS($D$38:I67)=COLUMNS($D$38:I67),1,0-J36)</f>
        <v>0</v>
      </c>
      <c r="K68" s="96">
        <f>IF(ROWS($D$38:J67)=COLUMNS($D$38:J67),1,0-K36)</f>
        <v>0</v>
      </c>
      <c r="L68" s="96">
        <f>IF(ROWS($D$38:K67)=COLUMNS($D$38:K67),1,0-L36)</f>
        <v>0</v>
      </c>
      <c r="M68" s="96">
        <f>IF(ROWS($D$38:L67)=COLUMNS($D$38:L67),1,0-M36)</f>
        <v>0</v>
      </c>
      <c r="N68" s="97">
        <f>IF(ROWS($D$38:M67)=COLUMNS($D$38:M67),1,0-N36)</f>
        <v>0</v>
      </c>
      <c r="O68" s="95">
        <f>IF(ROWS($D$38:N67)=COLUMNS($D$38:N67),1,0-O36)</f>
        <v>0</v>
      </c>
      <c r="P68" s="96">
        <f>IF(ROWS($D$38:O67)=COLUMNS($D$38:O67),1,0-P36)</f>
        <v>0</v>
      </c>
      <c r="Q68" s="96">
        <f>IF(ROWS($D$38:P67)=COLUMNS($D$38:P67),1,0-Q36)</f>
        <v>0</v>
      </c>
      <c r="R68" s="96">
        <f>IF(ROWS($D$38:Q67)=COLUMNS($D$38:Q67),1,0-R36)</f>
        <v>0</v>
      </c>
      <c r="S68" s="96">
        <f>IF(ROWS($D$38:R67)=COLUMNS($D$38:R67),1,0-S36)</f>
        <v>0</v>
      </c>
      <c r="T68" s="96">
        <f>IF(ROWS($D$38:S67)=COLUMNS($D$38:S67),1,0-T36)</f>
        <v>0</v>
      </c>
      <c r="U68" s="96">
        <f>IF(ROWS($D$38:T67)=COLUMNS($D$38:T67),1,0-U36)</f>
        <v>0</v>
      </c>
      <c r="V68" s="96">
        <f>IF(ROWS($D$38:U67)=COLUMNS($D$38:U67),1,0-V36)</f>
        <v>0</v>
      </c>
      <c r="W68" s="96">
        <f>IF(ROWS($D$38:V67)=COLUMNS($D$38:V67),1,0-W36)</f>
        <v>0</v>
      </c>
      <c r="X68" s="96">
        <f>IF(ROWS($D$38:W67)=COLUMNS($D$38:W67),1,0-X36)</f>
        <v>0</v>
      </c>
      <c r="Y68" s="96">
        <f>IF(ROWS($D$38:X67)=COLUMNS($D$38:X67),1,0-Y36)</f>
        <v>0</v>
      </c>
      <c r="Z68" s="96">
        <f>IF(ROWS($D$38:Y67)=COLUMNS($D$38:Y67),1,0-Z36)</f>
        <v>0</v>
      </c>
      <c r="AA68" s="96">
        <f>IF(ROWS($D$38:Z67)=COLUMNS($D$38:Z67),1,0-AA36)</f>
        <v>0</v>
      </c>
      <c r="AB68" s="96">
        <f>IF(ROWS($D$38:AA67)=COLUMNS($D$38:AA67),1,0-AB36)</f>
        <v>0</v>
      </c>
      <c r="AC68" s="96">
        <f>IF(ROWS($D$38:AB67)=COLUMNS($D$38:AB67),1,0-AC36)</f>
        <v>0</v>
      </c>
      <c r="AD68" s="96">
        <f>IF(ROWS($D$38:AC67)=COLUMNS($D$38:AC67),1,0-AD36)</f>
        <v>0</v>
      </c>
      <c r="AE68" s="96">
        <f>IF(ROWS($D$38:AD67)=COLUMNS($D$38:AD67),1,0-AE36)</f>
        <v>0</v>
      </c>
      <c r="AF68" s="96">
        <f>IF(ROWS($D$38:AE67)=COLUMNS($D$38:AE67),1,0-AF36)</f>
        <v>0</v>
      </c>
      <c r="AG68" s="96">
        <f>IF(ROWS($D$38:AF67)=COLUMNS($D$38:AF67),1,0-AG36)</f>
        <v>0</v>
      </c>
      <c r="AH68" s="97">
        <f>IF(ROWS($D$38:AG67)=COLUMNS($D$38:AG67),1,0-AH36)</f>
        <v>1</v>
      </c>
      <c r="AR68" s="68" t="s">
        <v>2451</v>
      </c>
      <c r="BB68" s="68" t="s">
        <v>561</v>
      </c>
    </row>
    <row r="69" spans="2:74" ht="12.75" customHeight="1" thickBot="1" x14ac:dyDescent="0.4">
      <c r="E69" s="169" t="s">
        <v>2453</v>
      </c>
      <c r="AR69" s="68">
        <f>E1</f>
        <v>1</v>
      </c>
      <c r="AS69" s="68">
        <f t="shared" ref="AS69:BU69" si="7">F1</f>
        <v>2</v>
      </c>
      <c r="AT69" s="68">
        <f t="shared" si="7"/>
        <v>3</v>
      </c>
      <c r="AU69" s="68">
        <f t="shared" si="7"/>
        <v>4</v>
      </c>
      <c r="AV69" s="68">
        <f t="shared" si="7"/>
        <v>5</v>
      </c>
      <c r="AW69" s="68">
        <f t="shared" si="7"/>
        <v>6</v>
      </c>
      <c r="AX69" s="68">
        <f t="shared" si="7"/>
        <v>7</v>
      </c>
      <c r="AY69" s="68">
        <f t="shared" si="7"/>
        <v>8</v>
      </c>
      <c r="AZ69" s="68">
        <f t="shared" si="7"/>
        <v>9</v>
      </c>
      <c r="BA69" s="68">
        <f t="shared" si="7"/>
        <v>10</v>
      </c>
      <c r="BB69" s="68">
        <f t="shared" si="7"/>
        <v>11</v>
      </c>
      <c r="BC69" s="68">
        <f t="shared" si="7"/>
        <v>12</v>
      </c>
      <c r="BD69" s="68">
        <f t="shared" si="7"/>
        <v>13</v>
      </c>
      <c r="BE69" s="68">
        <f t="shared" si="7"/>
        <v>14</v>
      </c>
      <c r="BF69" s="68">
        <f t="shared" si="7"/>
        <v>15</v>
      </c>
      <c r="BG69" s="68">
        <f t="shared" si="7"/>
        <v>16</v>
      </c>
      <c r="BH69" s="68">
        <f t="shared" si="7"/>
        <v>17</v>
      </c>
      <c r="BI69" s="68">
        <f t="shared" si="7"/>
        <v>18</v>
      </c>
      <c r="BJ69" s="68">
        <f t="shared" si="7"/>
        <v>19</v>
      </c>
      <c r="BK69" s="68">
        <f t="shared" si="7"/>
        <v>20</v>
      </c>
      <c r="BL69" s="68">
        <f t="shared" si="7"/>
        <v>21</v>
      </c>
      <c r="BM69" s="68">
        <f t="shared" si="7"/>
        <v>22</v>
      </c>
      <c r="BN69" s="68">
        <f t="shared" si="7"/>
        <v>23</v>
      </c>
      <c r="BO69" s="68">
        <f t="shared" si="7"/>
        <v>24</v>
      </c>
      <c r="BP69" s="68">
        <f t="shared" si="7"/>
        <v>25</v>
      </c>
      <c r="BQ69" s="68">
        <f t="shared" si="7"/>
        <v>26</v>
      </c>
      <c r="BR69" s="68">
        <f t="shared" si="7"/>
        <v>27</v>
      </c>
      <c r="BS69" s="68">
        <f t="shared" si="7"/>
        <v>28</v>
      </c>
      <c r="BT69" s="68">
        <f t="shared" si="7"/>
        <v>29</v>
      </c>
      <c r="BU69" s="68">
        <f t="shared" si="7"/>
        <v>30</v>
      </c>
    </row>
    <row r="70" spans="2:74" ht="31.5" x14ac:dyDescent="0.35">
      <c r="D70" s="168" t="s">
        <v>2452</v>
      </c>
      <c r="E70" s="90" t="e">
        <f t="shared" ref="E70:AH70" si="8">E6</f>
        <v>#REF!</v>
      </c>
      <c r="F70" s="91" t="e">
        <f t="shared" si="8"/>
        <v>#REF!</v>
      </c>
      <c r="G70" s="91" t="e">
        <f t="shared" si="8"/>
        <v>#REF!</v>
      </c>
      <c r="H70" s="91" t="e">
        <f t="shared" si="8"/>
        <v>#REF!</v>
      </c>
      <c r="I70" s="91" t="e">
        <f t="shared" si="8"/>
        <v>#REF!</v>
      </c>
      <c r="J70" s="91" t="e">
        <f t="shared" si="8"/>
        <v>#REF!</v>
      </c>
      <c r="K70" s="91" t="e">
        <f t="shared" si="8"/>
        <v>#REF!</v>
      </c>
      <c r="L70" s="91" t="e">
        <f t="shared" si="8"/>
        <v>#REF!</v>
      </c>
      <c r="M70" s="91" t="e">
        <f t="shared" si="8"/>
        <v>#REF!</v>
      </c>
      <c r="N70" s="92" t="e">
        <f t="shared" si="8"/>
        <v>#REF!</v>
      </c>
      <c r="O70" s="90" t="e">
        <f t="shared" si="8"/>
        <v>#REF!</v>
      </c>
      <c r="P70" s="91" t="e">
        <f t="shared" si="8"/>
        <v>#REF!</v>
      </c>
      <c r="Q70" s="91" t="e">
        <f t="shared" si="8"/>
        <v>#REF!</v>
      </c>
      <c r="R70" s="91" t="e">
        <f t="shared" si="8"/>
        <v>#REF!</v>
      </c>
      <c r="S70" s="91" t="e">
        <f t="shared" si="8"/>
        <v>#REF!</v>
      </c>
      <c r="T70" s="91" t="e">
        <f t="shared" si="8"/>
        <v>#REF!</v>
      </c>
      <c r="U70" s="91" t="e">
        <f t="shared" si="8"/>
        <v>#REF!</v>
      </c>
      <c r="V70" s="91" t="e">
        <f t="shared" si="8"/>
        <v>#REF!</v>
      </c>
      <c r="W70" s="91" t="e">
        <f t="shared" si="8"/>
        <v>#REF!</v>
      </c>
      <c r="X70" s="91" t="e">
        <f t="shared" si="8"/>
        <v>#REF!</v>
      </c>
      <c r="Y70" s="91" t="e">
        <f t="shared" si="8"/>
        <v>#REF!</v>
      </c>
      <c r="Z70" s="91" t="e">
        <f t="shared" si="8"/>
        <v>#REF!</v>
      </c>
      <c r="AA70" s="91" t="e">
        <f t="shared" si="8"/>
        <v>#REF!</v>
      </c>
      <c r="AB70" s="91" t="e">
        <f t="shared" si="8"/>
        <v>#REF!</v>
      </c>
      <c r="AC70" s="91" t="e">
        <f t="shared" si="8"/>
        <v>#REF!</v>
      </c>
      <c r="AD70" s="91" t="e">
        <f t="shared" si="8"/>
        <v>#REF!</v>
      </c>
      <c r="AE70" s="91" t="e">
        <f t="shared" si="8"/>
        <v>#REF!</v>
      </c>
      <c r="AF70" s="91" t="e">
        <f t="shared" si="8"/>
        <v>#REF!</v>
      </c>
      <c r="AG70" s="91" t="e">
        <f t="shared" si="8"/>
        <v>#REF!</v>
      </c>
      <c r="AH70" s="92" t="e">
        <f t="shared" si="8"/>
        <v>#REF!</v>
      </c>
      <c r="AJ70" s="100" t="s">
        <v>290</v>
      </c>
      <c r="AK70" s="101" t="s">
        <v>167</v>
      </c>
      <c r="AL70" s="100" t="s">
        <v>293</v>
      </c>
      <c r="AM70" s="101" t="s">
        <v>166</v>
      </c>
      <c r="AN70" s="100" t="s">
        <v>324</v>
      </c>
      <c r="AO70" s="101" t="s">
        <v>325</v>
      </c>
      <c r="AQ70" s="68" t="s">
        <v>562</v>
      </c>
      <c r="AR70" s="108" t="e">
        <f t="shared" ref="AR70:BU70" si="9">E70</f>
        <v>#REF!</v>
      </c>
      <c r="AS70" s="109" t="e">
        <f t="shared" si="9"/>
        <v>#REF!</v>
      </c>
      <c r="AT70" s="109" t="e">
        <f t="shared" si="9"/>
        <v>#REF!</v>
      </c>
      <c r="AU70" s="109" t="e">
        <f t="shared" si="9"/>
        <v>#REF!</v>
      </c>
      <c r="AV70" s="109" t="e">
        <f t="shared" si="9"/>
        <v>#REF!</v>
      </c>
      <c r="AW70" s="109" t="e">
        <f t="shared" si="9"/>
        <v>#REF!</v>
      </c>
      <c r="AX70" s="109" t="e">
        <f t="shared" si="9"/>
        <v>#REF!</v>
      </c>
      <c r="AY70" s="109" t="e">
        <f t="shared" si="9"/>
        <v>#REF!</v>
      </c>
      <c r="AZ70" s="109" t="e">
        <f t="shared" si="9"/>
        <v>#REF!</v>
      </c>
      <c r="BA70" s="110" t="e">
        <f t="shared" si="9"/>
        <v>#REF!</v>
      </c>
      <c r="BB70" s="108" t="e">
        <f t="shared" si="9"/>
        <v>#REF!</v>
      </c>
      <c r="BC70" s="109" t="e">
        <f t="shared" si="9"/>
        <v>#REF!</v>
      </c>
      <c r="BD70" s="109" t="e">
        <f t="shared" si="9"/>
        <v>#REF!</v>
      </c>
      <c r="BE70" s="109" t="e">
        <f t="shared" si="9"/>
        <v>#REF!</v>
      </c>
      <c r="BF70" s="109" t="e">
        <f t="shared" si="9"/>
        <v>#REF!</v>
      </c>
      <c r="BG70" s="109" t="e">
        <f t="shared" si="9"/>
        <v>#REF!</v>
      </c>
      <c r="BH70" s="109" t="e">
        <f t="shared" si="9"/>
        <v>#REF!</v>
      </c>
      <c r="BI70" s="109" t="e">
        <f t="shared" si="9"/>
        <v>#REF!</v>
      </c>
      <c r="BJ70" s="109" t="e">
        <f t="shared" si="9"/>
        <v>#REF!</v>
      </c>
      <c r="BK70" s="109" t="e">
        <f t="shared" si="9"/>
        <v>#REF!</v>
      </c>
      <c r="BL70" s="109" t="e">
        <f t="shared" si="9"/>
        <v>#REF!</v>
      </c>
      <c r="BM70" s="109" t="e">
        <f t="shared" si="9"/>
        <v>#REF!</v>
      </c>
      <c r="BN70" s="109" t="e">
        <f t="shared" si="9"/>
        <v>#REF!</v>
      </c>
      <c r="BO70" s="109" t="e">
        <f t="shared" si="9"/>
        <v>#REF!</v>
      </c>
      <c r="BP70" s="109" t="e">
        <f t="shared" si="9"/>
        <v>#REF!</v>
      </c>
      <c r="BQ70" s="109" t="e">
        <f t="shared" si="9"/>
        <v>#REF!</v>
      </c>
      <c r="BR70" s="109" t="e">
        <f t="shared" si="9"/>
        <v>#REF!</v>
      </c>
      <c r="BS70" s="109" t="e">
        <f t="shared" si="9"/>
        <v>#REF!</v>
      </c>
      <c r="BT70" s="109" t="e">
        <f t="shared" si="9"/>
        <v>#REF!</v>
      </c>
      <c r="BU70" s="110" t="e">
        <f t="shared" si="9"/>
        <v>#REF!</v>
      </c>
    </row>
    <row r="71" spans="2:74" ht="12.75" customHeight="1" x14ac:dyDescent="0.35">
      <c r="B71" s="66" t="s">
        <v>185</v>
      </c>
      <c r="C71" s="70">
        <v>1</v>
      </c>
      <c r="D71" s="98" t="e">
        <f t="shared" ref="D71:D80" si="10">D7</f>
        <v>#REF!</v>
      </c>
      <c r="E71" s="93">
        <f t="array" ref="E71:AH100">MINVERSE(E39:AH68)</f>
        <v>1</v>
      </c>
      <c r="F71" s="71">
        <v>0</v>
      </c>
      <c r="G71" s="71">
        <v>0</v>
      </c>
      <c r="H71" s="71">
        <v>0</v>
      </c>
      <c r="I71" s="71">
        <v>0</v>
      </c>
      <c r="J71" s="71">
        <v>0</v>
      </c>
      <c r="K71" s="71">
        <v>0</v>
      </c>
      <c r="L71" s="71">
        <v>0</v>
      </c>
      <c r="M71" s="71">
        <v>0</v>
      </c>
      <c r="N71" s="94">
        <v>0</v>
      </c>
      <c r="O71" s="93">
        <v>0</v>
      </c>
      <c r="P71" s="71">
        <v>0</v>
      </c>
      <c r="Q71" s="71">
        <v>0</v>
      </c>
      <c r="R71" s="71">
        <v>0</v>
      </c>
      <c r="S71" s="71">
        <v>0</v>
      </c>
      <c r="T71" s="71">
        <v>0</v>
      </c>
      <c r="U71" s="71">
        <v>0</v>
      </c>
      <c r="V71" s="71">
        <v>0</v>
      </c>
      <c r="W71" s="71">
        <v>0</v>
      </c>
      <c r="X71" s="71">
        <v>0</v>
      </c>
      <c r="Y71" s="71">
        <v>0</v>
      </c>
      <c r="Z71" s="71">
        <v>0</v>
      </c>
      <c r="AA71" s="71">
        <v>0</v>
      </c>
      <c r="AB71" s="71">
        <v>0</v>
      </c>
      <c r="AC71" s="71">
        <v>0</v>
      </c>
      <c r="AD71" s="71">
        <v>0</v>
      </c>
      <c r="AE71" s="71">
        <v>0</v>
      </c>
      <c r="AF71" s="71">
        <v>0</v>
      </c>
      <c r="AG71" s="71">
        <v>0</v>
      </c>
      <c r="AH71" s="94">
        <v>0</v>
      </c>
      <c r="AJ71" s="102">
        <f>IFERROR(SUMIF(#REF!,CONST_CNTR_EmbedEmDir &amp; D71,#REF!)/SUMIF(#REF!,CONST_CNTR_TotProd &amp; D71,#REF!),0)</f>
        <v>0</v>
      </c>
      <c r="AK71" s="103">
        <f t="array" ref="AK71:AK100">MMULT(E71:AH100,AJ71:AJ100)</f>
        <v>0</v>
      </c>
      <c r="AL71" s="106">
        <f>IFERROR(SUMIF(#REF!,CONST_CNTR_EmbedEmInDir &amp; D71,#REF!)/SUMIF(#REF!,CONST_CNTR_TotProd &amp; D71,#REF!),0)</f>
        <v>0</v>
      </c>
      <c r="AM71" s="103">
        <f t="array" ref="AM71:AM100">MMULT(E71:AH100,AL71:AL100)</f>
        <v>0</v>
      </c>
      <c r="AN71" s="106">
        <f>IFERROR(SUMIF(#REF!,CONST_ElecConsumption &amp; D71,#REF!)/SUMIF(#REF!,CONST_CNTR_TotProd &amp; D71,#REF!),0)</f>
        <v>0</v>
      </c>
      <c r="AO71" s="103">
        <f t="array" ref="AO71:AO100">MMULT(E71:AH100,AN71:AN100)</f>
        <v>0</v>
      </c>
      <c r="AR71" s="111" t="str">
        <f>IF(AND(E71&gt;0,ROWS($D$70:D70)&lt;&gt;COLUMNS($D$70:D70)),MAX($AQ71:AQ71)+1,"")</f>
        <v/>
      </c>
      <c r="AS71" s="72" t="str">
        <f>IF(AND(F71&gt;0,ROWS($D$70:E70)&lt;&gt;COLUMNS($D$70:E70)),MAX($AQ71:AR71)+1,"")</f>
        <v/>
      </c>
      <c r="AT71" s="72" t="str">
        <f>IF(AND(G71&gt;0,ROWS($D$70:F70)&lt;&gt;COLUMNS($D$70:F70)),MAX($AQ71:AS71)+1,"")</f>
        <v/>
      </c>
      <c r="AU71" s="72" t="str">
        <f>IF(AND(H71&gt;0,ROWS($D$70:G70)&lt;&gt;COLUMNS($D$70:G70)),MAX($AQ71:AT71)+1,"")</f>
        <v/>
      </c>
      <c r="AV71" s="72" t="str">
        <f>IF(AND(I71&gt;0,ROWS($D$70:H70)&lt;&gt;COLUMNS($D$70:H70)),MAX($AQ71:AU71)+1,"")</f>
        <v/>
      </c>
      <c r="AW71" s="72" t="str">
        <f>IF(AND(J71&gt;0,ROWS($D$70:I70)&lt;&gt;COLUMNS($D$70:I70)),MAX($AQ71:AV71)+1,"")</f>
        <v/>
      </c>
      <c r="AX71" s="72" t="str">
        <f>IF(AND(K71&gt;0,ROWS($D$70:J70)&lt;&gt;COLUMNS($D$70:J70)),MAX($AQ71:AW71)+1,"")</f>
        <v/>
      </c>
      <c r="AY71" s="72" t="str">
        <f>IF(AND(L71&gt;0,ROWS($D$70:K70)&lt;&gt;COLUMNS($D$70:K70)),MAX($AQ71:AX71)+1,"")</f>
        <v/>
      </c>
      <c r="AZ71" s="72" t="str">
        <f>IF(AND(M71&gt;0,ROWS($D$70:L70)&lt;&gt;COLUMNS($D$70:L70)),MAX($AQ71:AY71)+1,"")</f>
        <v/>
      </c>
      <c r="BA71" s="112" t="str">
        <f>IF(AND(N71&gt;0,ROWS($D$70:M70)&lt;&gt;COLUMNS($D$70:M70)),MAX($AQ71:AZ71)+1,"")</f>
        <v/>
      </c>
      <c r="BB71" s="111" t="str">
        <f>IF(AND(O71&gt;0,ROWS($D$70:N70)&lt;&gt;COLUMNS($D$70:N70)),MAX($AQ71:BA71)+1,"")</f>
        <v/>
      </c>
      <c r="BC71" s="72" t="str">
        <f>IF(AND(P71&gt;0,ROWS($D$70:O70)&lt;&gt;COLUMNS($D$70:O70)),MAX($AQ71:BB71)+1,"")</f>
        <v/>
      </c>
      <c r="BD71" s="72" t="str">
        <f>IF(AND(Q71&gt;0,ROWS($D$70:P70)&lt;&gt;COLUMNS($D$70:P70)),MAX($AQ71:BC71)+1,"")</f>
        <v/>
      </c>
      <c r="BE71" s="72" t="str">
        <f>IF(AND(R71&gt;0,ROWS($D$70:Q70)&lt;&gt;COLUMNS($D$70:Q70)),MAX($AQ71:BD71)+1,"")</f>
        <v/>
      </c>
      <c r="BF71" s="72" t="str">
        <f>IF(AND(S71&gt;0,ROWS($D$70:R70)&lt;&gt;COLUMNS($D$70:R70)),MAX($AQ71:BE71)+1,"")</f>
        <v/>
      </c>
      <c r="BG71" s="72" t="str">
        <f>IF(AND(T71&gt;0,ROWS($D$70:S70)&lt;&gt;COLUMNS($D$70:S70)),MAX($AQ71:BF71)+1,"")</f>
        <v/>
      </c>
      <c r="BH71" s="72" t="str">
        <f>IF(AND(U71&gt;0,ROWS($D$70:T70)&lt;&gt;COLUMNS($D$70:T70)),MAX($AQ71:BG71)+1,"")</f>
        <v/>
      </c>
      <c r="BI71" s="72" t="str">
        <f>IF(AND(V71&gt;0,ROWS($D$70:U70)&lt;&gt;COLUMNS($D$70:U70)),MAX($AQ71:BH71)+1,"")</f>
        <v/>
      </c>
      <c r="BJ71" s="72" t="str">
        <f>IF(AND(W71&gt;0,ROWS($D$70:V70)&lt;&gt;COLUMNS($D$70:V70)),MAX($AQ71:BI71)+1,"")</f>
        <v/>
      </c>
      <c r="BK71" s="72" t="str">
        <f>IF(AND(X71&gt;0,ROWS($D$70:W70)&lt;&gt;COLUMNS($D$70:W70)),MAX($AQ71:BJ71)+1,"")</f>
        <v/>
      </c>
      <c r="BL71" s="72" t="str">
        <f>IF(AND(Y71&gt;0,ROWS($D$70:X70)&lt;&gt;COLUMNS($D$70:X70)),MAX($AQ71:BK71)+1,"")</f>
        <v/>
      </c>
      <c r="BM71" s="72" t="str">
        <f>IF(AND(Z71&gt;0,ROWS($D$70:Y70)&lt;&gt;COLUMNS($D$70:Y70)),MAX($AQ71:BL71)+1,"")</f>
        <v/>
      </c>
      <c r="BN71" s="72" t="str">
        <f>IF(AND(AA71&gt;0,ROWS($D$70:Z70)&lt;&gt;COLUMNS($D$70:Z70)),MAX($AQ71:BM71)+1,"")</f>
        <v/>
      </c>
      <c r="BO71" s="72" t="str">
        <f>IF(AND(AB71&gt;0,ROWS($D$70:AA70)&lt;&gt;COLUMNS($D$70:AA70)),MAX($AQ71:BN71)+1,"")</f>
        <v/>
      </c>
      <c r="BP71" s="72" t="str">
        <f>IF(AND(AC71&gt;0,ROWS($D$70:AB70)&lt;&gt;COLUMNS($D$70:AB70)),MAX($AQ71:BO71)+1,"")</f>
        <v/>
      </c>
      <c r="BQ71" s="72" t="str">
        <f>IF(AND(AD71&gt;0,ROWS($D$70:AC70)&lt;&gt;COLUMNS($D$70:AC70)),MAX($AQ71:BP71)+1,"")</f>
        <v/>
      </c>
      <c r="BR71" s="72" t="str">
        <f>IF(AND(AE71&gt;0,ROWS($D$70:AD70)&lt;&gt;COLUMNS($D$70:AD70)),MAX($AQ71:BQ71)+1,"")</f>
        <v/>
      </c>
      <c r="BS71" s="72" t="str">
        <f>IF(AND(AF71&gt;0,ROWS($D$70:AE70)&lt;&gt;COLUMNS($D$70:AE70)),MAX($AQ71:BR71)+1,"")</f>
        <v/>
      </c>
      <c r="BT71" s="72" t="str">
        <f>IF(AND(AG71&gt;0,ROWS($D$70:AF70)&lt;&gt;COLUMNS($D$70:AF70)),MAX($AQ71:BS71)+1,"")</f>
        <v/>
      </c>
      <c r="BU71" s="112" t="str">
        <f>IF(AND(AH71&gt;0,ROWS($D$70:AG70)&lt;&gt;COLUMNS($D$70:AG70)),MAX($AQ71:BT71)+1,"")</f>
        <v/>
      </c>
      <c r="BV71" s="73"/>
    </row>
    <row r="72" spans="2:74" ht="12.75" customHeight="1" x14ac:dyDescent="0.35">
      <c r="C72" s="70">
        <v>2</v>
      </c>
      <c r="D72" s="98" t="e">
        <f t="shared" si="10"/>
        <v>#REF!</v>
      </c>
      <c r="E72" s="93">
        <v>0</v>
      </c>
      <c r="F72" s="71">
        <v>1</v>
      </c>
      <c r="G72" s="71">
        <v>0</v>
      </c>
      <c r="H72" s="71">
        <v>0</v>
      </c>
      <c r="I72" s="71">
        <v>0</v>
      </c>
      <c r="J72" s="71">
        <v>0</v>
      </c>
      <c r="K72" s="71">
        <v>0</v>
      </c>
      <c r="L72" s="71">
        <v>0</v>
      </c>
      <c r="M72" s="71">
        <v>0</v>
      </c>
      <c r="N72" s="94">
        <v>0</v>
      </c>
      <c r="O72" s="93">
        <v>0</v>
      </c>
      <c r="P72" s="71">
        <v>0</v>
      </c>
      <c r="Q72" s="71">
        <v>0</v>
      </c>
      <c r="R72" s="71">
        <v>0</v>
      </c>
      <c r="S72" s="71">
        <v>0</v>
      </c>
      <c r="T72" s="71">
        <v>0</v>
      </c>
      <c r="U72" s="71">
        <v>0</v>
      </c>
      <c r="V72" s="71">
        <v>0</v>
      </c>
      <c r="W72" s="71">
        <v>0</v>
      </c>
      <c r="X72" s="71">
        <v>0</v>
      </c>
      <c r="Y72" s="71">
        <v>0</v>
      </c>
      <c r="Z72" s="71">
        <v>0</v>
      </c>
      <c r="AA72" s="71">
        <v>0</v>
      </c>
      <c r="AB72" s="71">
        <v>0</v>
      </c>
      <c r="AC72" s="71">
        <v>0</v>
      </c>
      <c r="AD72" s="71">
        <v>0</v>
      </c>
      <c r="AE72" s="71">
        <v>0</v>
      </c>
      <c r="AF72" s="71">
        <v>0</v>
      </c>
      <c r="AG72" s="71">
        <v>0</v>
      </c>
      <c r="AH72" s="94">
        <v>0</v>
      </c>
      <c r="AJ72" s="102">
        <f>IFERROR(SUMIF(#REF!,CONST_CNTR_EmbedEmDir &amp; D72,#REF!)/SUMIF(#REF!,CONST_CNTR_TotProd &amp; D72,#REF!),0)</f>
        <v>0</v>
      </c>
      <c r="AK72" s="103">
        <v>0</v>
      </c>
      <c r="AL72" s="106">
        <f>IFERROR(SUMIF(#REF!,CONST_CNTR_EmbedEmInDir &amp; D72,#REF!)/SUMIF(#REF!,CONST_CNTR_TotProd &amp; D72,#REF!),0)</f>
        <v>0</v>
      </c>
      <c r="AM72" s="103">
        <v>0</v>
      </c>
      <c r="AN72" s="106">
        <f>IFERROR(SUMIF(#REF!,CONST_ElecConsumption &amp; D72,#REF!)/SUMIF(#REF!,CONST_CNTR_TotProd &amp; D72,#REF!),0)</f>
        <v>0</v>
      </c>
      <c r="AO72" s="103">
        <v>0</v>
      </c>
      <c r="AR72" s="111" t="str">
        <f>IF(AND(E72&gt;0,ROWS($D$70:D71)&lt;&gt;COLUMNS($D$70:D71)),MAX($AQ72:AQ72)+1,"")</f>
        <v/>
      </c>
      <c r="AS72" s="72" t="str">
        <f>IF(AND(F72&gt;0,ROWS($D$70:E71)&lt;&gt;COLUMNS($D$70:E71)),MAX($AQ72:AR72)+1,"")</f>
        <v/>
      </c>
      <c r="AT72" s="72" t="str">
        <f>IF(AND(G72&gt;0,ROWS($D$70:F71)&lt;&gt;COLUMNS($D$70:F71)),MAX($AQ72:AS72)+1,"")</f>
        <v/>
      </c>
      <c r="AU72" s="72" t="str">
        <f>IF(AND(H72&gt;0,ROWS($D$70:G71)&lt;&gt;COLUMNS($D$70:G71)),MAX($AQ72:AT72)+1,"")</f>
        <v/>
      </c>
      <c r="AV72" s="72" t="str">
        <f>IF(AND(I72&gt;0,ROWS($D$70:H71)&lt;&gt;COLUMNS($D$70:H71)),MAX($AQ72:AU72)+1,"")</f>
        <v/>
      </c>
      <c r="AW72" s="72" t="str">
        <f>IF(AND(J72&gt;0,ROWS($D$70:I71)&lt;&gt;COLUMNS($D$70:I71)),MAX($AQ72:AV72)+1,"")</f>
        <v/>
      </c>
      <c r="AX72" s="72" t="str">
        <f>IF(AND(K72&gt;0,ROWS($D$70:J71)&lt;&gt;COLUMNS($D$70:J71)),MAX($AQ72:AW72)+1,"")</f>
        <v/>
      </c>
      <c r="AY72" s="72" t="str">
        <f>IF(AND(L72&gt;0,ROWS($D$70:K71)&lt;&gt;COLUMNS($D$70:K71)),MAX($AQ72:AX72)+1,"")</f>
        <v/>
      </c>
      <c r="AZ72" s="72" t="str">
        <f>IF(AND(M72&gt;0,ROWS($D$70:L71)&lt;&gt;COLUMNS($D$70:L71)),MAX($AQ72:AY72)+1,"")</f>
        <v/>
      </c>
      <c r="BA72" s="112" t="str">
        <f>IF(AND(N72&gt;0,ROWS($D$70:M71)&lt;&gt;COLUMNS($D$70:M71)),MAX($AQ72:AZ72)+1,"")</f>
        <v/>
      </c>
      <c r="BB72" s="111" t="str">
        <f>IF(AND(O72&gt;0,ROWS($D$70:N71)&lt;&gt;COLUMNS($D$70:N71)),MAX($AQ72:BA72)+1,"")</f>
        <v/>
      </c>
      <c r="BC72" s="72" t="str">
        <f>IF(AND(P72&gt;0,ROWS($D$70:O71)&lt;&gt;COLUMNS($D$70:O71)),MAX($AQ72:BB72)+1,"")</f>
        <v/>
      </c>
      <c r="BD72" s="72" t="str">
        <f>IF(AND(Q72&gt;0,ROWS($D$70:P71)&lt;&gt;COLUMNS($D$70:P71)),MAX($AQ72:BC72)+1,"")</f>
        <v/>
      </c>
      <c r="BE72" s="72" t="str">
        <f>IF(AND(R72&gt;0,ROWS($D$70:Q71)&lt;&gt;COLUMNS($D$70:Q71)),MAX($AQ72:BD72)+1,"")</f>
        <v/>
      </c>
      <c r="BF72" s="72" t="str">
        <f>IF(AND(S72&gt;0,ROWS($D$70:R71)&lt;&gt;COLUMNS($D$70:R71)),MAX($AQ72:BE72)+1,"")</f>
        <v/>
      </c>
      <c r="BG72" s="72" t="str">
        <f>IF(AND(T72&gt;0,ROWS($D$70:S71)&lt;&gt;COLUMNS($D$70:S71)),MAX($AQ72:BF72)+1,"")</f>
        <v/>
      </c>
      <c r="BH72" s="72" t="str">
        <f>IF(AND(U72&gt;0,ROWS($D$70:T71)&lt;&gt;COLUMNS($D$70:T71)),MAX($AQ72:BG72)+1,"")</f>
        <v/>
      </c>
      <c r="BI72" s="72" t="str">
        <f>IF(AND(V72&gt;0,ROWS($D$70:U71)&lt;&gt;COLUMNS($D$70:U71)),MAX($AQ72:BH72)+1,"")</f>
        <v/>
      </c>
      <c r="BJ72" s="72" t="str">
        <f>IF(AND(W72&gt;0,ROWS($D$70:V71)&lt;&gt;COLUMNS($D$70:V71)),MAX($AQ72:BI72)+1,"")</f>
        <v/>
      </c>
      <c r="BK72" s="72" t="str">
        <f>IF(AND(X72&gt;0,ROWS($D$70:W71)&lt;&gt;COLUMNS($D$70:W71)),MAX($AQ72:BJ72)+1,"")</f>
        <v/>
      </c>
      <c r="BL72" s="72" t="str">
        <f>IF(AND(Y72&gt;0,ROWS($D$70:X71)&lt;&gt;COLUMNS($D$70:X71)),MAX($AQ72:BK72)+1,"")</f>
        <v/>
      </c>
      <c r="BM72" s="72" t="str">
        <f>IF(AND(Z72&gt;0,ROWS($D$70:Y71)&lt;&gt;COLUMNS($D$70:Y71)),MAX($AQ72:BL72)+1,"")</f>
        <v/>
      </c>
      <c r="BN72" s="72" t="str">
        <f>IF(AND(AA72&gt;0,ROWS($D$70:Z71)&lt;&gt;COLUMNS($D$70:Z71)),MAX($AQ72:BM72)+1,"")</f>
        <v/>
      </c>
      <c r="BO72" s="72" t="str">
        <f>IF(AND(AB72&gt;0,ROWS($D$70:AA71)&lt;&gt;COLUMNS($D$70:AA71)),MAX($AQ72:BN72)+1,"")</f>
        <v/>
      </c>
      <c r="BP72" s="72" t="str">
        <f>IF(AND(AC72&gt;0,ROWS($D$70:AB71)&lt;&gt;COLUMNS($D$70:AB71)),MAX($AQ72:BO72)+1,"")</f>
        <v/>
      </c>
      <c r="BQ72" s="72" t="str">
        <f>IF(AND(AD72&gt;0,ROWS($D$70:AC71)&lt;&gt;COLUMNS($D$70:AC71)),MAX($AQ72:BP72)+1,"")</f>
        <v/>
      </c>
      <c r="BR72" s="72" t="str">
        <f>IF(AND(AE72&gt;0,ROWS($D$70:AD71)&lt;&gt;COLUMNS($D$70:AD71)),MAX($AQ72:BQ72)+1,"")</f>
        <v/>
      </c>
      <c r="BS72" s="72" t="str">
        <f>IF(AND(AF72&gt;0,ROWS($D$70:AE71)&lt;&gt;COLUMNS($D$70:AE71)),MAX($AQ72:BR72)+1,"")</f>
        <v/>
      </c>
      <c r="BT72" s="72" t="str">
        <f>IF(AND(AG72&gt;0,ROWS($D$70:AF71)&lt;&gt;COLUMNS($D$70:AF71)),MAX($AQ72:BS72)+1,"")</f>
        <v/>
      </c>
      <c r="BU72" s="112" t="str">
        <f>IF(AND(AH72&gt;0,ROWS($D$70:AG71)&lt;&gt;COLUMNS($D$70:AG71)),MAX($AQ72:BT72)+1,"")</f>
        <v/>
      </c>
      <c r="BV72" s="73"/>
    </row>
    <row r="73" spans="2:74" ht="12.75" customHeight="1" x14ac:dyDescent="0.35">
      <c r="C73" s="70">
        <v>3</v>
      </c>
      <c r="D73" s="98" t="e">
        <f t="shared" si="10"/>
        <v>#REF!</v>
      </c>
      <c r="E73" s="93">
        <v>0</v>
      </c>
      <c r="F73" s="71">
        <v>0</v>
      </c>
      <c r="G73" s="71">
        <v>1</v>
      </c>
      <c r="H73" s="71">
        <v>0</v>
      </c>
      <c r="I73" s="71">
        <v>0</v>
      </c>
      <c r="J73" s="71">
        <v>0</v>
      </c>
      <c r="K73" s="71">
        <v>0</v>
      </c>
      <c r="L73" s="71">
        <v>0</v>
      </c>
      <c r="M73" s="71">
        <v>0</v>
      </c>
      <c r="N73" s="94">
        <v>0</v>
      </c>
      <c r="O73" s="93">
        <v>0</v>
      </c>
      <c r="P73" s="71">
        <v>0</v>
      </c>
      <c r="Q73" s="71">
        <v>0</v>
      </c>
      <c r="R73" s="71">
        <v>0</v>
      </c>
      <c r="S73" s="71">
        <v>0</v>
      </c>
      <c r="T73" s="71">
        <v>0</v>
      </c>
      <c r="U73" s="71">
        <v>0</v>
      </c>
      <c r="V73" s="71">
        <v>0</v>
      </c>
      <c r="W73" s="71">
        <v>0</v>
      </c>
      <c r="X73" s="71">
        <v>0</v>
      </c>
      <c r="Y73" s="71">
        <v>0</v>
      </c>
      <c r="Z73" s="71">
        <v>0</v>
      </c>
      <c r="AA73" s="71">
        <v>0</v>
      </c>
      <c r="AB73" s="71">
        <v>0</v>
      </c>
      <c r="AC73" s="71">
        <v>0</v>
      </c>
      <c r="AD73" s="71">
        <v>0</v>
      </c>
      <c r="AE73" s="71">
        <v>0</v>
      </c>
      <c r="AF73" s="71">
        <v>0</v>
      </c>
      <c r="AG73" s="71">
        <v>0</v>
      </c>
      <c r="AH73" s="94">
        <v>0</v>
      </c>
      <c r="AJ73" s="102">
        <f>IFERROR(SUMIF(#REF!,CONST_CNTR_EmbedEmDir &amp; D73,#REF!)/SUMIF(#REF!,CONST_CNTR_TotProd &amp; D73,#REF!),0)</f>
        <v>0</v>
      </c>
      <c r="AK73" s="103">
        <v>0</v>
      </c>
      <c r="AL73" s="106">
        <f>IFERROR(SUMIF(#REF!,CONST_CNTR_EmbedEmInDir &amp; D73,#REF!)/SUMIF(#REF!,CONST_CNTR_TotProd &amp; D73,#REF!),0)</f>
        <v>0</v>
      </c>
      <c r="AM73" s="103">
        <v>0</v>
      </c>
      <c r="AN73" s="106">
        <f>IFERROR(SUMIF(#REF!,CONST_ElecConsumption &amp; D73,#REF!)/SUMIF(#REF!,CONST_CNTR_TotProd &amp; D73,#REF!),0)</f>
        <v>0</v>
      </c>
      <c r="AO73" s="103">
        <v>0</v>
      </c>
      <c r="AR73" s="111" t="str">
        <f>IF(AND(E73&gt;0,ROWS($D$70:D72)&lt;&gt;COLUMNS($D$70:D72)),MAX($AQ73:AQ73)+1,"")</f>
        <v/>
      </c>
      <c r="AS73" s="72" t="str">
        <f>IF(AND(F73&gt;0,ROWS($D$70:E72)&lt;&gt;COLUMNS($D$70:E72)),MAX($AQ73:AR73)+1,"")</f>
        <v/>
      </c>
      <c r="AT73" s="72" t="str">
        <f>IF(AND(G73&gt;0,ROWS($D$70:F72)&lt;&gt;COLUMNS($D$70:F72)),MAX($AQ73:AS73)+1,"")</f>
        <v/>
      </c>
      <c r="AU73" s="72" t="str">
        <f>IF(AND(H73&gt;0,ROWS($D$70:G72)&lt;&gt;COLUMNS($D$70:G72)),MAX($AQ73:AT73)+1,"")</f>
        <v/>
      </c>
      <c r="AV73" s="72" t="str">
        <f>IF(AND(I73&gt;0,ROWS($D$70:H72)&lt;&gt;COLUMNS($D$70:H72)),MAX($AQ73:AU73)+1,"")</f>
        <v/>
      </c>
      <c r="AW73" s="72" t="str">
        <f>IF(AND(J73&gt;0,ROWS($D$70:I72)&lt;&gt;COLUMNS($D$70:I72)),MAX($AQ73:AV73)+1,"")</f>
        <v/>
      </c>
      <c r="AX73" s="72" t="str">
        <f>IF(AND(K73&gt;0,ROWS($D$70:J72)&lt;&gt;COLUMNS($D$70:J72)),MAX($AQ73:AW73)+1,"")</f>
        <v/>
      </c>
      <c r="AY73" s="72" t="str">
        <f>IF(AND(L73&gt;0,ROWS($D$70:K72)&lt;&gt;COLUMNS($D$70:K72)),MAX($AQ73:AX73)+1,"")</f>
        <v/>
      </c>
      <c r="AZ73" s="72" t="str">
        <f>IF(AND(M73&gt;0,ROWS($D$70:L72)&lt;&gt;COLUMNS($D$70:L72)),MAX($AQ73:AY73)+1,"")</f>
        <v/>
      </c>
      <c r="BA73" s="112" t="str">
        <f>IF(AND(N73&gt;0,ROWS($D$70:M72)&lt;&gt;COLUMNS($D$70:M72)),MAX($AQ73:AZ73)+1,"")</f>
        <v/>
      </c>
      <c r="BB73" s="111" t="str">
        <f>IF(AND(O73&gt;0,ROWS($D$70:N72)&lt;&gt;COLUMNS($D$70:N72)),MAX($AQ73:BA73)+1,"")</f>
        <v/>
      </c>
      <c r="BC73" s="72" t="str">
        <f>IF(AND(P73&gt;0,ROWS($D$70:O72)&lt;&gt;COLUMNS($D$70:O72)),MAX($AQ73:BB73)+1,"")</f>
        <v/>
      </c>
      <c r="BD73" s="72" t="str">
        <f>IF(AND(Q73&gt;0,ROWS($D$70:P72)&lt;&gt;COLUMNS($D$70:P72)),MAX($AQ73:BC73)+1,"")</f>
        <v/>
      </c>
      <c r="BE73" s="72" t="str">
        <f>IF(AND(R73&gt;0,ROWS($D$70:Q72)&lt;&gt;COLUMNS($D$70:Q72)),MAX($AQ73:BD73)+1,"")</f>
        <v/>
      </c>
      <c r="BF73" s="72" t="str">
        <f>IF(AND(S73&gt;0,ROWS($D$70:R72)&lt;&gt;COLUMNS($D$70:R72)),MAX($AQ73:BE73)+1,"")</f>
        <v/>
      </c>
      <c r="BG73" s="72" t="str">
        <f>IF(AND(T73&gt;0,ROWS($D$70:S72)&lt;&gt;COLUMNS($D$70:S72)),MAX($AQ73:BF73)+1,"")</f>
        <v/>
      </c>
      <c r="BH73" s="72" t="str">
        <f>IF(AND(U73&gt;0,ROWS($D$70:T72)&lt;&gt;COLUMNS($D$70:T72)),MAX($AQ73:BG73)+1,"")</f>
        <v/>
      </c>
      <c r="BI73" s="72" t="str">
        <f>IF(AND(V73&gt;0,ROWS($D$70:U72)&lt;&gt;COLUMNS($D$70:U72)),MAX($AQ73:BH73)+1,"")</f>
        <v/>
      </c>
      <c r="BJ73" s="72" t="str">
        <f>IF(AND(W73&gt;0,ROWS($D$70:V72)&lt;&gt;COLUMNS($D$70:V72)),MAX($AQ73:BI73)+1,"")</f>
        <v/>
      </c>
      <c r="BK73" s="72" t="str">
        <f>IF(AND(X73&gt;0,ROWS($D$70:W72)&lt;&gt;COLUMNS($D$70:W72)),MAX($AQ73:BJ73)+1,"")</f>
        <v/>
      </c>
      <c r="BL73" s="72" t="str">
        <f>IF(AND(Y73&gt;0,ROWS($D$70:X72)&lt;&gt;COLUMNS($D$70:X72)),MAX($AQ73:BK73)+1,"")</f>
        <v/>
      </c>
      <c r="BM73" s="72" t="str">
        <f>IF(AND(Z73&gt;0,ROWS($D$70:Y72)&lt;&gt;COLUMNS($D$70:Y72)),MAX($AQ73:BL73)+1,"")</f>
        <v/>
      </c>
      <c r="BN73" s="72" t="str">
        <f>IF(AND(AA73&gt;0,ROWS($D$70:Z72)&lt;&gt;COLUMNS($D$70:Z72)),MAX($AQ73:BM73)+1,"")</f>
        <v/>
      </c>
      <c r="BO73" s="72" t="str">
        <f>IF(AND(AB73&gt;0,ROWS($D$70:AA72)&lt;&gt;COLUMNS($D$70:AA72)),MAX($AQ73:BN73)+1,"")</f>
        <v/>
      </c>
      <c r="BP73" s="72" t="str">
        <f>IF(AND(AC73&gt;0,ROWS($D$70:AB72)&lt;&gt;COLUMNS($D$70:AB72)),MAX($AQ73:BO73)+1,"")</f>
        <v/>
      </c>
      <c r="BQ73" s="72" t="str">
        <f>IF(AND(AD73&gt;0,ROWS($D$70:AC72)&lt;&gt;COLUMNS($D$70:AC72)),MAX($AQ73:BP73)+1,"")</f>
        <v/>
      </c>
      <c r="BR73" s="72" t="str">
        <f>IF(AND(AE73&gt;0,ROWS($D$70:AD72)&lt;&gt;COLUMNS($D$70:AD72)),MAX($AQ73:BQ73)+1,"")</f>
        <v/>
      </c>
      <c r="BS73" s="72" t="str">
        <f>IF(AND(AF73&gt;0,ROWS($D$70:AE72)&lt;&gt;COLUMNS($D$70:AE72)),MAX($AQ73:BR73)+1,"")</f>
        <v/>
      </c>
      <c r="BT73" s="72" t="str">
        <f>IF(AND(AG73&gt;0,ROWS($D$70:AF72)&lt;&gt;COLUMNS($D$70:AF72)),MAX($AQ73:BS73)+1,"")</f>
        <v/>
      </c>
      <c r="BU73" s="112" t="str">
        <f>IF(AND(AH73&gt;0,ROWS($D$70:AG72)&lt;&gt;COLUMNS($D$70:AG72)),MAX($AQ73:BT73)+1,"")</f>
        <v/>
      </c>
      <c r="BV73" s="73"/>
    </row>
    <row r="74" spans="2:74" ht="12.75" customHeight="1" x14ac:dyDescent="0.35">
      <c r="C74" s="70">
        <v>4</v>
      </c>
      <c r="D74" s="98" t="e">
        <f t="shared" si="10"/>
        <v>#REF!</v>
      </c>
      <c r="E74" s="93">
        <v>0</v>
      </c>
      <c r="F74" s="71">
        <v>0</v>
      </c>
      <c r="G74" s="71">
        <v>0</v>
      </c>
      <c r="H74" s="71">
        <v>1</v>
      </c>
      <c r="I74" s="71">
        <v>0</v>
      </c>
      <c r="J74" s="71">
        <v>0</v>
      </c>
      <c r="K74" s="71">
        <v>0</v>
      </c>
      <c r="L74" s="71">
        <v>0</v>
      </c>
      <c r="M74" s="71">
        <v>0</v>
      </c>
      <c r="N74" s="94">
        <v>0</v>
      </c>
      <c r="O74" s="93">
        <v>0</v>
      </c>
      <c r="P74" s="71">
        <v>0</v>
      </c>
      <c r="Q74" s="71">
        <v>0</v>
      </c>
      <c r="R74" s="71">
        <v>0</v>
      </c>
      <c r="S74" s="71">
        <v>0</v>
      </c>
      <c r="T74" s="71">
        <v>0</v>
      </c>
      <c r="U74" s="71">
        <v>0</v>
      </c>
      <c r="V74" s="71">
        <v>0</v>
      </c>
      <c r="W74" s="71">
        <v>0</v>
      </c>
      <c r="X74" s="71">
        <v>0</v>
      </c>
      <c r="Y74" s="71">
        <v>0</v>
      </c>
      <c r="Z74" s="71">
        <v>0</v>
      </c>
      <c r="AA74" s="71">
        <v>0</v>
      </c>
      <c r="AB74" s="71">
        <v>0</v>
      </c>
      <c r="AC74" s="71">
        <v>0</v>
      </c>
      <c r="AD74" s="71">
        <v>0</v>
      </c>
      <c r="AE74" s="71">
        <v>0</v>
      </c>
      <c r="AF74" s="71">
        <v>0</v>
      </c>
      <c r="AG74" s="71">
        <v>0</v>
      </c>
      <c r="AH74" s="94">
        <v>0</v>
      </c>
      <c r="AJ74" s="102">
        <f>IFERROR(SUMIF(#REF!,CONST_CNTR_EmbedEmDir &amp; D74,#REF!)/SUMIF(#REF!,CONST_CNTR_TotProd &amp; D74,#REF!),0)</f>
        <v>0</v>
      </c>
      <c r="AK74" s="103">
        <v>0</v>
      </c>
      <c r="AL74" s="106">
        <f>IFERROR(SUMIF(#REF!,CONST_CNTR_EmbedEmInDir &amp; D74,#REF!)/SUMIF(#REF!,CONST_CNTR_TotProd &amp; D74,#REF!),0)</f>
        <v>0</v>
      </c>
      <c r="AM74" s="103">
        <v>0</v>
      </c>
      <c r="AN74" s="106">
        <f>IFERROR(SUMIF(#REF!,CONST_ElecConsumption &amp; D74,#REF!)/SUMIF(#REF!,CONST_CNTR_TotProd &amp; D74,#REF!),0)</f>
        <v>0</v>
      </c>
      <c r="AO74" s="103">
        <v>0</v>
      </c>
      <c r="AR74" s="111" t="str">
        <f>IF(AND(E74&gt;0,ROWS($D$70:D73)&lt;&gt;COLUMNS($D$70:D73)),MAX($AQ74:AQ74)+1,"")</f>
        <v/>
      </c>
      <c r="AS74" s="72" t="str">
        <f>IF(AND(F74&gt;0,ROWS($D$70:E73)&lt;&gt;COLUMNS($D$70:E73)),MAX($AQ74:AR74)+1,"")</f>
        <v/>
      </c>
      <c r="AT74" s="72" t="str">
        <f>IF(AND(G74&gt;0,ROWS($D$70:F73)&lt;&gt;COLUMNS($D$70:F73)),MAX($AQ74:AS74)+1,"")</f>
        <v/>
      </c>
      <c r="AU74" s="72" t="str">
        <f>IF(AND(H74&gt;0,ROWS($D$70:G73)&lt;&gt;COLUMNS($D$70:G73)),MAX($AQ74:AT74)+1,"")</f>
        <v/>
      </c>
      <c r="AV74" s="72" t="str">
        <f>IF(AND(I74&gt;0,ROWS($D$70:H73)&lt;&gt;COLUMNS($D$70:H73)),MAX($AQ74:AU74)+1,"")</f>
        <v/>
      </c>
      <c r="AW74" s="72" t="str">
        <f>IF(AND(J74&gt;0,ROWS($D$70:I73)&lt;&gt;COLUMNS($D$70:I73)),MAX($AQ74:AV74)+1,"")</f>
        <v/>
      </c>
      <c r="AX74" s="72" t="str">
        <f>IF(AND(K74&gt;0,ROWS($D$70:J73)&lt;&gt;COLUMNS($D$70:J73)),MAX($AQ74:AW74)+1,"")</f>
        <v/>
      </c>
      <c r="AY74" s="72" t="str">
        <f>IF(AND(L74&gt;0,ROWS($D$70:K73)&lt;&gt;COLUMNS($D$70:K73)),MAX($AQ74:AX74)+1,"")</f>
        <v/>
      </c>
      <c r="AZ74" s="72" t="str">
        <f>IF(AND(M74&gt;0,ROWS($D$70:L73)&lt;&gt;COLUMNS($D$70:L73)),MAX($AQ74:AY74)+1,"")</f>
        <v/>
      </c>
      <c r="BA74" s="112" t="str">
        <f>IF(AND(N74&gt;0,ROWS($D$70:M73)&lt;&gt;COLUMNS($D$70:M73)),MAX($AQ74:AZ74)+1,"")</f>
        <v/>
      </c>
      <c r="BB74" s="111" t="str">
        <f>IF(AND(O74&gt;0,ROWS($D$70:N73)&lt;&gt;COLUMNS($D$70:N73)),MAX($AQ74:BA74)+1,"")</f>
        <v/>
      </c>
      <c r="BC74" s="72" t="str">
        <f>IF(AND(P74&gt;0,ROWS($D$70:O73)&lt;&gt;COLUMNS($D$70:O73)),MAX($AQ74:BB74)+1,"")</f>
        <v/>
      </c>
      <c r="BD74" s="72" t="str">
        <f>IF(AND(Q74&gt;0,ROWS($D$70:P73)&lt;&gt;COLUMNS($D$70:P73)),MAX($AQ74:BC74)+1,"")</f>
        <v/>
      </c>
      <c r="BE74" s="72" t="str">
        <f>IF(AND(R74&gt;0,ROWS($D$70:Q73)&lt;&gt;COLUMNS($D$70:Q73)),MAX($AQ74:BD74)+1,"")</f>
        <v/>
      </c>
      <c r="BF74" s="72" t="str">
        <f>IF(AND(S74&gt;0,ROWS($D$70:R73)&lt;&gt;COLUMNS($D$70:R73)),MAX($AQ74:BE74)+1,"")</f>
        <v/>
      </c>
      <c r="BG74" s="72" t="str">
        <f>IF(AND(T74&gt;0,ROWS($D$70:S73)&lt;&gt;COLUMNS($D$70:S73)),MAX($AQ74:BF74)+1,"")</f>
        <v/>
      </c>
      <c r="BH74" s="72" t="str">
        <f>IF(AND(U74&gt;0,ROWS($D$70:T73)&lt;&gt;COLUMNS($D$70:T73)),MAX($AQ74:BG74)+1,"")</f>
        <v/>
      </c>
      <c r="BI74" s="72" t="str">
        <f>IF(AND(V74&gt;0,ROWS($D$70:U73)&lt;&gt;COLUMNS($D$70:U73)),MAX($AQ74:BH74)+1,"")</f>
        <v/>
      </c>
      <c r="BJ74" s="72" t="str">
        <f>IF(AND(W74&gt;0,ROWS($D$70:V73)&lt;&gt;COLUMNS($D$70:V73)),MAX($AQ74:BI74)+1,"")</f>
        <v/>
      </c>
      <c r="BK74" s="72" t="str">
        <f>IF(AND(X74&gt;0,ROWS($D$70:W73)&lt;&gt;COLUMNS($D$70:W73)),MAX($AQ74:BJ74)+1,"")</f>
        <v/>
      </c>
      <c r="BL74" s="72" t="str">
        <f>IF(AND(Y74&gt;0,ROWS($D$70:X73)&lt;&gt;COLUMNS($D$70:X73)),MAX($AQ74:BK74)+1,"")</f>
        <v/>
      </c>
      <c r="BM74" s="72" t="str">
        <f>IF(AND(Z74&gt;0,ROWS($D$70:Y73)&lt;&gt;COLUMNS($D$70:Y73)),MAX($AQ74:BL74)+1,"")</f>
        <v/>
      </c>
      <c r="BN74" s="72" t="str">
        <f>IF(AND(AA74&gt;0,ROWS($D$70:Z73)&lt;&gt;COLUMNS($D$70:Z73)),MAX($AQ74:BM74)+1,"")</f>
        <v/>
      </c>
      <c r="BO74" s="72" t="str">
        <f>IF(AND(AB74&gt;0,ROWS($D$70:AA73)&lt;&gt;COLUMNS($D$70:AA73)),MAX($AQ74:BN74)+1,"")</f>
        <v/>
      </c>
      <c r="BP74" s="72" t="str">
        <f>IF(AND(AC74&gt;0,ROWS($D$70:AB73)&lt;&gt;COLUMNS($D$70:AB73)),MAX($AQ74:BO74)+1,"")</f>
        <v/>
      </c>
      <c r="BQ74" s="72" t="str">
        <f>IF(AND(AD74&gt;0,ROWS($D$70:AC73)&lt;&gt;COLUMNS($D$70:AC73)),MAX($AQ74:BP74)+1,"")</f>
        <v/>
      </c>
      <c r="BR74" s="72" t="str">
        <f>IF(AND(AE74&gt;0,ROWS($D$70:AD73)&lt;&gt;COLUMNS($D$70:AD73)),MAX($AQ74:BQ74)+1,"")</f>
        <v/>
      </c>
      <c r="BS74" s="72" t="str">
        <f>IF(AND(AF74&gt;0,ROWS($D$70:AE73)&lt;&gt;COLUMNS($D$70:AE73)),MAX($AQ74:BR74)+1,"")</f>
        <v/>
      </c>
      <c r="BT74" s="72" t="str">
        <f>IF(AND(AG74&gt;0,ROWS($D$70:AF73)&lt;&gt;COLUMNS($D$70:AF73)),MAX($AQ74:BS74)+1,"")</f>
        <v/>
      </c>
      <c r="BU74" s="112" t="str">
        <f>IF(AND(AH74&gt;0,ROWS($D$70:AG73)&lt;&gt;COLUMNS($D$70:AG73)),MAX($AQ74:BT74)+1,"")</f>
        <v/>
      </c>
      <c r="BV74" s="73"/>
    </row>
    <row r="75" spans="2:74" ht="12.75" customHeight="1" x14ac:dyDescent="0.35">
      <c r="C75" s="70">
        <v>5</v>
      </c>
      <c r="D75" s="98" t="e">
        <f t="shared" si="10"/>
        <v>#REF!</v>
      </c>
      <c r="E75" s="93">
        <v>0</v>
      </c>
      <c r="F75" s="71">
        <v>0</v>
      </c>
      <c r="G75" s="71">
        <v>0</v>
      </c>
      <c r="H75" s="71">
        <v>0</v>
      </c>
      <c r="I75" s="71">
        <v>1</v>
      </c>
      <c r="J75" s="71">
        <v>0</v>
      </c>
      <c r="K75" s="71">
        <v>0</v>
      </c>
      <c r="L75" s="71">
        <v>0</v>
      </c>
      <c r="M75" s="71">
        <v>0</v>
      </c>
      <c r="N75" s="94">
        <v>0</v>
      </c>
      <c r="O75" s="93">
        <v>0</v>
      </c>
      <c r="P75" s="71">
        <v>0</v>
      </c>
      <c r="Q75" s="71">
        <v>0</v>
      </c>
      <c r="R75" s="71">
        <v>0</v>
      </c>
      <c r="S75" s="71">
        <v>0</v>
      </c>
      <c r="T75" s="71">
        <v>0</v>
      </c>
      <c r="U75" s="71">
        <v>0</v>
      </c>
      <c r="V75" s="71">
        <v>0</v>
      </c>
      <c r="W75" s="71">
        <v>0</v>
      </c>
      <c r="X75" s="71">
        <v>0</v>
      </c>
      <c r="Y75" s="71">
        <v>0</v>
      </c>
      <c r="Z75" s="71">
        <v>0</v>
      </c>
      <c r="AA75" s="71">
        <v>0</v>
      </c>
      <c r="AB75" s="71">
        <v>0</v>
      </c>
      <c r="AC75" s="71">
        <v>0</v>
      </c>
      <c r="AD75" s="71">
        <v>0</v>
      </c>
      <c r="AE75" s="71">
        <v>0</v>
      </c>
      <c r="AF75" s="71">
        <v>0</v>
      </c>
      <c r="AG75" s="71">
        <v>0</v>
      </c>
      <c r="AH75" s="94">
        <v>0</v>
      </c>
      <c r="AJ75" s="102">
        <f>IFERROR(SUMIF(#REF!,CONST_CNTR_EmbedEmDir &amp; D75,#REF!)/SUMIF(#REF!,CONST_CNTR_TotProd &amp; D75,#REF!),0)</f>
        <v>0</v>
      </c>
      <c r="AK75" s="103">
        <v>0</v>
      </c>
      <c r="AL75" s="106">
        <f>IFERROR(SUMIF(#REF!,CONST_CNTR_EmbedEmInDir &amp; D75,#REF!)/SUMIF(#REF!,CONST_CNTR_TotProd &amp; D75,#REF!),0)</f>
        <v>0</v>
      </c>
      <c r="AM75" s="103">
        <v>0</v>
      </c>
      <c r="AN75" s="106">
        <f>IFERROR(SUMIF(#REF!,CONST_ElecConsumption &amp; D75,#REF!)/SUMIF(#REF!,CONST_CNTR_TotProd &amp; D75,#REF!),0)</f>
        <v>0</v>
      </c>
      <c r="AO75" s="103">
        <v>0</v>
      </c>
      <c r="AR75" s="111" t="str">
        <f>IF(AND(E75&gt;0,ROWS($D$70:D74)&lt;&gt;COLUMNS($D$70:D74)),MAX($AQ75:AQ75)+1,"")</f>
        <v/>
      </c>
      <c r="AS75" s="72" t="str">
        <f>IF(AND(F75&gt;0,ROWS($D$70:E74)&lt;&gt;COLUMNS($D$70:E74)),MAX($AQ75:AR75)+1,"")</f>
        <v/>
      </c>
      <c r="AT75" s="72" t="str">
        <f>IF(AND(G75&gt;0,ROWS($D$70:F74)&lt;&gt;COLUMNS($D$70:F74)),MAX($AQ75:AS75)+1,"")</f>
        <v/>
      </c>
      <c r="AU75" s="72" t="str">
        <f>IF(AND(H75&gt;0,ROWS($D$70:G74)&lt;&gt;COLUMNS($D$70:G74)),MAX($AQ75:AT75)+1,"")</f>
        <v/>
      </c>
      <c r="AV75" s="72" t="str">
        <f>IF(AND(I75&gt;0,ROWS($D$70:H74)&lt;&gt;COLUMNS($D$70:H74)),MAX($AQ75:AU75)+1,"")</f>
        <v/>
      </c>
      <c r="AW75" s="72" t="str">
        <f>IF(AND(J75&gt;0,ROWS($D$70:I74)&lt;&gt;COLUMNS($D$70:I74)),MAX($AQ75:AV75)+1,"")</f>
        <v/>
      </c>
      <c r="AX75" s="72" t="str">
        <f>IF(AND(K75&gt;0,ROWS($D$70:J74)&lt;&gt;COLUMNS($D$70:J74)),MAX($AQ75:AW75)+1,"")</f>
        <v/>
      </c>
      <c r="AY75" s="72" t="str">
        <f>IF(AND(L75&gt;0,ROWS($D$70:K74)&lt;&gt;COLUMNS($D$70:K74)),MAX($AQ75:AX75)+1,"")</f>
        <v/>
      </c>
      <c r="AZ75" s="72" t="str">
        <f>IF(AND(M75&gt;0,ROWS($D$70:L74)&lt;&gt;COLUMNS($D$70:L74)),MAX($AQ75:AY75)+1,"")</f>
        <v/>
      </c>
      <c r="BA75" s="112" t="str">
        <f>IF(AND(N75&gt;0,ROWS($D$70:M74)&lt;&gt;COLUMNS($D$70:M74)),MAX($AQ75:AZ75)+1,"")</f>
        <v/>
      </c>
      <c r="BB75" s="111" t="str">
        <f>IF(AND(O75&gt;0,ROWS($D$70:N74)&lt;&gt;COLUMNS($D$70:N74)),MAX($AQ75:BA75)+1,"")</f>
        <v/>
      </c>
      <c r="BC75" s="72" t="str">
        <f>IF(AND(P75&gt;0,ROWS($D$70:O74)&lt;&gt;COLUMNS($D$70:O74)),MAX($AQ75:BB75)+1,"")</f>
        <v/>
      </c>
      <c r="BD75" s="72" t="str">
        <f>IF(AND(Q75&gt;0,ROWS($D$70:P74)&lt;&gt;COLUMNS($D$70:P74)),MAX($AQ75:BC75)+1,"")</f>
        <v/>
      </c>
      <c r="BE75" s="72" t="str">
        <f>IF(AND(R75&gt;0,ROWS($D$70:Q74)&lt;&gt;COLUMNS($D$70:Q74)),MAX($AQ75:BD75)+1,"")</f>
        <v/>
      </c>
      <c r="BF75" s="72" t="str">
        <f>IF(AND(S75&gt;0,ROWS($D$70:R74)&lt;&gt;COLUMNS($D$70:R74)),MAX($AQ75:BE75)+1,"")</f>
        <v/>
      </c>
      <c r="BG75" s="72" t="str">
        <f>IF(AND(T75&gt;0,ROWS($D$70:S74)&lt;&gt;COLUMNS($D$70:S74)),MAX($AQ75:BF75)+1,"")</f>
        <v/>
      </c>
      <c r="BH75" s="72" t="str">
        <f>IF(AND(U75&gt;0,ROWS($D$70:T74)&lt;&gt;COLUMNS($D$70:T74)),MAX($AQ75:BG75)+1,"")</f>
        <v/>
      </c>
      <c r="BI75" s="72" t="str">
        <f>IF(AND(V75&gt;0,ROWS($D$70:U74)&lt;&gt;COLUMNS($D$70:U74)),MAX($AQ75:BH75)+1,"")</f>
        <v/>
      </c>
      <c r="BJ75" s="72" t="str">
        <f>IF(AND(W75&gt;0,ROWS($D$70:V74)&lt;&gt;COLUMNS($D$70:V74)),MAX($AQ75:BI75)+1,"")</f>
        <v/>
      </c>
      <c r="BK75" s="72" t="str">
        <f>IF(AND(X75&gt;0,ROWS($D$70:W74)&lt;&gt;COLUMNS($D$70:W74)),MAX($AQ75:BJ75)+1,"")</f>
        <v/>
      </c>
      <c r="BL75" s="72" t="str">
        <f>IF(AND(Y75&gt;0,ROWS($D$70:X74)&lt;&gt;COLUMNS($D$70:X74)),MAX($AQ75:BK75)+1,"")</f>
        <v/>
      </c>
      <c r="BM75" s="72" t="str">
        <f>IF(AND(Z75&gt;0,ROWS($D$70:Y74)&lt;&gt;COLUMNS($D$70:Y74)),MAX($AQ75:BL75)+1,"")</f>
        <v/>
      </c>
      <c r="BN75" s="72" t="str">
        <f>IF(AND(AA75&gt;0,ROWS($D$70:Z74)&lt;&gt;COLUMNS($D$70:Z74)),MAX($AQ75:BM75)+1,"")</f>
        <v/>
      </c>
      <c r="BO75" s="72" t="str">
        <f>IF(AND(AB75&gt;0,ROWS($D$70:AA74)&lt;&gt;COLUMNS($D$70:AA74)),MAX($AQ75:BN75)+1,"")</f>
        <v/>
      </c>
      <c r="BP75" s="72" t="str">
        <f>IF(AND(AC75&gt;0,ROWS($D$70:AB74)&lt;&gt;COLUMNS($D$70:AB74)),MAX($AQ75:BO75)+1,"")</f>
        <v/>
      </c>
      <c r="BQ75" s="72" t="str">
        <f>IF(AND(AD75&gt;0,ROWS($D$70:AC74)&lt;&gt;COLUMNS($D$70:AC74)),MAX($AQ75:BP75)+1,"")</f>
        <v/>
      </c>
      <c r="BR75" s="72" t="str">
        <f>IF(AND(AE75&gt;0,ROWS($D$70:AD74)&lt;&gt;COLUMNS($D$70:AD74)),MAX($AQ75:BQ75)+1,"")</f>
        <v/>
      </c>
      <c r="BS75" s="72" t="str">
        <f>IF(AND(AF75&gt;0,ROWS($D$70:AE74)&lt;&gt;COLUMNS($D$70:AE74)),MAX($AQ75:BR75)+1,"")</f>
        <v/>
      </c>
      <c r="BT75" s="72" t="str">
        <f>IF(AND(AG75&gt;0,ROWS($D$70:AF74)&lt;&gt;COLUMNS($D$70:AF74)),MAX($AQ75:BS75)+1,"")</f>
        <v/>
      </c>
      <c r="BU75" s="112" t="str">
        <f>IF(AND(AH75&gt;0,ROWS($D$70:AG74)&lt;&gt;COLUMNS($D$70:AG74)),MAX($AQ75:BT75)+1,"")</f>
        <v/>
      </c>
      <c r="BV75" s="73"/>
    </row>
    <row r="76" spans="2:74" ht="12.75" customHeight="1" x14ac:dyDescent="0.35">
      <c r="C76" s="70">
        <v>6</v>
      </c>
      <c r="D76" s="98" t="e">
        <f t="shared" si="10"/>
        <v>#REF!</v>
      </c>
      <c r="E76" s="93">
        <v>0</v>
      </c>
      <c r="F76" s="71">
        <v>0</v>
      </c>
      <c r="G76" s="71">
        <v>0</v>
      </c>
      <c r="H76" s="71">
        <v>0</v>
      </c>
      <c r="I76" s="71">
        <v>0</v>
      </c>
      <c r="J76" s="71">
        <v>1</v>
      </c>
      <c r="K76" s="71">
        <v>0</v>
      </c>
      <c r="L76" s="71">
        <v>0</v>
      </c>
      <c r="M76" s="71">
        <v>0</v>
      </c>
      <c r="N76" s="94">
        <v>0</v>
      </c>
      <c r="O76" s="93">
        <v>0</v>
      </c>
      <c r="P76" s="71">
        <v>0</v>
      </c>
      <c r="Q76" s="71">
        <v>0</v>
      </c>
      <c r="R76" s="71">
        <v>0</v>
      </c>
      <c r="S76" s="71">
        <v>0</v>
      </c>
      <c r="T76" s="71">
        <v>0</v>
      </c>
      <c r="U76" s="71">
        <v>0</v>
      </c>
      <c r="V76" s="71">
        <v>0</v>
      </c>
      <c r="W76" s="71">
        <v>0</v>
      </c>
      <c r="X76" s="71">
        <v>0</v>
      </c>
      <c r="Y76" s="71">
        <v>0</v>
      </c>
      <c r="Z76" s="71">
        <v>0</v>
      </c>
      <c r="AA76" s="71">
        <v>0</v>
      </c>
      <c r="AB76" s="71">
        <v>0</v>
      </c>
      <c r="AC76" s="71">
        <v>0</v>
      </c>
      <c r="AD76" s="71">
        <v>0</v>
      </c>
      <c r="AE76" s="71">
        <v>0</v>
      </c>
      <c r="AF76" s="71">
        <v>0</v>
      </c>
      <c r="AG76" s="71">
        <v>0</v>
      </c>
      <c r="AH76" s="94">
        <v>0</v>
      </c>
      <c r="AJ76" s="102">
        <f>IFERROR(SUMIF(#REF!,CONST_CNTR_EmbedEmDir &amp; D76,#REF!)/SUMIF(#REF!,CONST_CNTR_TotProd &amp; D76,#REF!),0)</f>
        <v>0</v>
      </c>
      <c r="AK76" s="103">
        <v>0</v>
      </c>
      <c r="AL76" s="106">
        <f>IFERROR(SUMIF(#REF!,CONST_CNTR_EmbedEmInDir &amp; D76,#REF!)/SUMIF(#REF!,CONST_CNTR_TotProd &amp; D76,#REF!),0)</f>
        <v>0</v>
      </c>
      <c r="AM76" s="103">
        <v>0</v>
      </c>
      <c r="AN76" s="106">
        <f>IFERROR(SUMIF(#REF!,CONST_ElecConsumption &amp; D76,#REF!)/SUMIF(#REF!,CONST_CNTR_TotProd &amp; D76,#REF!),0)</f>
        <v>0</v>
      </c>
      <c r="AO76" s="103">
        <v>0</v>
      </c>
      <c r="AR76" s="111" t="str">
        <f>IF(AND(E76&gt;0,ROWS($D$70:D75)&lt;&gt;COLUMNS($D$70:D75)),MAX($AQ76:AQ76)+1,"")</f>
        <v/>
      </c>
      <c r="AS76" s="72" t="str">
        <f>IF(AND(F76&gt;0,ROWS($D$70:E75)&lt;&gt;COLUMNS($D$70:E75)),MAX($AQ76:AR76)+1,"")</f>
        <v/>
      </c>
      <c r="AT76" s="72" t="str">
        <f>IF(AND(G76&gt;0,ROWS($D$70:F75)&lt;&gt;COLUMNS($D$70:F75)),MAX($AQ76:AS76)+1,"")</f>
        <v/>
      </c>
      <c r="AU76" s="72" t="str">
        <f>IF(AND(H76&gt;0,ROWS($D$70:G75)&lt;&gt;COLUMNS($D$70:G75)),MAX($AQ76:AT76)+1,"")</f>
        <v/>
      </c>
      <c r="AV76" s="72" t="str">
        <f>IF(AND(I76&gt;0,ROWS($D$70:H75)&lt;&gt;COLUMNS($D$70:H75)),MAX($AQ76:AU76)+1,"")</f>
        <v/>
      </c>
      <c r="AW76" s="72" t="str">
        <f>IF(AND(J76&gt;0,ROWS($D$70:I75)&lt;&gt;COLUMNS($D$70:I75)),MAX($AQ76:AV76)+1,"")</f>
        <v/>
      </c>
      <c r="AX76" s="72" t="str">
        <f>IF(AND(K76&gt;0,ROWS($D$70:J75)&lt;&gt;COLUMNS($D$70:J75)),MAX($AQ76:AW76)+1,"")</f>
        <v/>
      </c>
      <c r="AY76" s="72" t="str">
        <f>IF(AND(L76&gt;0,ROWS($D$70:K75)&lt;&gt;COLUMNS($D$70:K75)),MAX($AQ76:AX76)+1,"")</f>
        <v/>
      </c>
      <c r="AZ76" s="72" t="str">
        <f>IF(AND(M76&gt;0,ROWS($D$70:L75)&lt;&gt;COLUMNS($D$70:L75)),MAX($AQ76:AY76)+1,"")</f>
        <v/>
      </c>
      <c r="BA76" s="112" t="str">
        <f>IF(AND(N76&gt;0,ROWS($D$70:M75)&lt;&gt;COLUMNS($D$70:M75)),MAX($AQ76:AZ76)+1,"")</f>
        <v/>
      </c>
      <c r="BB76" s="111" t="str">
        <f>IF(AND(O76&gt;0,ROWS($D$70:N75)&lt;&gt;COLUMNS($D$70:N75)),MAX($AQ76:BA76)+1,"")</f>
        <v/>
      </c>
      <c r="BC76" s="72" t="str">
        <f>IF(AND(P76&gt;0,ROWS($D$70:O75)&lt;&gt;COLUMNS($D$70:O75)),MAX($AQ76:BB76)+1,"")</f>
        <v/>
      </c>
      <c r="BD76" s="72" t="str">
        <f>IF(AND(Q76&gt;0,ROWS($D$70:P75)&lt;&gt;COLUMNS($D$70:P75)),MAX($AQ76:BC76)+1,"")</f>
        <v/>
      </c>
      <c r="BE76" s="72" t="str">
        <f>IF(AND(R76&gt;0,ROWS($D$70:Q75)&lt;&gt;COLUMNS($D$70:Q75)),MAX($AQ76:BD76)+1,"")</f>
        <v/>
      </c>
      <c r="BF76" s="72" t="str">
        <f>IF(AND(S76&gt;0,ROWS($D$70:R75)&lt;&gt;COLUMNS($D$70:R75)),MAX($AQ76:BE76)+1,"")</f>
        <v/>
      </c>
      <c r="BG76" s="72" t="str">
        <f>IF(AND(T76&gt;0,ROWS($D$70:S75)&lt;&gt;COLUMNS($D$70:S75)),MAX($AQ76:BF76)+1,"")</f>
        <v/>
      </c>
      <c r="BH76" s="72" t="str">
        <f>IF(AND(U76&gt;0,ROWS($D$70:T75)&lt;&gt;COLUMNS($D$70:T75)),MAX($AQ76:BG76)+1,"")</f>
        <v/>
      </c>
      <c r="BI76" s="72" t="str">
        <f>IF(AND(V76&gt;0,ROWS($D$70:U75)&lt;&gt;COLUMNS($D$70:U75)),MAX($AQ76:BH76)+1,"")</f>
        <v/>
      </c>
      <c r="BJ76" s="72" t="str">
        <f>IF(AND(W76&gt;0,ROWS($D$70:V75)&lt;&gt;COLUMNS($D$70:V75)),MAX($AQ76:BI76)+1,"")</f>
        <v/>
      </c>
      <c r="BK76" s="72" t="str">
        <f>IF(AND(X76&gt;0,ROWS($D$70:W75)&lt;&gt;COLUMNS($D$70:W75)),MAX($AQ76:BJ76)+1,"")</f>
        <v/>
      </c>
      <c r="BL76" s="72" t="str">
        <f>IF(AND(Y76&gt;0,ROWS($D$70:X75)&lt;&gt;COLUMNS($D$70:X75)),MAX($AQ76:BK76)+1,"")</f>
        <v/>
      </c>
      <c r="BM76" s="72" t="str">
        <f>IF(AND(Z76&gt;0,ROWS($D$70:Y75)&lt;&gt;COLUMNS($D$70:Y75)),MAX($AQ76:BL76)+1,"")</f>
        <v/>
      </c>
      <c r="BN76" s="72" t="str">
        <f>IF(AND(AA76&gt;0,ROWS($D$70:Z75)&lt;&gt;COLUMNS($D$70:Z75)),MAX($AQ76:BM76)+1,"")</f>
        <v/>
      </c>
      <c r="BO76" s="72" t="str">
        <f>IF(AND(AB76&gt;0,ROWS($D$70:AA75)&lt;&gt;COLUMNS($D$70:AA75)),MAX($AQ76:BN76)+1,"")</f>
        <v/>
      </c>
      <c r="BP76" s="72" t="str">
        <f>IF(AND(AC76&gt;0,ROWS($D$70:AB75)&lt;&gt;COLUMNS($D$70:AB75)),MAX($AQ76:BO76)+1,"")</f>
        <v/>
      </c>
      <c r="BQ76" s="72" t="str">
        <f>IF(AND(AD76&gt;0,ROWS($D$70:AC75)&lt;&gt;COLUMNS($D$70:AC75)),MAX($AQ76:BP76)+1,"")</f>
        <v/>
      </c>
      <c r="BR76" s="72" t="str">
        <f>IF(AND(AE76&gt;0,ROWS($D$70:AD75)&lt;&gt;COLUMNS($D$70:AD75)),MAX($AQ76:BQ76)+1,"")</f>
        <v/>
      </c>
      <c r="BS76" s="72" t="str">
        <f>IF(AND(AF76&gt;0,ROWS($D$70:AE75)&lt;&gt;COLUMNS($D$70:AE75)),MAX($AQ76:BR76)+1,"")</f>
        <v/>
      </c>
      <c r="BT76" s="72" t="str">
        <f>IF(AND(AG76&gt;0,ROWS($D$70:AF75)&lt;&gt;COLUMNS($D$70:AF75)),MAX($AQ76:BS76)+1,"")</f>
        <v/>
      </c>
      <c r="BU76" s="112" t="str">
        <f>IF(AND(AH76&gt;0,ROWS($D$70:AG75)&lt;&gt;COLUMNS($D$70:AG75)),MAX($AQ76:BT76)+1,"")</f>
        <v/>
      </c>
      <c r="BV76" s="73"/>
    </row>
    <row r="77" spans="2:74" ht="12.75" customHeight="1" x14ac:dyDescent="0.35">
      <c r="C77" s="70">
        <v>7</v>
      </c>
      <c r="D77" s="98" t="e">
        <f t="shared" si="10"/>
        <v>#REF!</v>
      </c>
      <c r="E77" s="93">
        <v>0</v>
      </c>
      <c r="F77" s="71">
        <v>0</v>
      </c>
      <c r="G77" s="71">
        <v>0</v>
      </c>
      <c r="H77" s="71">
        <v>0</v>
      </c>
      <c r="I77" s="71">
        <v>0</v>
      </c>
      <c r="J77" s="71">
        <v>0</v>
      </c>
      <c r="K77" s="71">
        <v>1</v>
      </c>
      <c r="L77" s="71">
        <v>0</v>
      </c>
      <c r="M77" s="71">
        <v>0</v>
      </c>
      <c r="N77" s="94">
        <v>0</v>
      </c>
      <c r="O77" s="93">
        <v>0</v>
      </c>
      <c r="P77" s="71">
        <v>0</v>
      </c>
      <c r="Q77" s="71">
        <v>0</v>
      </c>
      <c r="R77" s="71">
        <v>0</v>
      </c>
      <c r="S77" s="71">
        <v>0</v>
      </c>
      <c r="T77" s="71">
        <v>0</v>
      </c>
      <c r="U77" s="71">
        <v>0</v>
      </c>
      <c r="V77" s="71">
        <v>0</v>
      </c>
      <c r="W77" s="71">
        <v>0</v>
      </c>
      <c r="X77" s="71">
        <v>0</v>
      </c>
      <c r="Y77" s="71">
        <v>0</v>
      </c>
      <c r="Z77" s="71">
        <v>0</v>
      </c>
      <c r="AA77" s="71">
        <v>0</v>
      </c>
      <c r="AB77" s="71">
        <v>0</v>
      </c>
      <c r="AC77" s="71">
        <v>0</v>
      </c>
      <c r="AD77" s="71">
        <v>0</v>
      </c>
      <c r="AE77" s="71">
        <v>0</v>
      </c>
      <c r="AF77" s="71">
        <v>0</v>
      </c>
      <c r="AG77" s="71">
        <v>0</v>
      </c>
      <c r="AH77" s="94">
        <v>0</v>
      </c>
      <c r="AJ77" s="102">
        <f>IFERROR(SUMIF(#REF!,CONST_CNTR_EmbedEmDir &amp; D77,#REF!)/SUMIF(#REF!,CONST_CNTR_TotProd &amp; D77,#REF!),0)</f>
        <v>0</v>
      </c>
      <c r="AK77" s="103">
        <v>0</v>
      </c>
      <c r="AL77" s="106">
        <f>IFERROR(SUMIF(#REF!,CONST_CNTR_EmbedEmInDir &amp; D77,#REF!)/SUMIF(#REF!,CONST_CNTR_TotProd &amp; D77,#REF!),0)</f>
        <v>0</v>
      </c>
      <c r="AM77" s="103">
        <v>0</v>
      </c>
      <c r="AN77" s="106">
        <f>IFERROR(SUMIF(#REF!,CONST_ElecConsumption &amp; D77,#REF!)/SUMIF(#REF!,CONST_CNTR_TotProd &amp; D77,#REF!),0)</f>
        <v>0</v>
      </c>
      <c r="AO77" s="103">
        <v>0</v>
      </c>
      <c r="AR77" s="111" t="str">
        <f>IF(AND(E77&gt;0,ROWS($D$70:D76)&lt;&gt;COLUMNS($D$70:D76)),MAX($AQ77:AQ77)+1,"")</f>
        <v/>
      </c>
      <c r="AS77" s="72" t="str">
        <f>IF(AND(F77&gt;0,ROWS($D$70:E76)&lt;&gt;COLUMNS($D$70:E76)),MAX($AQ77:AR77)+1,"")</f>
        <v/>
      </c>
      <c r="AT77" s="72" t="str">
        <f>IF(AND(G77&gt;0,ROWS($D$70:F76)&lt;&gt;COLUMNS($D$70:F76)),MAX($AQ77:AS77)+1,"")</f>
        <v/>
      </c>
      <c r="AU77" s="72" t="str">
        <f>IF(AND(H77&gt;0,ROWS($D$70:G76)&lt;&gt;COLUMNS($D$70:G76)),MAX($AQ77:AT77)+1,"")</f>
        <v/>
      </c>
      <c r="AV77" s="72" t="str">
        <f>IF(AND(I77&gt;0,ROWS($D$70:H76)&lt;&gt;COLUMNS($D$70:H76)),MAX($AQ77:AU77)+1,"")</f>
        <v/>
      </c>
      <c r="AW77" s="72" t="str">
        <f>IF(AND(J77&gt;0,ROWS($D$70:I76)&lt;&gt;COLUMNS($D$70:I76)),MAX($AQ77:AV77)+1,"")</f>
        <v/>
      </c>
      <c r="AX77" s="72" t="str">
        <f>IF(AND(K77&gt;0,ROWS($D$70:J76)&lt;&gt;COLUMNS($D$70:J76)),MAX($AQ77:AW77)+1,"")</f>
        <v/>
      </c>
      <c r="AY77" s="72" t="str">
        <f>IF(AND(L77&gt;0,ROWS($D$70:K76)&lt;&gt;COLUMNS($D$70:K76)),MAX($AQ77:AX77)+1,"")</f>
        <v/>
      </c>
      <c r="AZ77" s="72" t="str">
        <f>IF(AND(M77&gt;0,ROWS($D$70:L76)&lt;&gt;COLUMNS($D$70:L76)),MAX($AQ77:AY77)+1,"")</f>
        <v/>
      </c>
      <c r="BA77" s="112" t="str">
        <f>IF(AND(N77&gt;0,ROWS($D$70:M76)&lt;&gt;COLUMNS($D$70:M76)),MAX($AQ77:AZ77)+1,"")</f>
        <v/>
      </c>
      <c r="BB77" s="111" t="str">
        <f>IF(AND(O77&gt;0,ROWS($D$70:N76)&lt;&gt;COLUMNS($D$70:N76)),MAX($AQ77:BA77)+1,"")</f>
        <v/>
      </c>
      <c r="BC77" s="72" t="str">
        <f>IF(AND(P77&gt;0,ROWS($D$70:O76)&lt;&gt;COLUMNS($D$70:O76)),MAX($AQ77:BB77)+1,"")</f>
        <v/>
      </c>
      <c r="BD77" s="72" t="str">
        <f>IF(AND(Q77&gt;0,ROWS($D$70:P76)&lt;&gt;COLUMNS($D$70:P76)),MAX($AQ77:BC77)+1,"")</f>
        <v/>
      </c>
      <c r="BE77" s="72" t="str">
        <f>IF(AND(R77&gt;0,ROWS($D$70:Q76)&lt;&gt;COLUMNS($D$70:Q76)),MAX($AQ77:BD77)+1,"")</f>
        <v/>
      </c>
      <c r="BF77" s="72" t="str">
        <f>IF(AND(S77&gt;0,ROWS($D$70:R76)&lt;&gt;COLUMNS($D$70:R76)),MAX($AQ77:BE77)+1,"")</f>
        <v/>
      </c>
      <c r="BG77" s="72" t="str">
        <f>IF(AND(T77&gt;0,ROWS($D$70:S76)&lt;&gt;COLUMNS($D$70:S76)),MAX($AQ77:BF77)+1,"")</f>
        <v/>
      </c>
      <c r="BH77" s="72" t="str">
        <f>IF(AND(U77&gt;0,ROWS($D$70:T76)&lt;&gt;COLUMNS($D$70:T76)),MAX($AQ77:BG77)+1,"")</f>
        <v/>
      </c>
      <c r="BI77" s="72" t="str">
        <f>IF(AND(V77&gt;0,ROWS($D$70:U76)&lt;&gt;COLUMNS($D$70:U76)),MAX($AQ77:BH77)+1,"")</f>
        <v/>
      </c>
      <c r="BJ77" s="72" t="str">
        <f>IF(AND(W77&gt;0,ROWS($D$70:V76)&lt;&gt;COLUMNS($D$70:V76)),MAX($AQ77:BI77)+1,"")</f>
        <v/>
      </c>
      <c r="BK77" s="72" t="str">
        <f>IF(AND(X77&gt;0,ROWS($D$70:W76)&lt;&gt;COLUMNS($D$70:W76)),MAX($AQ77:BJ77)+1,"")</f>
        <v/>
      </c>
      <c r="BL77" s="72" t="str">
        <f>IF(AND(Y77&gt;0,ROWS($D$70:X76)&lt;&gt;COLUMNS($D$70:X76)),MAX($AQ77:BK77)+1,"")</f>
        <v/>
      </c>
      <c r="BM77" s="72" t="str">
        <f>IF(AND(Z77&gt;0,ROWS($D$70:Y76)&lt;&gt;COLUMNS($D$70:Y76)),MAX($AQ77:BL77)+1,"")</f>
        <v/>
      </c>
      <c r="BN77" s="72" t="str">
        <f>IF(AND(AA77&gt;0,ROWS($D$70:Z76)&lt;&gt;COLUMNS($D$70:Z76)),MAX($AQ77:BM77)+1,"")</f>
        <v/>
      </c>
      <c r="BO77" s="72" t="str">
        <f>IF(AND(AB77&gt;0,ROWS($D$70:AA76)&lt;&gt;COLUMNS($D$70:AA76)),MAX($AQ77:BN77)+1,"")</f>
        <v/>
      </c>
      <c r="BP77" s="72" t="str">
        <f>IF(AND(AC77&gt;0,ROWS($D$70:AB76)&lt;&gt;COLUMNS($D$70:AB76)),MAX($AQ77:BO77)+1,"")</f>
        <v/>
      </c>
      <c r="BQ77" s="72" t="str">
        <f>IF(AND(AD77&gt;0,ROWS($D$70:AC76)&lt;&gt;COLUMNS($D$70:AC76)),MAX($AQ77:BP77)+1,"")</f>
        <v/>
      </c>
      <c r="BR77" s="72" t="str">
        <f>IF(AND(AE77&gt;0,ROWS($D$70:AD76)&lt;&gt;COLUMNS($D$70:AD76)),MAX($AQ77:BQ77)+1,"")</f>
        <v/>
      </c>
      <c r="BS77" s="72" t="str">
        <f>IF(AND(AF77&gt;0,ROWS($D$70:AE76)&lt;&gt;COLUMNS($D$70:AE76)),MAX($AQ77:BR77)+1,"")</f>
        <v/>
      </c>
      <c r="BT77" s="72" t="str">
        <f>IF(AND(AG77&gt;0,ROWS($D$70:AF76)&lt;&gt;COLUMNS($D$70:AF76)),MAX($AQ77:BS77)+1,"")</f>
        <v/>
      </c>
      <c r="BU77" s="112" t="str">
        <f>IF(AND(AH77&gt;0,ROWS($D$70:AG76)&lt;&gt;COLUMNS($D$70:AG76)),MAX($AQ77:BT77)+1,"")</f>
        <v/>
      </c>
      <c r="BV77" s="73"/>
    </row>
    <row r="78" spans="2:74" ht="12.75" customHeight="1" x14ac:dyDescent="0.35">
      <c r="C78" s="70">
        <v>8</v>
      </c>
      <c r="D78" s="98" t="e">
        <f t="shared" si="10"/>
        <v>#REF!</v>
      </c>
      <c r="E78" s="93">
        <v>0</v>
      </c>
      <c r="F78" s="71">
        <v>0</v>
      </c>
      <c r="G78" s="71">
        <v>0</v>
      </c>
      <c r="H78" s="71">
        <v>0</v>
      </c>
      <c r="I78" s="71">
        <v>0</v>
      </c>
      <c r="J78" s="71">
        <v>0</v>
      </c>
      <c r="K78" s="71">
        <v>0</v>
      </c>
      <c r="L78" s="71">
        <v>1</v>
      </c>
      <c r="M78" s="71">
        <v>0</v>
      </c>
      <c r="N78" s="94">
        <v>0</v>
      </c>
      <c r="O78" s="93">
        <v>0</v>
      </c>
      <c r="P78" s="71">
        <v>0</v>
      </c>
      <c r="Q78" s="71">
        <v>0</v>
      </c>
      <c r="R78" s="71">
        <v>0</v>
      </c>
      <c r="S78" s="71">
        <v>0</v>
      </c>
      <c r="T78" s="71">
        <v>0</v>
      </c>
      <c r="U78" s="71">
        <v>0</v>
      </c>
      <c r="V78" s="71">
        <v>0</v>
      </c>
      <c r="W78" s="71">
        <v>0</v>
      </c>
      <c r="X78" s="71">
        <v>0</v>
      </c>
      <c r="Y78" s="71">
        <v>0</v>
      </c>
      <c r="Z78" s="71">
        <v>0</v>
      </c>
      <c r="AA78" s="71">
        <v>0</v>
      </c>
      <c r="AB78" s="71">
        <v>0</v>
      </c>
      <c r="AC78" s="71">
        <v>0</v>
      </c>
      <c r="AD78" s="71">
        <v>0</v>
      </c>
      <c r="AE78" s="71">
        <v>0</v>
      </c>
      <c r="AF78" s="71">
        <v>0</v>
      </c>
      <c r="AG78" s="71">
        <v>0</v>
      </c>
      <c r="AH78" s="94">
        <v>0</v>
      </c>
      <c r="AJ78" s="102">
        <f>IFERROR(SUMIF(#REF!,CONST_CNTR_EmbedEmDir &amp; D78,#REF!)/SUMIF(#REF!,CONST_CNTR_TotProd &amp; D78,#REF!),0)</f>
        <v>0</v>
      </c>
      <c r="AK78" s="103">
        <v>0</v>
      </c>
      <c r="AL78" s="106">
        <f>IFERROR(SUMIF(#REF!,CONST_CNTR_EmbedEmInDir &amp; D78,#REF!)/SUMIF(#REF!,CONST_CNTR_TotProd &amp; D78,#REF!),0)</f>
        <v>0</v>
      </c>
      <c r="AM78" s="103">
        <v>0</v>
      </c>
      <c r="AN78" s="106">
        <f>IFERROR(SUMIF(#REF!,CONST_ElecConsumption &amp; D78,#REF!)/SUMIF(#REF!,CONST_CNTR_TotProd &amp; D78,#REF!),0)</f>
        <v>0</v>
      </c>
      <c r="AO78" s="103">
        <v>0</v>
      </c>
      <c r="AR78" s="111" t="str">
        <f>IF(AND(E78&gt;0,ROWS($D$70:D77)&lt;&gt;COLUMNS($D$70:D77)),MAX($AQ78:AQ78)+1,"")</f>
        <v/>
      </c>
      <c r="AS78" s="72" t="str">
        <f>IF(AND(F78&gt;0,ROWS($D$70:E77)&lt;&gt;COLUMNS($D$70:E77)),MAX($AQ78:AR78)+1,"")</f>
        <v/>
      </c>
      <c r="AT78" s="72" t="str">
        <f>IF(AND(G78&gt;0,ROWS($D$70:F77)&lt;&gt;COLUMNS($D$70:F77)),MAX($AQ78:AS78)+1,"")</f>
        <v/>
      </c>
      <c r="AU78" s="72" t="str">
        <f>IF(AND(H78&gt;0,ROWS($D$70:G77)&lt;&gt;COLUMNS($D$70:G77)),MAX($AQ78:AT78)+1,"")</f>
        <v/>
      </c>
      <c r="AV78" s="72" t="str">
        <f>IF(AND(I78&gt;0,ROWS($D$70:H77)&lt;&gt;COLUMNS($D$70:H77)),MAX($AQ78:AU78)+1,"")</f>
        <v/>
      </c>
      <c r="AW78" s="72" t="str">
        <f>IF(AND(J78&gt;0,ROWS($D$70:I77)&lt;&gt;COLUMNS($D$70:I77)),MAX($AQ78:AV78)+1,"")</f>
        <v/>
      </c>
      <c r="AX78" s="72" t="str">
        <f>IF(AND(K78&gt;0,ROWS($D$70:J77)&lt;&gt;COLUMNS($D$70:J77)),MAX($AQ78:AW78)+1,"")</f>
        <v/>
      </c>
      <c r="AY78" s="72" t="str">
        <f>IF(AND(L78&gt;0,ROWS($D$70:K77)&lt;&gt;COLUMNS($D$70:K77)),MAX($AQ78:AX78)+1,"")</f>
        <v/>
      </c>
      <c r="AZ78" s="72" t="str">
        <f>IF(AND(M78&gt;0,ROWS($D$70:L77)&lt;&gt;COLUMNS($D$70:L77)),MAX($AQ78:AY78)+1,"")</f>
        <v/>
      </c>
      <c r="BA78" s="112" t="str">
        <f>IF(AND(N78&gt;0,ROWS($D$70:M77)&lt;&gt;COLUMNS($D$70:M77)),MAX($AQ78:AZ78)+1,"")</f>
        <v/>
      </c>
      <c r="BB78" s="111" t="str">
        <f>IF(AND(O78&gt;0,ROWS($D$70:N77)&lt;&gt;COLUMNS($D$70:N77)),MAX($AQ78:BA78)+1,"")</f>
        <v/>
      </c>
      <c r="BC78" s="72" t="str">
        <f>IF(AND(P78&gt;0,ROWS($D$70:O77)&lt;&gt;COLUMNS($D$70:O77)),MAX($AQ78:BB78)+1,"")</f>
        <v/>
      </c>
      <c r="BD78" s="72" t="str">
        <f>IF(AND(Q78&gt;0,ROWS($D$70:P77)&lt;&gt;COLUMNS($D$70:P77)),MAX($AQ78:BC78)+1,"")</f>
        <v/>
      </c>
      <c r="BE78" s="72" t="str">
        <f>IF(AND(R78&gt;0,ROWS($D$70:Q77)&lt;&gt;COLUMNS($D$70:Q77)),MAX($AQ78:BD78)+1,"")</f>
        <v/>
      </c>
      <c r="BF78" s="72" t="str">
        <f>IF(AND(S78&gt;0,ROWS($D$70:R77)&lt;&gt;COLUMNS($D$70:R77)),MAX($AQ78:BE78)+1,"")</f>
        <v/>
      </c>
      <c r="BG78" s="72" t="str">
        <f>IF(AND(T78&gt;0,ROWS($D$70:S77)&lt;&gt;COLUMNS($D$70:S77)),MAX($AQ78:BF78)+1,"")</f>
        <v/>
      </c>
      <c r="BH78" s="72" t="str">
        <f>IF(AND(U78&gt;0,ROWS($D$70:T77)&lt;&gt;COLUMNS($D$70:T77)),MAX($AQ78:BG78)+1,"")</f>
        <v/>
      </c>
      <c r="BI78" s="72" t="str">
        <f>IF(AND(V78&gt;0,ROWS($D$70:U77)&lt;&gt;COLUMNS($D$70:U77)),MAX($AQ78:BH78)+1,"")</f>
        <v/>
      </c>
      <c r="BJ78" s="72" t="str">
        <f>IF(AND(W78&gt;0,ROWS($D$70:V77)&lt;&gt;COLUMNS($D$70:V77)),MAX($AQ78:BI78)+1,"")</f>
        <v/>
      </c>
      <c r="BK78" s="72" t="str">
        <f>IF(AND(X78&gt;0,ROWS($D$70:W77)&lt;&gt;COLUMNS($D$70:W77)),MAX($AQ78:BJ78)+1,"")</f>
        <v/>
      </c>
      <c r="BL78" s="72" t="str">
        <f>IF(AND(Y78&gt;0,ROWS($D$70:X77)&lt;&gt;COLUMNS($D$70:X77)),MAX($AQ78:BK78)+1,"")</f>
        <v/>
      </c>
      <c r="BM78" s="72" t="str">
        <f>IF(AND(Z78&gt;0,ROWS($D$70:Y77)&lt;&gt;COLUMNS($D$70:Y77)),MAX($AQ78:BL78)+1,"")</f>
        <v/>
      </c>
      <c r="BN78" s="72" t="str">
        <f>IF(AND(AA78&gt;0,ROWS($D$70:Z77)&lt;&gt;COLUMNS($D$70:Z77)),MAX($AQ78:BM78)+1,"")</f>
        <v/>
      </c>
      <c r="BO78" s="72" t="str">
        <f>IF(AND(AB78&gt;0,ROWS($D$70:AA77)&lt;&gt;COLUMNS($D$70:AA77)),MAX($AQ78:BN78)+1,"")</f>
        <v/>
      </c>
      <c r="BP78" s="72" t="str">
        <f>IF(AND(AC78&gt;0,ROWS($D$70:AB77)&lt;&gt;COLUMNS($D$70:AB77)),MAX($AQ78:BO78)+1,"")</f>
        <v/>
      </c>
      <c r="BQ78" s="72" t="str">
        <f>IF(AND(AD78&gt;0,ROWS($D$70:AC77)&lt;&gt;COLUMNS($D$70:AC77)),MAX($AQ78:BP78)+1,"")</f>
        <v/>
      </c>
      <c r="BR78" s="72" t="str">
        <f>IF(AND(AE78&gt;0,ROWS($D$70:AD77)&lt;&gt;COLUMNS($D$70:AD77)),MAX($AQ78:BQ78)+1,"")</f>
        <v/>
      </c>
      <c r="BS78" s="72" t="str">
        <f>IF(AND(AF78&gt;0,ROWS($D$70:AE77)&lt;&gt;COLUMNS($D$70:AE77)),MAX($AQ78:BR78)+1,"")</f>
        <v/>
      </c>
      <c r="BT78" s="72" t="str">
        <f>IF(AND(AG78&gt;0,ROWS($D$70:AF77)&lt;&gt;COLUMNS($D$70:AF77)),MAX($AQ78:BS78)+1,"")</f>
        <v/>
      </c>
      <c r="BU78" s="112" t="str">
        <f>IF(AND(AH78&gt;0,ROWS($D$70:AG77)&lt;&gt;COLUMNS($D$70:AG77)),MAX($AQ78:BT78)+1,"")</f>
        <v/>
      </c>
      <c r="BV78" s="73"/>
    </row>
    <row r="79" spans="2:74" ht="12.75" customHeight="1" x14ac:dyDescent="0.35">
      <c r="C79" s="70">
        <v>9</v>
      </c>
      <c r="D79" s="98" t="e">
        <f t="shared" si="10"/>
        <v>#REF!</v>
      </c>
      <c r="E79" s="93">
        <v>0</v>
      </c>
      <c r="F79" s="71">
        <v>0</v>
      </c>
      <c r="G79" s="71">
        <v>0</v>
      </c>
      <c r="H79" s="71">
        <v>0</v>
      </c>
      <c r="I79" s="71">
        <v>0</v>
      </c>
      <c r="J79" s="71">
        <v>0</v>
      </c>
      <c r="K79" s="71">
        <v>0</v>
      </c>
      <c r="L79" s="71">
        <v>0</v>
      </c>
      <c r="M79" s="71">
        <v>1</v>
      </c>
      <c r="N79" s="94">
        <v>0</v>
      </c>
      <c r="O79" s="93">
        <v>0</v>
      </c>
      <c r="P79" s="71">
        <v>0</v>
      </c>
      <c r="Q79" s="71">
        <v>0</v>
      </c>
      <c r="R79" s="71">
        <v>0</v>
      </c>
      <c r="S79" s="71">
        <v>0</v>
      </c>
      <c r="T79" s="71">
        <v>0</v>
      </c>
      <c r="U79" s="71">
        <v>0</v>
      </c>
      <c r="V79" s="71">
        <v>0</v>
      </c>
      <c r="W79" s="71">
        <v>0</v>
      </c>
      <c r="X79" s="71">
        <v>0</v>
      </c>
      <c r="Y79" s="71">
        <v>0</v>
      </c>
      <c r="Z79" s="71">
        <v>0</v>
      </c>
      <c r="AA79" s="71">
        <v>0</v>
      </c>
      <c r="AB79" s="71">
        <v>0</v>
      </c>
      <c r="AC79" s="71">
        <v>0</v>
      </c>
      <c r="AD79" s="71">
        <v>0</v>
      </c>
      <c r="AE79" s="71">
        <v>0</v>
      </c>
      <c r="AF79" s="71">
        <v>0</v>
      </c>
      <c r="AG79" s="71">
        <v>0</v>
      </c>
      <c r="AH79" s="94">
        <v>0</v>
      </c>
      <c r="AJ79" s="102">
        <f>IFERROR(SUMIF(#REF!,CONST_CNTR_EmbedEmDir &amp; D79,#REF!)/SUMIF(#REF!,CONST_CNTR_TotProd &amp; D79,#REF!),0)</f>
        <v>0</v>
      </c>
      <c r="AK79" s="103">
        <v>0</v>
      </c>
      <c r="AL79" s="106">
        <f>IFERROR(SUMIF(#REF!,CONST_CNTR_EmbedEmInDir &amp; D79,#REF!)/SUMIF(#REF!,CONST_CNTR_TotProd &amp; D79,#REF!),0)</f>
        <v>0</v>
      </c>
      <c r="AM79" s="103">
        <v>0</v>
      </c>
      <c r="AN79" s="106">
        <f>IFERROR(SUMIF(#REF!,CONST_ElecConsumption &amp; D79,#REF!)/SUMIF(#REF!,CONST_CNTR_TotProd &amp; D79,#REF!),0)</f>
        <v>0</v>
      </c>
      <c r="AO79" s="103">
        <v>0</v>
      </c>
      <c r="AR79" s="111" t="str">
        <f>IF(AND(E79&gt;0,ROWS($D$70:D78)&lt;&gt;COLUMNS($D$70:D78)),MAX($AQ79:AQ79)+1,"")</f>
        <v/>
      </c>
      <c r="AS79" s="72" t="str">
        <f>IF(AND(F79&gt;0,ROWS($D$70:E78)&lt;&gt;COLUMNS($D$70:E78)),MAX($AQ79:AR79)+1,"")</f>
        <v/>
      </c>
      <c r="AT79" s="72" t="str">
        <f>IF(AND(G79&gt;0,ROWS($D$70:F78)&lt;&gt;COLUMNS($D$70:F78)),MAX($AQ79:AS79)+1,"")</f>
        <v/>
      </c>
      <c r="AU79" s="72" t="str">
        <f>IF(AND(H79&gt;0,ROWS($D$70:G78)&lt;&gt;COLUMNS($D$70:G78)),MAX($AQ79:AT79)+1,"")</f>
        <v/>
      </c>
      <c r="AV79" s="72" t="str">
        <f>IF(AND(I79&gt;0,ROWS($D$70:H78)&lt;&gt;COLUMNS($D$70:H78)),MAX($AQ79:AU79)+1,"")</f>
        <v/>
      </c>
      <c r="AW79" s="72" t="str">
        <f>IF(AND(J79&gt;0,ROWS($D$70:I78)&lt;&gt;COLUMNS($D$70:I78)),MAX($AQ79:AV79)+1,"")</f>
        <v/>
      </c>
      <c r="AX79" s="72" t="str">
        <f>IF(AND(K79&gt;0,ROWS($D$70:J78)&lt;&gt;COLUMNS($D$70:J78)),MAX($AQ79:AW79)+1,"")</f>
        <v/>
      </c>
      <c r="AY79" s="72" t="str">
        <f>IF(AND(L79&gt;0,ROWS($D$70:K78)&lt;&gt;COLUMNS($D$70:K78)),MAX($AQ79:AX79)+1,"")</f>
        <v/>
      </c>
      <c r="AZ79" s="72" t="str">
        <f>IF(AND(M79&gt;0,ROWS($D$70:L78)&lt;&gt;COLUMNS($D$70:L78)),MAX($AQ79:AY79)+1,"")</f>
        <v/>
      </c>
      <c r="BA79" s="112" t="str">
        <f>IF(AND(N79&gt;0,ROWS($D$70:M78)&lt;&gt;COLUMNS($D$70:M78)),MAX($AQ79:AZ79)+1,"")</f>
        <v/>
      </c>
      <c r="BB79" s="111" t="str">
        <f>IF(AND(O79&gt;0,ROWS($D$70:N78)&lt;&gt;COLUMNS($D$70:N78)),MAX($AQ79:BA79)+1,"")</f>
        <v/>
      </c>
      <c r="BC79" s="72" t="str">
        <f>IF(AND(P79&gt;0,ROWS($D$70:O78)&lt;&gt;COLUMNS($D$70:O78)),MAX($AQ79:BB79)+1,"")</f>
        <v/>
      </c>
      <c r="BD79" s="72" t="str">
        <f>IF(AND(Q79&gt;0,ROWS($D$70:P78)&lt;&gt;COLUMNS($D$70:P78)),MAX($AQ79:BC79)+1,"")</f>
        <v/>
      </c>
      <c r="BE79" s="72" t="str">
        <f>IF(AND(R79&gt;0,ROWS($D$70:Q78)&lt;&gt;COLUMNS($D$70:Q78)),MAX($AQ79:BD79)+1,"")</f>
        <v/>
      </c>
      <c r="BF79" s="72" t="str">
        <f>IF(AND(S79&gt;0,ROWS($D$70:R78)&lt;&gt;COLUMNS($D$70:R78)),MAX($AQ79:BE79)+1,"")</f>
        <v/>
      </c>
      <c r="BG79" s="72" t="str">
        <f>IF(AND(T79&gt;0,ROWS($D$70:S78)&lt;&gt;COLUMNS($D$70:S78)),MAX($AQ79:BF79)+1,"")</f>
        <v/>
      </c>
      <c r="BH79" s="72" t="str">
        <f>IF(AND(U79&gt;0,ROWS($D$70:T78)&lt;&gt;COLUMNS($D$70:T78)),MAX($AQ79:BG79)+1,"")</f>
        <v/>
      </c>
      <c r="BI79" s="72" t="str">
        <f>IF(AND(V79&gt;0,ROWS($D$70:U78)&lt;&gt;COLUMNS($D$70:U78)),MAX($AQ79:BH79)+1,"")</f>
        <v/>
      </c>
      <c r="BJ79" s="72" t="str">
        <f>IF(AND(W79&gt;0,ROWS($D$70:V78)&lt;&gt;COLUMNS($D$70:V78)),MAX($AQ79:BI79)+1,"")</f>
        <v/>
      </c>
      <c r="BK79" s="72" t="str">
        <f>IF(AND(X79&gt;0,ROWS($D$70:W78)&lt;&gt;COLUMNS($D$70:W78)),MAX($AQ79:BJ79)+1,"")</f>
        <v/>
      </c>
      <c r="BL79" s="72" t="str">
        <f>IF(AND(Y79&gt;0,ROWS($D$70:X78)&lt;&gt;COLUMNS($D$70:X78)),MAX($AQ79:BK79)+1,"")</f>
        <v/>
      </c>
      <c r="BM79" s="72" t="str">
        <f>IF(AND(Z79&gt;0,ROWS($D$70:Y78)&lt;&gt;COLUMNS($D$70:Y78)),MAX($AQ79:BL79)+1,"")</f>
        <v/>
      </c>
      <c r="BN79" s="72" t="str">
        <f>IF(AND(AA79&gt;0,ROWS($D$70:Z78)&lt;&gt;COLUMNS($D$70:Z78)),MAX($AQ79:BM79)+1,"")</f>
        <v/>
      </c>
      <c r="BO79" s="72" t="str">
        <f>IF(AND(AB79&gt;0,ROWS($D$70:AA78)&lt;&gt;COLUMNS($D$70:AA78)),MAX($AQ79:BN79)+1,"")</f>
        <v/>
      </c>
      <c r="BP79" s="72" t="str">
        <f>IF(AND(AC79&gt;0,ROWS($D$70:AB78)&lt;&gt;COLUMNS($D$70:AB78)),MAX($AQ79:BO79)+1,"")</f>
        <v/>
      </c>
      <c r="BQ79" s="72" t="str">
        <f>IF(AND(AD79&gt;0,ROWS($D$70:AC78)&lt;&gt;COLUMNS($D$70:AC78)),MAX($AQ79:BP79)+1,"")</f>
        <v/>
      </c>
      <c r="BR79" s="72" t="str">
        <f>IF(AND(AE79&gt;0,ROWS($D$70:AD78)&lt;&gt;COLUMNS($D$70:AD78)),MAX($AQ79:BQ79)+1,"")</f>
        <v/>
      </c>
      <c r="BS79" s="72" t="str">
        <f>IF(AND(AF79&gt;0,ROWS($D$70:AE78)&lt;&gt;COLUMNS($D$70:AE78)),MAX($AQ79:BR79)+1,"")</f>
        <v/>
      </c>
      <c r="BT79" s="72" t="str">
        <f>IF(AND(AG79&gt;0,ROWS($D$70:AF78)&lt;&gt;COLUMNS($D$70:AF78)),MAX($AQ79:BS79)+1,"")</f>
        <v/>
      </c>
      <c r="BU79" s="112" t="str">
        <f>IF(AND(AH79&gt;0,ROWS($D$70:AG78)&lt;&gt;COLUMNS($D$70:AG78)),MAX($AQ79:BT79)+1,"")</f>
        <v/>
      </c>
      <c r="BV79" s="73"/>
    </row>
    <row r="80" spans="2:74" ht="12.75" customHeight="1" thickBot="1" x14ac:dyDescent="0.4">
      <c r="C80" s="70">
        <v>10</v>
      </c>
      <c r="D80" s="135" t="e">
        <f t="shared" si="10"/>
        <v>#REF!</v>
      </c>
      <c r="E80" s="136">
        <v>0</v>
      </c>
      <c r="F80" s="137">
        <v>0</v>
      </c>
      <c r="G80" s="137">
        <v>0</v>
      </c>
      <c r="H80" s="137">
        <v>0</v>
      </c>
      <c r="I80" s="137">
        <v>0</v>
      </c>
      <c r="J80" s="137">
        <v>0</v>
      </c>
      <c r="K80" s="137">
        <v>0</v>
      </c>
      <c r="L80" s="137">
        <v>0</v>
      </c>
      <c r="M80" s="137">
        <v>0</v>
      </c>
      <c r="N80" s="138">
        <v>1</v>
      </c>
      <c r="O80" s="136">
        <v>0</v>
      </c>
      <c r="P80" s="137">
        <v>0</v>
      </c>
      <c r="Q80" s="137">
        <v>0</v>
      </c>
      <c r="R80" s="137">
        <v>0</v>
      </c>
      <c r="S80" s="137">
        <v>0</v>
      </c>
      <c r="T80" s="137">
        <v>0</v>
      </c>
      <c r="U80" s="137">
        <v>0</v>
      </c>
      <c r="V80" s="137">
        <v>0</v>
      </c>
      <c r="W80" s="137">
        <v>0</v>
      </c>
      <c r="X80" s="137">
        <v>0</v>
      </c>
      <c r="Y80" s="137">
        <v>0</v>
      </c>
      <c r="Z80" s="137">
        <v>0</v>
      </c>
      <c r="AA80" s="137">
        <v>0</v>
      </c>
      <c r="AB80" s="137">
        <v>0</v>
      </c>
      <c r="AC80" s="137">
        <v>0</v>
      </c>
      <c r="AD80" s="137">
        <v>0</v>
      </c>
      <c r="AE80" s="137">
        <v>0</v>
      </c>
      <c r="AF80" s="137">
        <v>0</v>
      </c>
      <c r="AG80" s="137">
        <v>0</v>
      </c>
      <c r="AH80" s="138">
        <v>0</v>
      </c>
      <c r="AJ80" s="129">
        <f>IFERROR(SUMIF(#REF!,CONST_CNTR_EmbedEmDir &amp; D80,#REF!)/SUMIF(#REF!,CONST_CNTR_TotProd &amp; D80,#REF!),0)</f>
        <v>0</v>
      </c>
      <c r="AK80" s="130">
        <v>0</v>
      </c>
      <c r="AL80" s="131">
        <f>IFERROR(SUMIF(#REF!,CONST_CNTR_EmbedEmInDir &amp; D80,#REF!)/SUMIF(#REF!,CONST_CNTR_TotProd &amp; D80,#REF!),0)</f>
        <v>0</v>
      </c>
      <c r="AM80" s="130">
        <v>0</v>
      </c>
      <c r="AN80" s="131">
        <f>IFERROR(SUMIF(#REF!,CONST_ElecConsumption &amp; D80,#REF!)/SUMIF(#REF!,CONST_CNTR_TotProd &amp; D80,#REF!),0)</f>
        <v>0</v>
      </c>
      <c r="AO80" s="130">
        <v>0</v>
      </c>
      <c r="AR80" s="111" t="str">
        <f>IF(AND(E80&gt;0,ROWS($D$70:D79)&lt;&gt;COLUMNS($D$70:D79)),MAX($AQ80:AQ80)+1,"")</f>
        <v/>
      </c>
      <c r="AS80" s="72" t="str">
        <f>IF(AND(F80&gt;0,ROWS($D$70:E79)&lt;&gt;COLUMNS($D$70:E79)),MAX($AQ80:AR80)+1,"")</f>
        <v/>
      </c>
      <c r="AT80" s="72" t="str">
        <f>IF(AND(G80&gt;0,ROWS($D$70:F79)&lt;&gt;COLUMNS($D$70:F79)),MAX($AQ80:AS80)+1,"")</f>
        <v/>
      </c>
      <c r="AU80" s="72" t="str">
        <f>IF(AND(H80&gt;0,ROWS($D$70:G79)&lt;&gt;COLUMNS($D$70:G79)),MAX($AQ80:AT80)+1,"")</f>
        <v/>
      </c>
      <c r="AV80" s="72" t="str">
        <f>IF(AND(I80&gt;0,ROWS($D$70:H79)&lt;&gt;COLUMNS($D$70:H79)),MAX($AQ80:AU80)+1,"")</f>
        <v/>
      </c>
      <c r="AW80" s="72" t="str">
        <f>IF(AND(J80&gt;0,ROWS($D$70:I79)&lt;&gt;COLUMNS($D$70:I79)),MAX($AQ80:AV80)+1,"")</f>
        <v/>
      </c>
      <c r="AX80" s="72" t="str">
        <f>IF(AND(K80&gt;0,ROWS($D$70:J79)&lt;&gt;COLUMNS($D$70:J79)),MAX($AQ80:AW80)+1,"")</f>
        <v/>
      </c>
      <c r="AY80" s="72" t="str">
        <f>IF(AND(L80&gt;0,ROWS($D$70:K79)&lt;&gt;COLUMNS($D$70:K79)),MAX($AQ80:AX80)+1,"")</f>
        <v/>
      </c>
      <c r="AZ80" s="72" t="str">
        <f>IF(AND(M80&gt;0,ROWS($D$70:L79)&lt;&gt;COLUMNS($D$70:L79)),MAX($AQ80:AY80)+1,"")</f>
        <v/>
      </c>
      <c r="BA80" s="112" t="str">
        <f>IF(AND(N80&gt;0,ROWS($D$70:M79)&lt;&gt;COLUMNS($D$70:M79)),MAX($AQ80:AZ80)+1,"")</f>
        <v/>
      </c>
      <c r="BB80" s="111" t="str">
        <f>IF(AND(O80&gt;0,ROWS($D$70:N79)&lt;&gt;COLUMNS($D$70:N79)),MAX($AQ80:BA80)+1,"")</f>
        <v/>
      </c>
      <c r="BC80" s="72" t="str">
        <f>IF(AND(P80&gt;0,ROWS($D$70:O79)&lt;&gt;COLUMNS($D$70:O79)),MAX($AQ80:BB80)+1,"")</f>
        <v/>
      </c>
      <c r="BD80" s="72" t="str">
        <f>IF(AND(Q80&gt;0,ROWS($D$70:P79)&lt;&gt;COLUMNS($D$70:P79)),MAX($AQ80:BC80)+1,"")</f>
        <v/>
      </c>
      <c r="BE80" s="72" t="str">
        <f>IF(AND(R80&gt;0,ROWS($D$70:Q79)&lt;&gt;COLUMNS($D$70:Q79)),MAX($AQ80:BD80)+1,"")</f>
        <v/>
      </c>
      <c r="BF80" s="72" t="str">
        <f>IF(AND(S80&gt;0,ROWS($D$70:R79)&lt;&gt;COLUMNS($D$70:R79)),MAX($AQ80:BE80)+1,"")</f>
        <v/>
      </c>
      <c r="BG80" s="72" t="str">
        <f>IF(AND(T80&gt;0,ROWS($D$70:S79)&lt;&gt;COLUMNS($D$70:S79)),MAX($AQ80:BF80)+1,"")</f>
        <v/>
      </c>
      <c r="BH80" s="72" t="str">
        <f>IF(AND(U80&gt;0,ROWS($D$70:T79)&lt;&gt;COLUMNS($D$70:T79)),MAX($AQ80:BG80)+1,"")</f>
        <v/>
      </c>
      <c r="BI80" s="72" t="str">
        <f>IF(AND(V80&gt;0,ROWS($D$70:U79)&lt;&gt;COLUMNS($D$70:U79)),MAX($AQ80:BH80)+1,"")</f>
        <v/>
      </c>
      <c r="BJ80" s="72" t="str">
        <f>IF(AND(W80&gt;0,ROWS($D$70:V79)&lt;&gt;COLUMNS($D$70:V79)),MAX($AQ80:BI80)+1,"")</f>
        <v/>
      </c>
      <c r="BK80" s="72" t="str">
        <f>IF(AND(X80&gt;0,ROWS($D$70:W79)&lt;&gt;COLUMNS($D$70:W79)),MAX($AQ80:BJ80)+1,"")</f>
        <v/>
      </c>
      <c r="BL80" s="72" t="str">
        <f>IF(AND(Y80&gt;0,ROWS($D$70:X79)&lt;&gt;COLUMNS($D$70:X79)),MAX($AQ80:BK80)+1,"")</f>
        <v/>
      </c>
      <c r="BM80" s="72" t="str">
        <f>IF(AND(Z80&gt;0,ROWS($D$70:Y79)&lt;&gt;COLUMNS($D$70:Y79)),MAX($AQ80:BL80)+1,"")</f>
        <v/>
      </c>
      <c r="BN80" s="72" t="str">
        <f>IF(AND(AA80&gt;0,ROWS($D$70:Z79)&lt;&gt;COLUMNS($D$70:Z79)),MAX($AQ80:BM80)+1,"")</f>
        <v/>
      </c>
      <c r="BO80" s="72" t="str">
        <f>IF(AND(AB80&gt;0,ROWS($D$70:AA79)&lt;&gt;COLUMNS($D$70:AA79)),MAX($AQ80:BN80)+1,"")</f>
        <v/>
      </c>
      <c r="BP80" s="72" t="str">
        <f>IF(AND(AC80&gt;0,ROWS($D$70:AB79)&lt;&gt;COLUMNS($D$70:AB79)),MAX($AQ80:BO80)+1,"")</f>
        <v/>
      </c>
      <c r="BQ80" s="72" t="str">
        <f>IF(AND(AD80&gt;0,ROWS($D$70:AC79)&lt;&gt;COLUMNS($D$70:AC79)),MAX($AQ80:BP80)+1,"")</f>
        <v/>
      </c>
      <c r="BR80" s="72" t="str">
        <f>IF(AND(AE80&gt;0,ROWS($D$70:AD79)&lt;&gt;COLUMNS($D$70:AD79)),MAX($AQ80:BQ80)+1,"")</f>
        <v/>
      </c>
      <c r="BS80" s="72" t="str">
        <f>IF(AND(AF80&gt;0,ROWS($D$70:AE79)&lt;&gt;COLUMNS($D$70:AE79)),MAX($AQ80:BR80)+1,"")</f>
        <v/>
      </c>
      <c r="BT80" s="72" t="str">
        <f>IF(AND(AG80&gt;0,ROWS($D$70:AF79)&lt;&gt;COLUMNS($D$70:AF79)),MAX($AQ80:BS80)+1,"")</f>
        <v/>
      </c>
      <c r="BU80" s="112" t="str">
        <f>IF(AND(AH80&gt;0,ROWS($D$70:AG79)&lt;&gt;COLUMNS($D$70:AG79)),MAX($AQ80:BT80)+1,"")</f>
        <v/>
      </c>
      <c r="BV80" s="73"/>
    </row>
    <row r="81" spans="2:74" ht="12.75" customHeight="1" x14ac:dyDescent="0.35">
      <c r="B81" s="66" t="s">
        <v>512</v>
      </c>
      <c r="C81" s="70">
        <v>1</v>
      </c>
      <c r="D81" s="139" t="e">
        <f t="shared" ref="D81:D100" si="11">D17</f>
        <v>#REF!</v>
      </c>
      <c r="E81" s="140">
        <v>0</v>
      </c>
      <c r="F81" s="141">
        <v>0</v>
      </c>
      <c r="G81" s="141">
        <v>0</v>
      </c>
      <c r="H81" s="141">
        <v>0</v>
      </c>
      <c r="I81" s="141">
        <v>0</v>
      </c>
      <c r="J81" s="141">
        <v>0</v>
      </c>
      <c r="K81" s="141">
        <v>0</v>
      </c>
      <c r="L81" s="141">
        <v>0</v>
      </c>
      <c r="M81" s="141">
        <v>0</v>
      </c>
      <c r="N81" s="142">
        <v>0</v>
      </c>
      <c r="O81" s="140">
        <v>1</v>
      </c>
      <c r="P81" s="141">
        <v>0</v>
      </c>
      <c r="Q81" s="141">
        <v>0</v>
      </c>
      <c r="R81" s="141">
        <v>0</v>
      </c>
      <c r="S81" s="141">
        <v>0</v>
      </c>
      <c r="T81" s="141">
        <v>0</v>
      </c>
      <c r="U81" s="141">
        <v>0</v>
      </c>
      <c r="V81" s="141">
        <v>0</v>
      </c>
      <c r="W81" s="141">
        <v>0</v>
      </c>
      <c r="X81" s="141">
        <v>0</v>
      </c>
      <c r="Y81" s="141">
        <v>0</v>
      </c>
      <c r="Z81" s="141">
        <v>0</v>
      </c>
      <c r="AA81" s="141">
        <v>0</v>
      </c>
      <c r="AB81" s="141">
        <v>0</v>
      </c>
      <c r="AC81" s="141">
        <v>0</v>
      </c>
      <c r="AD81" s="141">
        <v>0</v>
      </c>
      <c r="AE81" s="141">
        <v>0</v>
      </c>
      <c r="AF81" s="141">
        <v>0</v>
      </c>
      <c r="AG81" s="141">
        <v>0</v>
      </c>
      <c r="AH81" s="142">
        <v>0</v>
      </c>
      <c r="AJ81" s="132">
        <f>IFERROR(SUMIF(#REF!,CONST_CNTR_EmbedEmDir &amp; D81,#REF!)/SUMIF(#REF!,CONST_CNTR_TotProd &amp; D81,#REF!),0)</f>
        <v>0</v>
      </c>
      <c r="AK81" s="133">
        <v>0</v>
      </c>
      <c r="AL81" s="134">
        <f>IFERROR(SUMIF(#REF!,CONST_CNTR_EmbedEmInDir &amp; D81,#REF!)/SUMIF(#REF!,CONST_CNTR_TotProd &amp; D81,#REF!),0)</f>
        <v>0</v>
      </c>
      <c r="AM81" s="133">
        <v>0</v>
      </c>
      <c r="AN81" s="134">
        <f>IFERROR(SUMIF(#REF!,CONST_ElecConsumption &amp; D81,#REF!)/SUMIF(#REF!,CONST_CNTR_TotProd &amp; D81,#REF!),0)</f>
        <v>0</v>
      </c>
      <c r="AO81" s="133">
        <v>0</v>
      </c>
      <c r="AR81" s="111" t="str">
        <f>IF(AND(E81&gt;0,ROWS($D$70:D80)&lt;&gt;COLUMNS($D$70:D80)),MAX($AQ81:AQ81)+1,"")</f>
        <v/>
      </c>
      <c r="AS81" s="72" t="str">
        <f>IF(AND(F81&gt;0,ROWS($D$70:E80)&lt;&gt;COLUMNS($D$70:E80)),MAX($AQ81:AR81)+1,"")</f>
        <v/>
      </c>
      <c r="AT81" s="72" t="str">
        <f>IF(AND(G81&gt;0,ROWS($D$70:F80)&lt;&gt;COLUMNS($D$70:F80)),MAX($AQ81:AS81)+1,"")</f>
        <v/>
      </c>
      <c r="AU81" s="72" t="str">
        <f>IF(AND(H81&gt;0,ROWS($D$70:G80)&lt;&gt;COLUMNS($D$70:G80)),MAX($AQ81:AT81)+1,"")</f>
        <v/>
      </c>
      <c r="AV81" s="72" t="str">
        <f>IF(AND(I81&gt;0,ROWS($D$70:H80)&lt;&gt;COLUMNS($D$70:H80)),MAX($AQ81:AU81)+1,"")</f>
        <v/>
      </c>
      <c r="AW81" s="72" t="str">
        <f>IF(AND(J81&gt;0,ROWS($D$70:I80)&lt;&gt;COLUMNS($D$70:I80)),MAX($AQ81:AV81)+1,"")</f>
        <v/>
      </c>
      <c r="AX81" s="72" t="str">
        <f>IF(AND(K81&gt;0,ROWS($D$70:J80)&lt;&gt;COLUMNS($D$70:J80)),MAX($AQ81:AW81)+1,"")</f>
        <v/>
      </c>
      <c r="AY81" s="72" t="str">
        <f>IF(AND(L81&gt;0,ROWS($D$70:K80)&lt;&gt;COLUMNS($D$70:K80)),MAX($AQ81:AX81)+1,"")</f>
        <v/>
      </c>
      <c r="AZ81" s="72" t="str">
        <f>IF(AND(M81&gt;0,ROWS($D$70:L80)&lt;&gt;COLUMNS($D$70:L80)),MAX($AQ81:AY81)+1,"")</f>
        <v/>
      </c>
      <c r="BA81" s="112" t="str">
        <f>IF(AND(N81&gt;0,ROWS($D$70:M80)&lt;&gt;COLUMNS($D$70:M80)),MAX($AQ81:AZ81)+1,"")</f>
        <v/>
      </c>
      <c r="BB81" s="111" t="str">
        <f>IF(AND(O81&gt;0,ROWS($D$70:N80)&lt;&gt;COLUMNS($D$70:N80)),MAX($AQ81:BA81)+1,"")</f>
        <v/>
      </c>
      <c r="BC81" s="72" t="str">
        <f>IF(AND(P81&gt;0,ROWS($D$70:O80)&lt;&gt;COLUMNS($D$70:O80)),MAX($AQ81:BB81)+1,"")</f>
        <v/>
      </c>
      <c r="BD81" s="72" t="str">
        <f>IF(AND(Q81&gt;0,ROWS($D$70:P80)&lt;&gt;COLUMNS($D$70:P80)),MAX($AQ81:BC81)+1,"")</f>
        <v/>
      </c>
      <c r="BE81" s="72" t="str">
        <f>IF(AND(R81&gt;0,ROWS($D$70:Q80)&lt;&gt;COLUMNS($D$70:Q80)),MAX($AQ81:BD81)+1,"")</f>
        <v/>
      </c>
      <c r="BF81" s="72" t="str">
        <f>IF(AND(S81&gt;0,ROWS($D$70:R80)&lt;&gt;COLUMNS($D$70:R80)),MAX($AQ81:BE81)+1,"")</f>
        <v/>
      </c>
      <c r="BG81" s="72" t="str">
        <f>IF(AND(T81&gt;0,ROWS($D$70:S80)&lt;&gt;COLUMNS($D$70:S80)),MAX($AQ81:BF81)+1,"")</f>
        <v/>
      </c>
      <c r="BH81" s="72" t="str">
        <f>IF(AND(U81&gt;0,ROWS($D$70:T80)&lt;&gt;COLUMNS($D$70:T80)),MAX($AQ81:BG81)+1,"")</f>
        <v/>
      </c>
      <c r="BI81" s="72" t="str">
        <f>IF(AND(V81&gt;0,ROWS($D$70:U80)&lt;&gt;COLUMNS($D$70:U80)),MAX($AQ81:BH81)+1,"")</f>
        <v/>
      </c>
      <c r="BJ81" s="72" t="str">
        <f>IF(AND(W81&gt;0,ROWS($D$70:V80)&lt;&gt;COLUMNS($D$70:V80)),MAX($AQ81:BI81)+1,"")</f>
        <v/>
      </c>
      <c r="BK81" s="72" t="str">
        <f>IF(AND(X81&gt;0,ROWS($D$70:W80)&lt;&gt;COLUMNS($D$70:W80)),MAX($AQ81:BJ81)+1,"")</f>
        <v/>
      </c>
      <c r="BL81" s="72" t="str">
        <f>IF(AND(Y81&gt;0,ROWS($D$70:X80)&lt;&gt;COLUMNS($D$70:X80)),MAX($AQ81:BK81)+1,"")</f>
        <v/>
      </c>
      <c r="BM81" s="72" t="str">
        <f>IF(AND(Z81&gt;0,ROWS($D$70:Y80)&lt;&gt;COLUMNS($D$70:Y80)),MAX($AQ81:BL81)+1,"")</f>
        <v/>
      </c>
      <c r="BN81" s="72" t="str">
        <f>IF(AND(AA81&gt;0,ROWS($D$70:Z80)&lt;&gt;COLUMNS($D$70:Z80)),MAX($AQ81:BM81)+1,"")</f>
        <v/>
      </c>
      <c r="BO81" s="72" t="str">
        <f>IF(AND(AB81&gt;0,ROWS($D$70:AA80)&lt;&gt;COLUMNS($D$70:AA80)),MAX($AQ81:BN81)+1,"")</f>
        <v/>
      </c>
      <c r="BP81" s="72" t="str">
        <f>IF(AND(AC81&gt;0,ROWS($D$70:AB80)&lt;&gt;COLUMNS($D$70:AB80)),MAX($AQ81:BO81)+1,"")</f>
        <v/>
      </c>
      <c r="BQ81" s="72" t="str">
        <f>IF(AND(AD81&gt;0,ROWS($D$70:AC80)&lt;&gt;COLUMNS($D$70:AC80)),MAX($AQ81:BP81)+1,"")</f>
        <v/>
      </c>
      <c r="BR81" s="72" t="str">
        <f>IF(AND(AE81&gt;0,ROWS($D$70:AD80)&lt;&gt;COLUMNS($D$70:AD80)),MAX($AQ81:BQ81)+1,"")</f>
        <v/>
      </c>
      <c r="BS81" s="72" t="str">
        <f>IF(AND(AF81&gt;0,ROWS($D$70:AE80)&lt;&gt;COLUMNS($D$70:AE80)),MAX($AQ81:BR81)+1,"")</f>
        <v/>
      </c>
      <c r="BT81" s="72" t="str">
        <f>IF(AND(AG81&gt;0,ROWS($D$70:AF80)&lt;&gt;COLUMNS($D$70:AF80)),MAX($AQ81:BS81)+1,"")</f>
        <v/>
      </c>
      <c r="BU81" s="112" t="str">
        <f>IF(AND(AH81&gt;0,ROWS($D$70:AG80)&lt;&gt;COLUMNS($D$70:AG80)),MAX($AQ81:BT81)+1,"")</f>
        <v/>
      </c>
      <c r="BV81" s="73"/>
    </row>
    <row r="82" spans="2:74" ht="12.75" customHeight="1" x14ac:dyDescent="0.35">
      <c r="C82" s="70">
        <v>2</v>
      </c>
      <c r="D82" s="98" t="e">
        <f t="shared" si="11"/>
        <v>#REF!</v>
      </c>
      <c r="E82" s="93">
        <v>0</v>
      </c>
      <c r="F82" s="71">
        <v>0</v>
      </c>
      <c r="G82" s="71">
        <v>0</v>
      </c>
      <c r="H82" s="71">
        <v>0</v>
      </c>
      <c r="I82" s="71">
        <v>0</v>
      </c>
      <c r="J82" s="71">
        <v>0</v>
      </c>
      <c r="K82" s="71">
        <v>0</v>
      </c>
      <c r="L82" s="71">
        <v>0</v>
      </c>
      <c r="M82" s="71">
        <v>0</v>
      </c>
      <c r="N82" s="94">
        <v>0</v>
      </c>
      <c r="O82" s="93">
        <v>0</v>
      </c>
      <c r="P82" s="71">
        <v>1</v>
      </c>
      <c r="Q82" s="71">
        <v>0</v>
      </c>
      <c r="R82" s="71">
        <v>0</v>
      </c>
      <c r="S82" s="71">
        <v>0</v>
      </c>
      <c r="T82" s="71">
        <v>0</v>
      </c>
      <c r="U82" s="71">
        <v>0</v>
      </c>
      <c r="V82" s="71">
        <v>0</v>
      </c>
      <c r="W82" s="71">
        <v>0</v>
      </c>
      <c r="X82" s="71">
        <v>0</v>
      </c>
      <c r="Y82" s="71">
        <v>0</v>
      </c>
      <c r="Z82" s="71">
        <v>0</v>
      </c>
      <c r="AA82" s="71">
        <v>0</v>
      </c>
      <c r="AB82" s="71">
        <v>0</v>
      </c>
      <c r="AC82" s="71">
        <v>0</v>
      </c>
      <c r="AD82" s="71">
        <v>0</v>
      </c>
      <c r="AE82" s="71">
        <v>0</v>
      </c>
      <c r="AF82" s="71">
        <v>0</v>
      </c>
      <c r="AG82" s="71">
        <v>0</v>
      </c>
      <c r="AH82" s="94">
        <v>0</v>
      </c>
      <c r="AJ82" s="102">
        <f>IFERROR(SUMIF(#REF!,CONST_CNTR_EmbedEmDir &amp; D82,#REF!)/SUMIF(#REF!,CONST_CNTR_TotProd &amp; D82,#REF!),0)</f>
        <v>0</v>
      </c>
      <c r="AK82" s="103">
        <v>0</v>
      </c>
      <c r="AL82" s="106">
        <f>IFERROR(SUMIF(#REF!,CONST_CNTR_EmbedEmInDir &amp; D82,#REF!)/SUMIF(#REF!,CONST_CNTR_TotProd &amp; D82,#REF!),0)</f>
        <v>0</v>
      </c>
      <c r="AM82" s="103">
        <v>0</v>
      </c>
      <c r="AN82" s="106">
        <f>IFERROR(SUMIF(#REF!,CONST_ElecConsumption &amp; D82,#REF!)/SUMIF(#REF!,CONST_CNTR_TotProd &amp; D82,#REF!),0)</f>
        <v>0</v>
      </c>
      <c r="AO82" s="103">
        <v>0</v>
      </c>
      <c r="AR82" s="111" t="str">
        <f>IF(AND(E82&gt;0,ROWS($D$70:D81)&lt;&gt;COLUMNS($D$70:D81)),MAX($AQ82:AQ82)+1,"")</f>
        <v/>
      </c>
      <c r="AS82" s="72" t="str">
        <f>IF(AND(F82&gt;0,ROWS($D$70:E81)&lt;&gt;COLUMNS($D$70:E81)),MAX($AQ82:AR82)+1,"")</f>
        <v/>
      </c>
      <c r="AT82" s="72" t="str">
        <f>IF(AND(G82&gt;0,ROWS($D$70:F81)&lt;&gt;COLUMNS($D$70:F81)),MAX($AQ82:AS82)+1,"")</f>
        <v/>
      </c>
      <c r="AU82" s="72" t="str">
        <f>IF(AND(H82&gt;0,ROWS($D$70:G81)&lt;&gt;COLUMNS($D$70:G81)),MAX($AQ82:AT82)+1,"")</f>
        <v/>
      </c>
      <c r="AV82" s="72" t="str">
        <f>IF(AND(I82&gt;0,ROWS($D$70:H81)&lt;&gt;COLUMNS($D$70:H81)),MAX($AQ82:AU82)+1,"")</f>
        <v/>
      </c>
      <c r="AW82" s="72" t="str">
        <f>IF(AND(J82&gt;0,ROWS($D$70:I81)&lt;&gt;COLUMNS($D$70:I81)),MAX($AQ82:AV82)+1,"")</f>
        <v/>
      </c>
      <c r="AX82" s="72" t="str">
        <f>IF(AND(K82&gt;0,ROWS($D$70:J81)&lt;&gt;COLUMNS($D$70:J81)),MAX($AQ82:AW82)+1,"")</f>
        <v/>
      </c>
      <c r="AY82" s="72" t="str">
        <f>IF(AND(L82&gt;0,ROWS($D$70:K81)&lt;&gt;COLUMNS($D$70:K81)),MAX($AQ82:AX82)+1,"")</f>
        <v/>
      </c>
      <c r="AZ82" s="72" t="str">
        <f>IF(AND(M82&gt;0,ROWS($D$70:L81)&lt;&gt;COLUMNS($D$70:L81)),MAX($AQ82:AY82)+1,"")</f>
        <v/>
      </c>
      <c r="BA82" s="112" t="str">
        <f>IF(AND(N82&gt;0,ROWS($D$70:M81)&lt;&gt;COLUMNS($D$70:M81)),MAX($AQ82:AZ82)+1,"")</f>
        <v/>
      </c>
      <c r="BB82" s="111" t="str">
        <f>IF(AND(O82&gt;0,ROWS($D$70:N81)&lt;&gt;COLUMNS($D$70:N81)),MAX($AQ82:BA82)+1,"")</f>
        <v/>
      </c>
      <c r="BC82" s="72" t="str">
        <f>IF(AND(P82&gt;0,ROWS($D$70:O81)&lt;&gt;COLUMNS($D$70:O81)),MAX($AQ82:BB82)+1,"")</f>
        <v/>
      </c>
      <c r="BD82" s="72" t="str">
        <f>IF(AND(Q82&gt;0,ROWS($D$70:P81)&lt;&gt;COLUMNS($D$70:P81)),MAX($AQ82:BC82)+1,"")</f>
        <v/>
      </c>
      <c r="BE82" s="72" t="str">
        <f>IF(AND(R82&gt;0,ROWS($D$70:Q81)&lt;&gt;COLUMNS($D$70:Q81)),MAX($AQ82:BD82)+1,"")</f>
        <v/>
      </c>
      <c r="BF82" s="72" t="str">
        <f>IF(AND(S82&gt;0,ROWS($D$70:R81)&lt;&gt;COLUMNS($D$70:R81)),MAX($AQ82:BE82)+1,"")</f>
        <v/>
      </c>
      <c r="BG82" s="72" t="str">
        <f>IF(AND(T82&gt;0,ROWS($D$70:S81)&lt;&gt;COLUMNS($D$70:S81)),MAX($AQ82:BF82)+1,"")</f>
        <v/>
      </c>
      <c r="BH82" s="72" t="str">
        <f>IF(AND(U82&gt;0,ROWS($D$70:T81)&lt;&gt;COLUMNS($D$70:T81)),MAX($AQ82:BG82)+1,"")</f>
        <v/>
      </c>
      <c r="BI82" s="72" t="str">
        <f>IF(AND(V82&gt;0,ROWS($D$70:U81)&lt;&gt;COLUMNS($D$70:U81)),MAX($AQ82:BH82)+1,"")</f>
        <v/>
      </c>
      <c r="BJ82" s="72" t="str">
        <f>IF(AND(W82&gt;0,ROWS($D$70:V81)&lt;&gt;COLUMNS($D$70:V81)),MAX($AQ82:BI82)+1,"")</f>
        <v/>
      </c>
      <c r="BK82" s="72" t="str">
        <f>IF(AND(X82&gt;0,ROWS($D$70:W81)&lt;&gt;COLUMNS($D$70:W81)),MAX($AQ82:BJ82)+1,"")</f>
        <v/>
      </c>
      <c r="BL82" s="72" t="str">
        <f>IF(AND(Y82&gt;0,ROWS($D$70:X81)&lt;&gt;COLUMNS($D$70:X81)),MAX($AQ82:BK82)+1,"")</f>
        <v/>
      </c>
      <c r="BM82" s="72" t="str">
        <f>IF(AND(Z82&gt;0,ROWS($D$70:Y81)&lt;&gt;COLUMNS($D$70:Y81)),MAX($AQ82:BL82)+1,"")</f>
        <v/>
      </c>
      <c r="BN82" s="72" t="str">
        <f>IF(AND(AA82&gt;0,ROWS($D$70:Z81)&lt;&gt;COLUMNS($D$70:Z81)),MAX($AQ82:BM82)+1,"")</f>
        <v/>
      </c>
      <c r="BO82" s="72" t="str">
        <f>IF(AND(AB82&gt;0,ROWS($D$70:AA81)&lt;&gt;COLUMNS($D$70:AA81)),MAX($AQ82:BN82)+1,"")</f>
        <v/>
      </c>
      <c r="BP82" s="72" t="str">
        <f>IF(AND(AC82&gt;0,ROWS($D$70:AB81)&lt;&gt;COLUMNS($D$70:AB81)),MAX($AQ82:BO82)+1,"")</f>
        <v/>
      </c>
      <c r="BQ82" s="72" t="str">
        <f>IF(AND(AD82&gt;0,ROWS($D$70:AC81)&lt;&gt;COLUMNS($D$70:AC81)),MAX($AQ82:BP82)+1,"")</f>
        <v/>
      </c>
      <c r="BR82" s="72" t="str">
        <f>IF(AND(AE82&gt;0,ROWS($D$70:AD81)&lt;&gt;COLUMNS($D$70:AD81)),MAX($AQ82:BQ82)+1,"")</f>
        <v/>
      </c>
      <c r="BS82" s="72" t="str">
        <f>IF(AND(AF82&gt;0,ROWS($D$70:AE81)&lt;&gt;COLUMNS($D$70:AE81)),MAX($AQ82:BR82)+1,"")</f>
        <v/>
      </c>
      <c r="BT82" s="72" t="str">
        <f>IF(AND(AG82&gt;0,ROWS($D$70:AF81)&lt;&gt;COLUMNS($D$70:AF81)),MAX($AQ82:BS82)+1,"")</f>
        <v/>
      </c>
      <c r="BU82" s="112" t="str">
        <f>IF(AND(AH82&gt;0,ROWS($D$70:AG81)&lt;&gt;COLUMNS($D$70:AG81)),MAX($AQ82:BT82)+1,"")</f>
        <v/>
      </c>
    </row>
    <row r="83" spans="2:74" ht="12.75" customHeight="1" x14ac:dyDescent="0.35">
      <c r="C83" s="70">
        <v>3</v>
      </c>
      <c r="D83" s="98" t="e">
        <f t="shared" si="11"/>
        <v>#REF!</v>
      </c>
      <c r="E83" s="93">
        <v>0</v>
      </c>
      <c r="F83" s="71">
        <v>0</v>
      </c>
      <c r="G83" s="71">
        <v>0</v>
      </c>
      <c r="H83" s="71">
        <v>0</v>
      </c>
      <c r="I83" s="71">
        <v>0</v>
      </c>
      <c r="J83" s="71">
        <v>0</v>
      </c>
      <c r="K83" s="71">
        <v>0</v>
      </c>
      <c r="L83" s="71">
        <v>0</v>
      </c>
      <c r="M83" s="71">
        <v>0</v>
      </c>
      <c r="N83" s="94">
        <v>0</v>
      </c>
      <c r="O83" s="93">
        <v>0</v>
      </c>
      <c r="P83" s="71">
        <v>0</v>
      </c>
      <c r="Q83" s="71">
        <v>1</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94">
        <v>0</v>
      </c>
      <c r="AJ83" s="102">
        <f>IFERROR(SUMIF(#REF!,CONST_CNTR_EmbedEmDir &amp; D83,#REF!)/SUMIF(#REF!,CONST_CNTR_TotProd &amp; D83,#REF!),0)</f>
        <v>0</v>
      </c>
      <c r="AK83" s="103">
        <v>0</v>
      </c>
      <c r="AL83" s="106">
        <f>IFERROR(SUMIF(#REF!,CONST_CNTR_EmbedEmInDir &amp; D83,#REF!)/SUMIF(#REF!,CONST_CNTR_TotProd &amp; D83,#REF!),0)</f>
        <v>0</v>
      </c>
      <c r="AM83" s="103">
        <v>0</v>
      </c>
      <c r="AN83" s="106">
        <f>IFERROR(SUMIF(#REF!,CONST_ElecConsumption &amp; D83,#REF!)/SUMIF(#REF!,CONST_CNTR_TotProd &amp; D83,#REF!),0)</f>
        <v>0</v>
      </c>
      <c r="AO83" s="103">
        <v>0</v>
      </c>
      <c r="AR83" s="111" t="str">
        <f>IF(AND(E83&gt;0,ROWS($D$70:D82)&lt;&gt;COLUMNS($D$70:D82)),MAX($AQ83:AQ83)+1,"")</f>
        <v/>
      </c>
      <c r="AS83" s="72" t="str">
        <f>IF(AND(F83&gt;0,ROWS($D$70:E82)&lt;&gt;COLUMNS($D$70:E82)),MAX($AQ83:AR83)+1,"")</f>
        <v/>
      </c>
      <c r="AT83" s="72" t="str">
        <f>IF(AND(G83&gt;0,ROWS($D$70:F82)&lt;&gt;COLUMNS($D$70:F82)),MAX($AQ83:AS83)+1,"")</f>
        <v/>
      </c>
      <c r="AU83" s="72" t="str">
        <f>IF(AND(H83&gt;0,ROWS($D$70:G82)&lt;&gt;COLUMNS($D$70:G82)),MAX($AQ83:AT83)+1,"")</f>
        <v/>
      </c>
      <c r="AV83" s="72" t="str">
        <f>IF(AND(I83&gt;0,ROWS($D$70:H82)&lt;&gt;COLUMNS($D$70:H82)),MAX($AQ83:AU83)+1,"")</f>
        <v/>
      </c>
      <c r="AW83" s="72" t="str">
        <f>IF(AND(J83&gt;0,ROWS($D$70:I82)&lt;&gt;COLUMNS($D$70:I82)),MAX($AQ83:AV83)+1,"")</f>
        <v/>
      </c>
      <c r="AX83" s="72" t="str">
        <f>IF(AND(K83&gt;0,ROWS($D$70:J82)&lt;&gt;COLUMNS($D$70:J82)),MAX($AQ83:AW83)+1,"")</f>
        <v/>
      </c>
      <c r="AY83" s="72" t="str">
        <f>IF(AND(L83&gt;0,ROWS($D$70:K82)&lt;&gt;COLUMNS($D$70:K82)),MAX($AQ83:AX83)+1,"")</f>
        <v/>
      </c>
      <c r="AZ83" s="72" t="str">
        <f>IF(AND(M83&gt;0,ROWS($D$70:L82)&lt;&gt;COLUMNS($D$70:L82)),MAX($AQ83:AY83)+1,"")</f>
        <v/>
      </c>
      <c r="BA83" s="112" t="str">
        <f>IF(AND(N83&gt;0,ROWS($D$70:M82)&lt;&gt;COLUMNS($D$70:M82)),MAX($AQ83:AZ83)+1,"")</f>
        <v/>
      </c>
      <c r="BB83" s="111" t="str">
        <f>IF(AND(O83&gt;0,ROWS($D$70:N82)&lt;&gt;COLUMNS($D$70:N82)),MAX($AQ83:BA83)+1,"")</f>
        <v/>
      </c>
      <c r="BC83" s="72" t="str">
        <f>IF(AND(P83&gt;0,ROWS($D$70:O82)&lt;&gt;COLUMNS($D$70:O82)),MAX($AQ83:BB83)+1,"")</f>
        <v/>
      </c>
      <c r="BD83" s="72" t="str">
        <f>IF(AND(Q83&gt;0,ROWS($D$70:P82)&lt;&gt;COLUMNS($D$70:P82)),MAX($AQ83:BC83)+1,"")</f>
        <v/>
      </c>
      <c r="BE83" s="72" t="str">
        <f>IF(AND(R83&gt;0,ROWS($D$70:Q82)&lt;&gt;COLUMNS($D$70:Q82)),MAX($AQ83:BD83)+1,"")</f>
        <v/>
      </c>
      <c r="BF83" s="72" t="str">
        <f>IF(AND(S83&gt;0,ROWS($D$70:R82)&lt;&gt;COLUMNS($D$70:R82)),MAX($AQ83:BE83)+1,"")</f>
        <v/>
      </c>
      <c r="BG83" s="72" t="str">
        <f>IF(AND(T83&gt;0,ROWS($D$70:S82)&lt;&gt;COLUMNS($D$70:S82)),MAX($AQ83:BF83)+1,"")</f>
        <v/>
      </c>
      <c r="BH83" s="72" t="str">
        <f>IF(AND(U83&gt;0,ROWS($D$70:T82)&lt;&gt;COLUMNS($D$70:T82)),MAX($AQ83:BG83)+1,"")</f>
        <v/>
      </c>
      <c r="BI83" s="72" t="str">
        <f>IF(AND(V83&gt;0,ROWS($D$70:U82)&lt;&gt;COLUMNS($D$70:U82)),MAX($AQ83:BH83)+1,"")</f>
        <v/>
      </c>
      <c r="BJ83" s="72" t="str">
        <f>IF(AND(W83&gt;0,ROWS($D$70:V82)&lt;&gt;COLUMNS($D$70:V82)),MAX($AQ83:BI83)+1,"")</f>
        <v/>
      </c>
      <c r="BK83" s="72" t="str">
        <f>IF(AND(X83&gt;0,ROWS($D$70:W82)&lt;&gt;COLUMNS($D$70:W82)),MAX($AQ83:BJ83)+1,"")</f>
        <v/>
      </c>
      <c r="BL83" s="72" t="str">
        <f>IF(AND(Y83&gt;0,ROWS($D$70:X82)&lt;&gt;COLUMNS($D$70:X82)),MAX($AQ83:BK83)+1,"")</f>
        <v/>
      </c>
      <c r="BM83" s="72" t="str">
        <f>IF(AND(Z83&gt;0,ROWS($D$70:Y82)&lt;&gt;COLUMNS($D$70:Y82)),MAX($AQ83:BL83)+1,"")</f>
        <v/>
      </c>
      <c r="BN83" s="72" t="str">
        <f>IF(AND(AA83&gt;0,ROWS($D$70:Z82)&lt;&gt;COLUMNS($D$70:Z82)),MAX($AQ83:BM83)+1,"")</f>
        <v/>
      </c>
      <c r="BO83" s="72" t="str">
        <f>IF(AND(AB83&gt;0,ROWS($D$70:AA82)&lt;&gt;COLUMNS($D$70:AA82)),MAX($AQ83:BN83)+1,"")</f>
        <v/>
      </c>
      <c r="BP83" s="72" t="str">
        <f>IF(AND(AC83&gt;0,ROWS($D$70:AB82)&lt;&gt;COLUMNS($D$70:AB82)),MAX($AQ83:BO83)+1,"")</f>
        <v/>
      </c>
      <c r="BQ83" s="72" t="str">
        <f>IF(AND(AD83&gt;0,ROWS($D$70:AC82)&lt;&gt;COLUMNS($D$70:AC82)),MAX($AQ83:BP83)+1,"")</f>
        <v/>
      </c>
      <c r="BR83" s="72" t="str">
        <f>IF(AND(AE83&gt;0,ROWS($D$70:AD82)&lt;&gt;COLUMNS($D$70:AD82)),MAX($AQ83:BQ83)+1,"")</f>
        <v/>
      </c>
      <c r="BS83" s="72" t="str">
        <f>IF(AND(AF83&gt;0,ROWS($D$70:AE82)&lt;&gt;COLUMNS($D$70:AE82)),MAX($AQ83:BR83)+1,"")</f>
        <v/>
      </c>
      <c r="BT83" s="72" t="str">
        <f>IF(AND(AG83&gt;0,ROWS($D$70:AF82)&lt;&gt;COLUMNS($D$70:AF82)),MAX($AQ83:BS83)+1,"")</f>
        <v/>
      </c>
      <c r="BU83" s="112" t="str">
        <f>IF(AND(AH83&gt;0,ROWS($D$70:AG82)&lt;&gt;COLUMNS($D$70:AG82)),MAX($AQ83:BT83)+1,"")</f>
        <v/>
      </c>
    </row>
    <row r="84" spans="2:74" ht="12.75" customHeight="1" x14ac:dyDescent="0.35">
      <c r="C84" s="70">
        <v>4</v>
      </c>
      <c r="D84" s="98" t="e">
        <f t="shared" si="11"/>
        <v>#REF!</v>
      </c>
      <c r="E84" s="93">
        <v>0</v>
      </c>
      <c r="F84" s="71">
        <v>0</v>
      </c>
      <c r="G84" s="71">
        <v>0</v>
      </c>
      <c r="H84" s="71">
        <v>0</v>
      </c>
      <c r="I84" s="71">
        <v>0</v>
      </c>
      <c r="J84" s="71">
        <v>0</v>
      </c>
      <c r="K84" s="71">
        <v>0</v>
      </c>
      <c r="L84" s="71">
        <v>0</v>
      </c>
      <c r="M84" s="71">
        <v>0</v>
      </c>
      <c r="N84" s="94">
        <v>0</v>
      </c>
      <c r="O84" s="93">
        <v>0</v>
      </c>
      <c r="P84" s="71">
        <v>0</v>
      </c>
      <c r="Q84" s="71">
        <v>0</v>
      </c>
      <c r="R84" s="71">
        <v>1</v>
      </c>
      <c r="S84" s="71">
        <v>0</v>
      </c>
      <c r="T84" s="71">
        <v>0</v>
      </c>
      <c r="U84" s="71">
        <v>0</v>
      </c>
      <c r="V84" s="71">
        <v>0</v>
      </c>
      <c r="W84" s="71">
        <v>0</v>
      </c>
      <c r="X84" s="71">
        <v>0</v>
      </c>
      <c r="Y84" s="71">
        <v>0</v>
      </c>
      <c r="Z84" s="71">
        <v>0</v>
      </c>
      <c r="AA84" s="71">
        <v>0</v>
      </c>
      <c r="AB84" s="71">
        <v>0</v>
      </c>
      <c r="AC84" s="71">
        <v>0</v>
      </c>
      <c r="AD84" s="71">
        <v>0</v>
      </c>
      <c r="AE84" s="71">
        <v>0</v>
      </c>
      <c r="AF84" s="71">
        <v>0</v>
      </c>
      <c r="AG84" s="71">
        <v>0</v>
      </c>
      <c r="AH84" s="94">
        <v>0</v>
      </c>
      <c r="AJ84" s="102">
        <f>IFERROR(SUMIF(#REF!,CONST_CNTR_EmbedEmDir &amp; D84,#REF!)/SUMIF(#REF!,CONST_CNTR_TotProd &amp; D84,#REF!),0)</f>
        <v>0</v>
      </c>
      <c r="AK84" s="103">
        <v>0</v>
      </c>
      <c r="AL84" s="106">
        <f>IFERROR(SUMIF(#REF!,CONST_CNTR_EmbedEmInDir &amp; D84,#REF!)/SUMIF(#REF!,CONST_CNTR_TotProd &amp; D84,#REF!),0)</f>
        <v>0</v>
      </c>
      <c r="AM84" s="103">
        <v>0</v>
      </c>
      <c r="AN84" s="106">
        <f>IFERROR(SUMIF(#REF!,CONST_ElecConsumption &amp; D84,#REF!)/SUMIF(#REF!,CONST_CNTR_TotProd &amp; D84,#REF!),0)</f>
        <v>0</v>
      </c>
      <c r="AO84" s="103">
        <v>0</v>
      </c>
      <c r="AR84" s="111" t="str">
        <f>IF(AND(E84&gt;0,ROWS($D$70:D83)&lt;&gt;COLUMNS($D$70:D83)),MAX($AQ84:AQ84)+1,"")</f>
        <v/>
      </c>
      <c r="AS84" s="72" t="str">
        <f>IF(AND(F84&gt;0,ROWS($D$70:E83)&lt;&gt;COLUMNS($D$70:E83)),MAX($AQ84:AR84)+1,"")</f>
        <v/>
      </c>
      <c r="AT84" s="72" t="str">
        <f>IF(AND(G84&gt;0,ROWS($D$70:F83)&lt;&gt;COLUMNS($D$70:F83)),MAX($AQ84:AS84)+1,"")</f>
        <v/>
      </c>
      <c r="AU84" s="72" t="str">
        <f>IF(AND(H84&gt;0,ROWS($D$70:G83)&lt;&gt;COLUMNS($D$70:G83)),MAX($AQ84:AT84)+1,"")</f>
        <v/>
      </c>
      <c r="AV84" s="72" t="str">
        <f>IF(AND(I84&gt;0,ROWS($D$70:H83)&lt;&gt;COLUMNS($D$70:H83)),MAX($AQ84:AU84)+1,"")</f>
        <v/>
      </c>
      <c r="AW84" s="72" t="str">
        <f>IF(AND(J84&gt;0,ROWS($D$70:I83)&lt;&gt;COLUMNS($D$70:I83)),MAX($AQ84:AV84)+1,"")</f>
        <v/>
      </c>
      <c r="AX84" s="72" t="str">
        <f>IF(AND(K84&gt;0,ROWS($D$70:J83)&lt;&gt;COLUMNS($D$70:J83)),MAX($AQ84:AW84)+1,"")</f>
        <v/>
      </c>
      <c r="AY84" s="72" t="str">
        <f>IF(AND(L84&gt;0,ROWS($D$70:K83)&lt;&gt;COLUMNS($D$70:K83)),MAX($AQ84:AX84)+1,"")</f>
        <v/>
      </c>
      <c r="AZ84" s="72" t="str">
        <f>IF(AND(M84&gt;0,ROWS($D$70:L83)&lt;&gt;COLUMNS($D$70:L83)),MAX($AQ84:AY84)+1,"")</f>
        <v/>
      </c>
      <c r="BA84" s="112" t="str">
        <f>IF(AND(N84&gt;0,ROWS($D$70:M83)&lt;&gt;COLUMNS($D$70:M83)),MAX($AQ84:AZ84)+1,"")</f>
        <v/>
      </c>
      <c r="BB84" s="111" t="str">
        <f>IF(AND(O84&gt;0,ROWS($D$70:N83)&lt;&gt;COLUMNS($D$70:N83)),MAX($AQ84:BA84)+1,"")</f>
        <v/>
      </c>
      <c r="BC84" s="72" t="str">
        <f>IF(AND(P84&gt;0,ROWS($D$70:O83)&lt;&gt;COLUMNS($D$70:O83)),MAX($AQ84:BB84)+1,"")</f>
        <v/>
      </c>
      <c r="BD84" s="72" t="str">
        <f>IF(AND(Q84&gt;0,ROWS($D$70:P83)&lt;&gt;COLUMNS($D$70:P83)),MAX($AQ84:BC84)+1,"")</f>
        <v/>
      </c>
      <c r="BE84" s="72" t="str">
        <f>IF(AND(R84&gt;0,ROWS($D$70:Q83)&lt;&gt;COLUMNS($D$70:Q83)),MAX($AQ84:BD84)+1,"")</f>
        <v/>
      </c>
      <c r="BF84" s="72" t="str">
        <f>IF(AND(S84&gt;0,ROWS($D$70:R83)&lt;&gt;COLUMNS($D$70:R83)),MAX($AQ84:BE84)+1,"")</f>
        <v/>
      </c>
      <c r="BG84" s="72" t="str">
        <f>IF(AND(T84&gt;0,ROWS($D$70:S83)&lt;&gt;COLUMNS($D$70:S83)),MAX($AQ84:BF84)+1,"")</f>
        <v/>
      </c>
      <c r="BH84" s="72" t="str">
        <f>IF(AND(U84&gt;0,ROWS($D$70:T83)&lt;&gt;COLUMNS($D$70:T83)),MAX($AQ84:BG84)+1,"")</f>
        <v/>
      </c>
      <c r="BI84" s="72" t="str">
        <f>IF(AND(V84&gt;0,ROWS($D$70:U83)&lt;&gt;COLUMNS($D$70:U83)),MAX($AQ84:BH84)+1,"")</f>
        <v/>
      </c>
      <c r="BJ84" s="72" t="str">
        <f>IF(AND(W84&gt;0,ROWS($D$70:V83)&lt;&gt;COLUMNS($D$70:V83)),MAX($AQ84:BI84)+1,"")</f>
        <v/>
      </c>
      <c r="BK84" s="72" t="str">
        <f>IF(AND(X84&gt;0,ROWS($D$70:W83)&lt;&gt;COLUMNS($D$70:W83)),MAX($AQ84:BJ84)+1,"")</f>
        <v/>
      </c>
      <c r="BL84" s="72" t="str">
        <f>IF(AND(Y84&gt;0,ROWS($D$70:X83)&lt;&gt;COLUMNS($D$70:X83)),MAX($AQ84:BK84)+1,"")</f>
        <v/>
      </c>
      <c r="BM84" s="72" t="str">
        <f>IF(AND(Z84&gt;0,ROWS($D$70:Y83)&lt;&gt;COLUMNS($D$70:Y83)),MAX($AQ84:BL84)+1,"")</f>
        <v/>
      </c>
      <c r="BN84" s="72" t="str">
        <f>IF(AND(AA84&gt;0,ROWS($D$70:Z83)&lt;&gt;COLUMNS($D$70:Z83)),MAX($AQ84:BM84)+1,"")</f>
        <v/>
      </c>
      <c r="BO84" s="72" t="str">
        <f>IF(AND(AB84&gt;0,ROWS($D$70:AA83)&lt;&gt;COLUMNS($D$70:AA83)),MAX($AQ84:BN84)+1,"")</f>
        <v/>
      </c>
      <c r="BP84" s="72" t="str">
        <f>IF(AND(AC84&gt;0,ROWS($D$70:AB83)&lt;&gt;COLUMNS($D$70:AB83)),MAX($AQ84:BO84)+1,"")</f>
        <v/>
      </c>
      <c r="BQ84" s="72" t="str">
        <f>IF(AND(AD84&gt;0,ROWS($D$70:AC83)&lt;&gt;COLUMNS($D$70:AC83)),MAX($AQ84:BP84)+1,"")</f>
        <v/>
      </c>
      <c r="BR84" s="72" t="str">
        <f>IF(AND(AE84&gt;0,ROWS($D$70:AD83)&lt;&gt;COLUMNS($D$70:AD83)),MAX($AQ84:BQ84)+1,"")</f>
        <v/>
      </c>
      <c r="BS84" s="72" t="str">
        <f>IF(AND(AF84&gt;0,ROWS($D$70:AE83)&lt;&gt;COLUMNS($D$70:AE83)),MAX($AQ84:BR84)+1,"")</f>
        <v/>
      </c>
      <c r="BT84" s="72" t="str">
        <f>IF(AND(AG84&gt;0,ROWS($D$70:AF83)&lt;&gt;COLUMNS($D$70:AF83)),MAX($AQ84:BS84)+1,"")</f>
        <v/>
      </c>
      <c r="BU84" s="112" t="str">
        <f>IF(AND(AH84&gt;0,ROWS($D$70:AG83)&lt;&gt;COLUMNS($D$70:AG83)),MAX($AQ84:BT84)+1,"")</f>
        <v/>
      </c>
    </row>
    <row r="85" spans="2:74" ht="12.75" customHeight="1" x14ac:dyDescent="0.35">
      <c r="C85" s="70">
        <v>5</v>
      </c>
      <c r="D85" s="98" t="e">
        <f t="shared" si="11"/>
        <v>#REF!</v>
      </c>
      <c r="E85" s="93">
        <v>0</v>
      </c>
      <c r="F85" s="71">
        <v>0</v>
      </c>
      <c r="G85" s="71">
        <v>0</v>
      </c>
      <c r="H85" s="71">
        <v>0</v>
      </c>
      <c r="I85" s="71">
        <v>0</v>
      </c>
      <c r="J85" s="71">
        <v>0</v>
      </c>
      <c r="K85" s="71">
        <v>0</v>
      </c>
      <c r="L85" s="71">
        <v>0</v>
      </c>
      <c r="M85" s="71">
        <v>0</v>
      </c>
      <c r="N85" s="94">
        <v>0</v>
      </c>
      <c r="O85" s="93">
        <v>0</v>
      </c>
      <c r="P85" s="71">
        <v>0</v>
      </c>
      <c r="Q85" s="71">
        <v>0</v>
      </c>
      <c r="R85" s="71">
        <v>0</v>
      </c>
      <c r="S85" s="71">
        <v>1</v>
      </c>
      <c r="T85" s="71">
        <v>0</v>
      </c>
      <c r="U85" s="71">
        <v>0</v>
      </c>
      <c r="V85" s="71">
        <v>0</v>
      </c>
      <c r="W85" s="71">
        <v>0</v>
      </c>
      <c r="X85" s="71">
        <v>0</v>
      </c>
      <c r="Y85" s="71">
        <v>0</v>
      </c>
      <c r="Z85" s="71">
        <v>0</v>
      </c>
      <c r="AA85" s="71">
        <v>0</v>
      </c>
      <c r="AB85" s="71">
        <v>0</v>
      </c>
      <c r="AC85" s="71">
        <v>0</v>
      </c>
      <c r="AD85" s="71">
        <v>0</v>
      </c>
      <c r="AE85" s="71">
        <v>0</v>
      </c>
      <c r="AF85" s="71">
        <v>0</v>
      </c>
      <c r="AG85" s="71">
        <v>0</v>
      </c>
      <c r="AH85" s="94">
        <v>0</v>
      </c>
      <c r="AJ85" s="102">
        <f>IFERROR(SUMIF(#REF!,CONST_CNTR_EmbedEmDir &amp; D85,#REF!)/SUMIF(#REF!,CONST_CNTR_TotProd &amp; D85,#REF!),0)</f>
        <v>0</v>
      </c>
      <c r="AK85" s="103">
        <v>0</v>
      </c>
      <c r="AL85" s="106">
        <f>IFERROR(SUMIF(#REF!,CONST_CNTR_EmbedEmInDir &amp; D85,#REF!)/SUMIF(#REF!,CONST_CNTR_TotProd &amp; D85,#REF!),0)</f>
        <v>0</v>
      </c>
      <c r="AM85" s="103">
        <v>0</v>
      </c>
      <c r="AN85" s="106">
        <f>IFERROR(SUMIF(#REF!,CONST_ElecConsumption &amp; D85,#REF!)/SUMIF(#REF!,CONST_CNTR_TotProd &amp; D85,#REF!),0)</f>
        <v>0</v>
      </c>
      <c r="AO85" s="103">
        <v>0</v>
      </c>
      <c r="AR85" s="111" t="str">
        <f>IF(AND(E85&gt;0,ROWS($D$70:D84)&lt;&gt;COLUMNS($D$70:D84)),MAX($AQ85:AQ85)+1,"")</f>
        <v/>
      </c>
      <c r="AS85" s="72" t="str">
        <f>IF(AND(F85&gt;0,ROWS($D$70:E84)&lt;&gt;COLUMNS($D$70:E84)),MAX($AQ85:AR85)+1,"")</f>
        <v/>
      </c>
      <c r="AT85" s="72" t="str">
        <f>IF(AND(G85&gt;0,ROWS($D$70:F84)&lt;&gt;COLUMNS($D$70:F84)),MAX($AQ85:AS85)+1,"")</f>
        <v/>
      </c>
      <c r="AU85" s="72" t="str">
        <f>IF(AND(H85&gt;0,ROWS($D$70:G84)&lt;&gt;COLUMNS($D$70:G84)),MAX($AQ85:AT85)+1,"")</f>
        <v/>
      </c>
      <c r="AV85" s="72" t="str">
        <f>IF(AND(I85&gt;0,ROWS($D$70:H84)&lt;&gt;COLUMNS($D$70:H84)),MAX($AQ85:AU85)+1,"")</f>
        <v/>
      </c>
      <c r="AW85" s="72" t="str">
        <f>IF(AND(J85&gt;0,ROWS($D$70:I84)&lt;&gt;COLUMNS($D$70:I84)),MAX($AQ85:AV85)+1,"")</f>
        <v/>
      </c>
      <c r="AX85" s="72" t="str">
        <f>IF(AND(K85&gt;0,ROWS($D$70:J84)&lt;&gt;COLUMNS($D$70:J84)),MAX($AQ85:AW85)+1,"")</f>
        <v/>
      </c>
      <c r="AY85" s="72" t="str">
        <f>IF(AND(L85&gt;0,ROWS($D$70:K84)&lt;&gt;COLUMNS($D$70:K84)),MAX($AQ85:AX85)+1,"")</f>
        <v/>
      </c>
      <c r="AZ85" s="72" t="str">
        <f>IF(AND(M85&gt;0,ROWS($D$70:L84)&lt;&gt;COLUMNS($D$70:L84)),MAX($AQ85:AY85)+1,"")</f>
        <v/>
      </c>
      <c r="BA85" s="112" t="str">
        <f>IF(AND(N85&gt;0,ROWS($D$70:M84)&lt;&gt;COLUMNS($D$70:M84)),MAX($AQ85:AZ85)+1,"")</f>
        <v/>
      </c>
      <c r="BB85" s="111" t="str">
        <f>IF(AND(O85&gt;0,ROWS($D$70:N84)&lt;&gt;COLUMNS($D$70:N84)),MAX($AQ85:BA85)+1,"")</f>
        <v/>
      </c>
      <c r="BC85" s="72" t="str">
        <f>IF(AND(P85&gt;0,ROWS($D$70:O84)&lt;&gt;COLUMNS($D$70:O84)),MAX($AQ85:BB85)+1,"")</f>
        <v/>
      </c>
      <c r="BD85" s="72" t="str">
        <f>IF(AND(Q85&gt;0,ROWS($D$70:P84)&lt;&gt;COLUMNS($D$70:P84)),MAX($AQ85:BC85)+1,"")</f>
        <v/>
      </c>
      <c r="BE85" s="72" t="str">
        <f>IF(AND(R85&gt;0,ROWS($D$70:Q84)&lt;&gt;COLUMNS($D$70:Q84)),MAX($AQ85:BD85)+1,"")</f>
        <v/>
      </c>
      <c r="BF85" s="72" t="str">
        <f>IF(AND(S85&gt;0,ROWS($D$70:R84)&lt;&gt;COLUMNS($D$70:R84)),MAX($AQ85:BE85)+1,"")</f>
        <v/>
      </c>
      <c r="BG85" s="72" t="str">
        <f>IF(AND(T85&gt;0,ROWS($D$70:S84)&lt;&gt;COLUMNS($D$70:S84)),MAX($AQ85:BF85)+1,"")</f>
        <v/>
      </c>
      <c r="BH85" s="72" t="str">
        <f>IF(AND(U85&gt;0,ROWS($D$70:T84)&lt;&gt;COLUMNS($D$70:T84)),MAX($AQ85:BG85)+1,"")</f>
        <v/>
      </c>
      <c r="BI85" s="72" t="str">
        <f>IF(AND(V85&gt;0,ROWS($D$70:U84)&lt;&gt;COLUMNS($D$70:U84)),MAX($AQ85:BH85)+1,"")</f>
        <v/>
      </c>
      <c r="BJ85" s="72" t="str">
        <f>IF(AND(W85&gt;0,ROWS($D$70:V84)&lt;&gt;COLUMNS($D$70:V84)),MAX($AQ85:BI85)+1,"")</f>
        <v/>
      </c>
      <c r="BK85" s="72" t="str">
        <f>IF(AND(X85&gt;0,ROWS($D$70:W84)&lt;&gt;COLUMNS($D$70:W84)),MAX($AQ85:BJ85)+1,"")</f>
        <v/>
      </c>
      <c r="BL85" s="72" t="str">
        <f>IF(AND(Y85&gt;0,ROWS($D$70:X84)&lt;&gt;COLUMNS($D$70:X84)),MAX($AQ85:BK85)+1,"")</f>
        <v/>
      </c>
      <c r="BM85" s="72" t="str">
        <f>IF(AND(Z85&gt;0,ROWS($D$70:Y84)&lt;&gt;COLUMNS($D$70:Y84)),MAX($AQ85:BL85)+1,"")</f>
        <v/>
      </c>
      <c r="BN85" s="72" t="str">
        <f>IF(AND(AA85&gt;0,ROWS($D$70:Z84)&lt;&gt;COLUMNS($D$70:Z84)),MAX($AQ85:BM85)+1,"")</f>
        <v/>
      </c>
      <c r="BO85" s="72" t="str">
        <f>IF(AND(AB85&gt;0,ROWS($D$70:AA84)&lt;&gt;COLUMNS($D$70:AA84)),MAX($AQ85:BN85)+1,"")</f>
        <v/>
      </c>
      <c r="BP85" s="72" t="str">
        <f>IF(AND(AC85&gt;0,ROWS($D$70:AB84)&lt;&gt;COLUMNS($D$70:AB84)),MAX($AQ85:BO85)+1,"")</f>
        <v/>
      </c>
      <c r="BQ85" s="72" t="str">
        <f>IF(AND(AD85&gt;0,ROWS($D$70:AC84)&lt;&gt;COLUMNS($D$70:AC84)),MAX($AQ85:BP85)+1,"")</f>
        <v/>
      </c>
      <c r="BR85" s="72" t="str">
        <f>IF(AND(AE85&gt;0,ROWS($D$70:AD84)&lt;&gt;COLUMNS($D$70:AD84)),MAX($AQ85:BQ85)+1,"")</f>
        <v/>
      </c>
      <c r="BS85" s="72" t="str">
        <f>IF(AND(AF85&gt;0,ROWS($D$70:AE84)&lt;&gt;COLUMNS($D$70:AE84)),MAX($AQ85:BR85)+1,"")</f>
        <v/>
      </c>
      <c r="BT85" s="72" t="str">
        <f>IF(AND(AG85&gt;0,ROWS($D$70:AF84)&lt;&gt;COLUMNS($D$70:AF84)),MAX($AQ85:BS85)+1,"")</f>
        <v/>
      </c>
      <c r="BU85" s="112" t="str">
        <f>IF(AND(AH85&gt;0,ROWS($D$70:AG84)&lt;&gt;COLUMNS($D$70:AG84)),MAX($AQ85:BT85)+1,"")</f>
        <v/>
      </c>
    </row>
    <row r="86" spans="2:74" ht="12.75" customHeight="1" x14ac:dyDescent="0.35">
      <c r="C86" s="70">
        <v>6</v>
      </c>
      <c r="D86" s="98" t="e">
        <f t="shared" si="11"/>
        <v>#REF!</v>
      </c>
      <c r="E86" s="93">
        <v>0</v>
      </c>
      <c r="F86" s="71">
        <v>0</v>
      </c>
      <c r="G86" s="71">
        <v>0</v>
      </c>
      <c r="H86" s="71">
        <v>0</v>
      </c>
      <c r="I86" s="71">
        <v>0</v>
      </c>
      <c r="J86" s="71">
        <v>0</v>
      </c>
      <c r="K86" s="71">
        <v>0</v>
      </c>
      <c r="L86" s="71">
        <v>0</v>
      </c>
      <c r="M86" s="71">
        <v>0</v>
      </c>
      <c r="N86" s="94">
        <v>0</v>
      </c>
      <c r="O86" s="93">
        <v>0</v>
      </c>
      <c r="P86" s="71">
        <v>0</v>
      </c>
      <c r="Q86" s="71">
        <v>0</v>
      </c>
      <c r="R86" s="71">
        <v>0</v>
      </c>
      <c r="S86" s="71">
        <v>0</v>
      </c>
      <c r="T86" s="71">
        <v>1</v>
      </c>
      <c r="U86" s="71">
        <v>0</v>
      </c>
      <c r="V86" s="71">
        <v>0</v>
      </c>
      <c r="W86" s="71">
        <v>0</v>
      </c>
      <c r="X86" s="71">
        <v>0</v>
      </c>
      <c r="Y86" s="71">
        <v>0</v>
      </c>
      <c r="Z86" s="71">
        <v>0</v>
      </c>
      <c r="AA86" s="71">
        <v>0</v>
      </c>
      <c r="AB86" s="71">
        <v>0</v>
      </c>
      <c r="AC86" s="71">
        <v>0</v>
      </c>
      <c r="AD86" s="71">
        <v>0</v>
      </c>
      <c r="AE86" s="71">
        <v>0</v>
      </c>
      <c r="AF86" s="71">
        <v>0</v>
      </c>
      <c r="AG86" s="71">
        <v>0</v>
      </c>
      <c r="AH86" s="94">
        <v>0</v>
      </c>
      <c r="AJ86" s="102">
        <f>IFERROR(SUMIF(#REF!,CONST_CNTR_EmbedEmDir &amp; D86,#REF!)/SUMIF(#REF!,CONST_CNTR_TotProd &amp; D86,#REF!),0)</f>
        <v>0</v>
      </c>
      <c r="AK86" s="103">
        <v>0</v>
      </c>
      <c r="AL86" s="106">
        <f>IFERROR(SUMIF(#REF!,CONST_CNTR_EmbedEmInDir &amp; D86,#REF!)/SUMIF(#REF!,CONST_CNTR_TotProd &amp; D86,#REF!),0)</f>
        <v>0</v>
      </c>
      <c r="AM86" s="103">
        <v>0</v>
      </c>
      <c r="AN86" s="106">
        <f>IFERROR(SUMIF(#REF!,CONST_ElecConsumption &amp; D86,#REF!)/SUMIF(#REF!,CONST_CNTR_TotProd &amp; D86,#REF!),0)</f>
        <v>0</v>
      </c>
      <c r="AO86" s="103">
        <v>0</v>
      </c>
      <c r="AR86" s="111" t="str">
        <f>IF(AND(E86&gt;0,ROWS($D$70:D85)&lt;&gt;COLUMNS($D$70:D85)),MAX($AQ86:AQ86)+1,"")</f>
        <v/>
      </c>
      <c r="AS86" s="72" t="str">
        <f>IF(AND(F86&gt;0,ROWS($D$70:E85)&lt;&gt;COLUMNS($D$70:E85)),MAX($AQ86:AR86)+1,"")</f>
        <v/>
      </c>
      <c r="AT86" s="72" t="str">
        <f>IF(AND(G86&gt;0,ROWS($D$70:F85)&lt;&gt;COLUMNS($D$70:F85)),MAX($AQ86:AS86)+1,"")</f>
        <v/>
      </c>
      <c r="AU86" s="72" t="str">
        <f>IF(AND(H86&gt;0,ROWS($D$70:G85)&lt;&gt;COLUMNS($D$70:G85)),MAX($AQ86:AT86)+1,"")</f>
        <v/>
      </c>
      <c r="AV86" s="72" t="str">
        <f>IF(AND(I86&gt;0,ROWS($D$70:H85)&lt;&gt;COLUMNS($D$70:H85)),MAX($AQ86:AU86)+1,"")</f>
        <v/>
      </c>
      <c r="AW86" s="72" t="str">
        <f>IF(AND(J86&gt;0,ROWS($D$70:I85)&lt;&gt;COLUMNS($D$70:I85)),MAX($AQ86:AV86)+1,"")</f>
        <v/>
      </c>
      <c r="AX86" s="72" t="str">
        <f>IF(AND(K86&gt;0,ROWS($D$70:J85)&lt;&gt;COLUMNS($D$70:J85)),MAX($AQ86:AW86)+1,"")</f>
        <v/>
      </c>
      <c r="AY86" s="72" t="str">
        <f>IF(AND(L86&gt;0,ROWS($D$70:K85)&lt;&gt;COLUMNS($D$70:K85)),MAX($AQ86:AX86)+1,"")</f>
        <v/>
      </c>
      <c r="AZ86" s="72" t="str">
        <f>IF(AND(M86&gt;0,ROWS($D$70:L85)&lt;&gt;COLUMNS($D$70:L85)),MAX($AQ86:AY86)+1,"")</f>
        <v/>
      </c>
      <c r="BA86" s="112" t="str">
        <f>IF(AND(N86&gt;0,ROWS($D$70:M85)&lt;&gt;COLUMNS($D$70:M85)),MAX($AQ86:AZ86)+1,"")</f>
        <v/>
      </c>
      <c r="BB86" s="111" t="str">
        <f>IF(AND(O86&gt;0,ROWS($D$70:N85)&lt;&gt;COLUMNS($D$70:N85)),MAX($AQ86:BA86)+1,"")</f>
        <v/>
      </c>
      <c r="BC86" s="72" t="str">
        <f>IF(AND(P86&gt;0,ROWS($D$70:O85)&lt;&gt;COLUMNS($D$70:O85)),MAX($AQ86:BB86)+1,"")</f>
        <v/>
      </c>
      <c r="BD86" s="72" t="str">
        <f>IF(AND(Q86&gt;0,ROWS($D$70:P85)&lt;&gt;COLUMNS($D$70:P85)),MAX($AQ86:BC86)+1,"")</f>
        <v/>
      </c>
      <c r="BE86" s="72" t="str">
        <f>IF(AND(R86&gt;0,ROWS($D$70:Q85)&lt;&gt;COLUMNS($D$70:Q85)),MAX($AQ86:BD86)+1,"")</f>
        <v/>
      </c>
      <c r="BF86" s="72" t="str">
        <f>IF(AND(S86&gt;0,ROWS($D$70:R85)&lt;&gt;COLUMNS($D$70:R85)),MAX($AQ86:BE86)+1,"")</f>
        <v/>
      </c>
      <c r="BG86" s="72" t="str">
        <f>IF(AND(T86&gt;0,ROWS($D$70:S85)&lt;&gt;COLUMNS($D$70:S85)),MAX($AQ86:BF86)+1,"")</f>
        <v/>
      </c>
      <c r="BH86" s="72" t="str">
        <f>IF(AND(U86&gt;0,ROWS($D$70:T85)&lt;&gt;COLUMNS($D$70:T85)),MAX($AQ86:BG86)+1,"")</f>
        <v/>
      </c>
      <c r="BI86" s="72" t="str">
        <f>IF(AND(V86&gt;0,ROWS($D$70:U85)&lt;&gt;COLUMNS($D$70:U85)),MAX($AQ86:BH86)+1,"")</f>
        <v/>
      </c>
      <c r="BJ86" s="72" t="str">
        <f>IF(AND(W86&gt;0,ROWS($D$70:V85)&lt;&gt;COLUMNS($D$70:V85)),MAX($AQ86:BI86)+1,"")</f>
        <v/>
      </c>
      <c r="BK86" s="72" t="str">
        <f>IF(AND(X86&gt;0,ROWS($D$70:W85)&lt;&gt;COLUMNS($D$70:W85)),MAX($AQ86:BJ86)+1,"")</f>
        <v/>
      </c>
      <c r="BL86" s="72" t="str">
        <f>IF(AND(Y86&gt;0,ROWS($D$70:X85)&lt;&gt;COLUMNS($D$70:X85)),MAX($AQ86:BK86)+1,"")</f>
        <v/>
      </c>
      <c r="BM86" s="72" t="str">
        <f>IF(AND(Z86&gt;0,ROWS($D$70:Y85)&lt;&gt;COLUMNS($D$70:Y85)),MAX($AQ86:BL86)+1,"")</f>
        <v/>
      </c>
      <c r="BN86" s="72" t="str">
        <f>IF(AND(AA86&gt;0,ROWS($D$70:Z85)&lt;&gt;COLUMNS($D$70:Z85)),MAX($AQ86:BM86)+1,"")</f>
        <v/>
      </c>
      <c r="BO86" s="72" t="str">
        <f>IF(AND(AB86&gt;0,ROWS($D$70:AA85)&lt;&gt;COLUMNS($D$70:AA85)),MAX($AQ86:BN86)+1,"")</f>
        <v/>
      </c>
      <c r="BP86" s="72" t="str">
        <f>IF(AND(AC86&gt;0,ROWS($D$70:AB85)&lt;&gt;COLUMNS($D$70:AB85)),MAX($AQ86:BO86)+1,"")</f>
        <v/>
      </c>
      <c r="BQ86" s="72" t="str">
        <f>IF(AND(AD86&gt;0,ROWS($D$70:AC85)&lt;&gt;COLUMNS($D$70:AC85)),MAX($AQ86:BP86)+1,"")</f>
        <v/>
      </c>
      <c r="BR86" s="72" t="str">
        <f>IF(AND(AE86&gt;0,ROWS($D$70:AD85)&lt;&gt;COLUMNS($D$70:AD85)),MAX($AQ86:BQ86)+1,"")</f>
        <v/>
      </c>
      <c r="BS86" s="72" t="str">
        <f>IF(AND(AF86&gt;0,ROWS($D$70:AE85)&lt;&gt;COLUMNS($D$70:AE85)),MAX($AQ86:BR86)+1,"")</f>
        <v/>
      </c>
      <c r="BT86" s="72" t="str">
        <f>IF(AND(AG86&gt;0,ROWS($D$70:AF85)&lt;&gt;COLUMNS($D$70:AF85)),MAX($AQ86:BS86)+1,"")</f>
        <v/>
      </c>
      <c r="BU86" s="112" t="str">
        <f>IF(AND(AH86&gt;0,ROWS($D$70:AG85)&lt;&gt;COLUMNS($D$70:AG85)),MAX($AQ86:BT86)+1,"")</f>
        <v/>
      </c>
    </row>
    <row r="87" spans="2:74" ht="12.75" customHeight="1" x14ac:dyDescent="0.35">
      <c r="C87" s="70">
        <v>7</v>
      </c>
      <c r="D87" s="98" t="e">
        <f t="shared" si="11"/>
        <v>#REF!</v>
      </c>
      <c r="E87" s="93">
        <v>0</v>
      </c>
      <c r="F87" s="71">
        <v>0</v>
      </c>
      <c r="G87" s="71">
        <v>0</v>
      </c>
      <c r="H87" s="71">
        <v>0</v>
      </c>
      <c r="I87" s="71">
        <v>0</v>
      </c>
      <c r="J87" s="71">
        <v>0</v>
      </c>
      <c r="K87" s="71">
        <v>0</v>
      </c>
      <c r="L87" s="71">
        <v>0</v>
      </c>
      <c r="M87" s="71">
        <v>0</v>
      </c>
      <c r="N87" s="94">
        <v>0</v>
      </c>
      <c r="O87" s="93">
        <v>0</v>
      </c>
      <c r="P87" s="71">
        <v>0</v>
      </c>
      <c r="Q87" s="71">
        <v>0</v>
      </c>
      <c r="R87" s="71">
        <v>0</v>
      </c>
      <c r="S87" s="71">
        <v>0</v>
      </c>
      <c r="T87" s="71">
        <v>0</v>
      </c>
      <c r="U87" s="71">
        <v>1</v>
      </c>
      <c r="V87" s="71">
        <v>0</v>
      </c>
      <c r="W87" s="71">
        <v>0</v>
      </c>
      <c r="X87" s="71">
        <v>0</v>
      </c>
      <c r="Y87" s="71">
        <v>0</v>
      </c>
      <c r="Z87" s="71">
        <v>0</v>
      </c>
      <c r="AA87" s="71">
        <v>0</v>
      </c>
      <c r="AB87" s="71">
        <v>0</v>
      </c>
      <c r="AC87" s="71">
        <v>0</v>
      </c>
      <c r="AD87" s="71">
        <v>0</v>
      </c>
      <c r="AE87" s="71">
        <v>0</v>
      </c>
      <c r="AF87" s="71">
        <v>0</v>
      </c>
      <c r="AG87" s="71">
        <v>0</v>
      </c>
      <c r="AH87" s="94">
        <v>0</v>
      </c>
      <c r="AJ87" s="102">
        <f>IFERROR(SUMIF(#REF!,CONST_CNTR_EmbedEmDir &amp; D87,#REF!)/SUMIF(#REF!,CONST_CNTR_TotProd &amp; D87,#REF!),0)</f>
        <v>0</v>
      </c>
      <c r="AK87" s="103">
        <v>0</v>
      </c>
      <c r="AL87" s="106">
        <f>IFERROR(SUMIF(#REF!,CONST_CNTR_EmbedEmInDir &amp; D87,#REF!)/SUMIF(#REF!,CONST_CNTR_TotProd &amp; D87,#REF!),0)</f>
        <v>0</v>
      </c>
      <c r="AM87" s="103">
        <v>0</v>
      </c>
      <c r="AN87" s="106">
        <f>IFERROR(SUMIF(#REF!,CONST_ElecConsumption &amp; D87,#REF!)/SUMIF(#REF!,CONST_CNTR_TotProd &amp; D87,#REF!),0)</f>
        <v>0</v>
      </c>
      <c r="AO87" s="103">
        <v>0</v>
      </c>
      <c r="AR87" s="111" t="str">
        <f>IF(AND(E87&gt;0,ROWS($D$70:D86)&lt;&gt;COLUMNS($D$70:D86)),MAX($AQ87:AQ87)+1,"")</f>
        <v/>
      </c>
      <c r="AS87" s="72" t="str">
        <f>IF(AND(F87&gt;0,ROWS($D$70:E86)&lt;&gt;COLUMNS($D$70:E86)),MAX($AQ87:AR87)+1,"")</f>
        <v/>
      </c>
      <c r="AT87" s="72" t="str">
        <f>IF(AND(G87&gt;0,ROWS($D$70:F86)&lt;&gt;COLUMNS($D$70:F86)),MAX($AQ87:AS87)+1,"")</f>
        <v/>
      </c>
      <c r="AU87" s="72" t="str">
        <f>IF(AND(H87&gt;0,ROWS($D$70:G86)&lt;&gt;COLUMNS($D$70:G86)),MAX($AQ87:AT87)+1,"")</f>
        <v/>
      </c>
      <c r="AV87" s="72" t="str">
        <f>IF(AND(I87&gt;0,ROWS($D$70:H86)&lt;&gt;COLUMNS($D$70:H86)),MAX($AQ87:AU87)+1,"")</f>
        <v/>
      </c>
      <c r="AW87" s="72" t="str">
        <f>IF(AND(J87&gt;0,ROWS($D$70:I86)&lt;&gt;COLUMNS($D$70:I86)),MAX($AQ87:AV87)+1,"")</f>
        <v/>
      </c>
      <c r="AX87" s="72" t="str">
        <f>IF(AND(K87&gt;0,ROWS($D$70:J86)&lt;&gt;COLUMNS($D$70:J86)),MAX($AQ87:AW87)+1,"")</f>
        <v/>
      </c>
      <c r="AY87" s="72" t="str">
        <f>IF(AND(L87&gt;0,ROWS($D$70:K86)&lt;&gt;COLUMNS($D$70:K86)),MAX($AQ87:AX87)+1,"")</f>
        <v/>
      </c>
      <c r="AZ87" s="72" t="str">
        <f>IF(AND(M87&gt;0,ROWS($D$70:L86)&lt;&gt;COLUMNS($D$70:L86)),MAX($AQ87:AY87)+1,"")</f>
        <v/>
      </c>
      <c r="BA87" s="112" t="str">
        <f>IF(AND(N87&gt;0,ROWS($D$70:M86)&lt;&gt;COLUMNS($D$70:M86)),MAX($AQ87:AZ87)+1,"")</f>
        <v/>
      </c>
      <c r="BB87" s="111" t="str">
        <f>IF(AND(O87&gt;0,ROWS($D$70:N86)&lt;&gt;COLUMNS($D$70:N86)),MAX($AQ87:BA87)+1,"")</f>
        <v/>
      </c>
      <c r="BC87" s="72" t="str">
        <f>IF(AND(P87&gt;0,ROWS($D$70:O86)&lt;&gt;COLUMNS($D$70:O86)),MAX($AQ87:BB87)+1,"")</f>
        <v/>
      </c>
      <c r="BD87" s="72" t="str">
        <f>IF(AND(Q87&gt;0,ROWS($D$70:P86)&lt;&gt;COLUMNS($D$70:P86)),MAX($AQ87:BC87)+1,"")</f>
        <v/>
      </c>
      <c r="BE87" s="72" t="str">
        <f>IF(AND(R87&gt;0,ROWS($D$70:Q86)&lt;&gt;COLUMNS($D$70:Q86)),MAX($AQ87:BD87)+1,"")</f>
        <v/>
      </c>
      <c r="BF87" s="72" t="str">
        <f>IF(AND(S87&gt;0,ROWS($D$70:R86)&lt;&gt;COLUMNS($D$70:R86)),MAX($AQ87:BE87)+1,"")</f>
        <v/>
      </c>
      <c r="BG87" s="72" t="str">
        <f>IF(AND(T87&gt;0,ROWS($D$70:S86)&lt;&gt;COLUMNS($D$70:S86)),MAX($AQ87:BF87)+1,"")</f>
        <v/>
      </c>
      <c r="BH87" s="72" t="str">
        <f>IF(AND(U87&gt;0,ROWS($D$70:T86)&lt;&gt;COLUMNS($D$70:T86)),MAX($AQ87:BG87)+1,"")</f>
        <v/>
      </c>
      <c r="BI87" s="72" t="str">
        <f>IF(AND(V87&gt;0,ROWS($D$70:U86)&lt;&gt;COLUMNS($D$70:U86)),MAX($AQ87:BH87)+1,"")</f>
        <v/>
      </c>
      <c r="BJ87" s="72" t="str">
        <f>IF(AND(W87&gt;0,ROWS($D$70:V86)&lt;&gt;COLUMNS($D$70:V86)),MAX($AQ87:BI87)+1,"")</f>
        <v/>
      </c>
      <c r="BK87" s="72" t="str">
        <f>IF(AND(X87&gt;0,ROWS($D$70:W86)&lt;&gt;COLUMNS($D$70:W86)),MAX($AQ87:BJ87)+1,"")</f>
        <v/>
      </c>
      <c r="BL87" s="72" t="str">
        <f>IF(AND(Y87&gt;0,ROWS($D$70:X86)&lt;&gt;COLUMNS($D$70:X86)),MAX($AQ87:BK87)+1,"")</f>
        <v/>
      </c>
      <c r="BM87" s="72" t="str">
        <f>IF(AND(Z87&gt;0,ROWS($D$70:Y86)&lt;&gt;COLUMNS($D$70:Y86)),MAX($AQ87:BL87)+1,"")</f>
        <v/>
      </c>
      <c r="BN87" s="72" t="str">
        <f>IF(AND(AA87&gt;0,ROWS($D$70:Z86)&lt;&gt;COLUMNS($D$70:Z86)),MAX($AQ87:BM87)+1,"")</f>
        <v/>
      </c>
      <c r="BO87" s="72" t="str">
        <f>IF(AND(AB87&gt;0,ROWS($D$70:AA86)&lt;&gt;COLUMNS($D$70:AA86)),MAX($AQ87:BN87)+1,"")</f>
        <v/>
      </c>
      <c r="BP87" s="72" t="str">
        <f>IF(AND(AC87&gt;0,ROWS($D$70:AB86)&lt;&gt;COLUMNS($D$70:AB86)),MAX($AQ87:BO87)+1,"")</f>
        <v/>
      </c>
      <c r="BQ87" s="72" t="str">
        <f>IF(AND(AD87&gt;0,ROWS($D$70:AC86)&lt;&gt;COLUMNS($D$70:AC86)),MAX($AQ87:BP87)+1,"")</f>
        <v/>
      </c>
      <c r="BR87" s="72" t="str">
        <f>IF(AND(AE87&gt;0,ROWS($D$70:AD86)&lt;&gt;COLUMNS($D$70:AD86)),MAX($AQ87:BQ87)+1,"")</f>
        <v/>
      </c>
      <c r="BS87" s="72" t="str">
        <f>IF(AND(AF87&gt;0,ROWS($D$70:AE86)&lt;&gt;COLUMNS($D$70:AE86)),MAX($AQ87:BR87)+1,"")</f>
        <v/>
      </c>
      <c r="BT87" s="72" t="str">
        <f>IF(AND(AG87&gt;0,ROWS($D$70:AF86)&lt;&gt;COLUMNS($D$70:AF86)),MAX($AQ87:BS87)+1,"")</f>
        <v/>
      </c>
      <c r="BU87" s="112" t="str">
        <f>IF(AND(AH87&gt;0,ROWS($D$70:AG86)&lt;&gt;COLUMNS($D$70:AG86)),MAX($AQ87:BT87)+1,"")</f>
        <v/>
      </c>
    </row>
    <row r="88" spans="2:74" ht="12.75" customHeight="1" x14ac:dyDescent="0.35">
      <c r="C88" s="70">
        <v>8</v>
      </c>
      <c r="D88" s="98" t="e">
        <f t="shared" si="11"/>
        <v>#REF!</v>
      </c>
      <c r="E88" s="93">
        <v>0</v>
      </c>
      <c r="F88" s="71">
        <v>0</v>
      </c>
      <c r="G88" s="71">
        <v>0</v>
      </c>
      <c r="H88" s="71">
        <v>0</v>
      </c>
      <c r="I88" s="71">
        <v>0</v>
      </c>
      <c r="J88" s="71">
        <v>0</v>
      </c>
      <c r="K88" s="71">
        <v>0</v>
      </c>
      <c r="L88" s="71">
        <v>0</v>
      </c>
      <c r="M88" s="71">
        <v>0</v>
      </c>
      <c r="N88" s="94">
        <v>0</v>
      </c>
      <c r="O88" s="93">
        <v>0</v>
      </c>
      <c r="P88" s="71">
        <v>0</v>
      </c>
      <c r="Q88" s="71">
        <v>0</v>
      </c>
      <c r="R88" s="71">
        <v>0</v>
      </c>
      <c r="S88" s="71">
        <v>0</v>
      </c>
      <c r="T88" s="71">
        <v>0</v>
      </c>
      <c r="U88" s="71">
        <v>0</v>
      </c>
      <c r="V88" s="71">
        <v>1</v>
      </c>
      <c r="W88" s="71">
        <v>0</v>
      </c>
      <c r="X88" s="71">
        <v>0</v>
      </c>
      <c r="Y88" s="71">
        <v>0</v>
      </c>
      <c r="Z88" s="71">
        <v>0</v>
      </c>
      <c r="AA88" s="71">
        <v>0</v>
      </c>
      <c r="AB88" s="71">
        <v>0</v>
      </c>
      <c r="AC88" s="71">
        <v>0</v>
      </c>
      <c r="AD88" s="71">
        <v>0</v>
      </c>
      <c r="AE88" s="71">
        <v>0</v>
      </c>
      <c r="AF88" s="71">
        <v>0</v>
      </c>
      <c r="AG88" s="71">
        <v>0</v>
      </c>
      <c r="AH88" s="94">
        <v>0</v>
      </c>
      <c r="AJ88" s="102">
        <f>IFERROR(SUMIF(#REF!,CONST_CNTR_EmbedEmDir &amp; D88,#REF!)/SUMIF(#REF!,CONST_CNTR_TotProd &amp; D88,#REF!),0)</f>
        <v>0</v>
      </c>
      <c r="AK88" s="103">
        <v>0</v>
      </c>
      <c r="AL88" s="106">
        <f>IFERROR(SUMIF(#REF!,CONST_CNTR_EmbedEmInDir &amp; D88,#REF!)/SUMIF(#REF!,CONST_CNTR_TotProd &amp; D88,#REF!),0)</f>
        <v>0</v>
      </c>
      <c r="AM88" s="103">
        <v>0</v>
      </c>
      <c r="AN88" s="106">
        <f>IFERROR(SUMIF(#REF!,CONST_ElecConsumption &amp; D88,#REF!)/SUMIF(#REF!,CONST_CNTR_TotProd &amp; D88,#REF!),0)</f>
        <v>0</v>
      </c>
      <c r="AO88" s="103">
        <v>0</v>
      </c>
      <c r="AR88" s="111" t="str">
        <f>IF(AND(E88&gt;0,ROWS($D$70:D87)&lt;&gt;COLUMNS($D$70:D87)),MAX($AQ88:AQ88)+1,"")</f>
        <v/>
      </c>
      <c r="AS88" s="72" t="str">
        <f>IF(AND(F88&gt;0,ROWS($D$70:E87)&lt;&gt;COLUMNS($D$70:E87)),MAX($AQ88:AR88)+1,"")</f>
        <v/>
      </c>
      <c r="AT88" s="72" t="str">
        <f>IF(AND(G88&gt;0,ROWS($D$70:F87)&lt;&gt;COLUMNS($D$70:F87)),MAX($AQ88:AS88)+1,"")</f>
        <v/>
      </c>
      <c r="AU88" s="72" t="str">
        <f>IF(AND(H88&gt;0,ROWS($D$70:G87)&lt;&gt;COLUMNS($D$70:G87)),MAX($AQ88:AT88)+1,"")</f>
        <v/>
      </c>
      <c r="AV88" s="72" t="str">
        <f>IF(AND(I88&gt;0,ROWS($D$70:H87)&lt;&gt;COLUMNS($D$70:H87)),MAX($AQ88:AU88)+1,"")</f>
        <v/>
      </c>
      <c r="AW88" s="72" t="str">
        <f>IF(AND(J88&gt;0,ROWS($D$70:I87)&lt;&gt;COLUMNS($D$70:I87)),MAX($AQ88:AV88)+1,"")</f>
        <v/>
      </c>
      <c r="AX88" s="72" t="str">
        <f>IF(AND(K88&gt;0,ROWS($D$70:J87)&lt;&gt;COLUMNS($D$70:J87)),MAX($AQ88:AW88)+1,"")</f>
        <v/>
      </c>
      <c r="AY88" s="72" t="str">
        <f>IF(AND(L88&gt;0,ROWS($D$70:K87)&lt;&gt;COLUMNS($D$70:K87)),MAX($AQ88:AX88)+1,"")</f>
        <v/>
      </c>
      <c r="AZ88" s="72" t="str">
        <f>IF(AND(M88&gt;0,ROWS($D$70:L87)&lt;&gt;COLUMNS($D$70:L87)),MAX($AQ88:AY88)+1,"")</f>
        <v/>
      </c>
      <c r="BA88" s="112" t="str">
        <f>IF(AND(N88&gt;0,ROWS($D$70:M87)&lt;&gt;COLUMNS($D$70:M87)),MAX($AQ88:AZ88)+1,"")</f>
        <v/>
      </c>
      <c r="BB88" s="111" t="str">
        <f>IF(AND(O88&gt;0,ROWS($D$70:N87)&lt;&gt;COLUMNS($D$70:N87)),MAX($AQ88:BA88)+1,"")</f>
        <v/>
      </c>
      <c r="BC88" s="72" t="str">
        <f>IF(AND(P88&gt;0,ROWS($D$70:O87)&lt;&gt;COLUMNS($D$70:O87)),MAX($AQ88:BB88)+1,"")</f>
        <v/>
      </c>
      <c r="BD88" s="72" t="str">
        <f>IF(AND(Q88&gt;0,ROWS($D$70:P87)&lt;&gt;COLUMNS($D$70:P87)),MAX($AQ88:BC88)+1,"")</f>
        <v/>
      </c>
      <c r="BE88" s="72" t="str">
        <f>IF(AND(R88&gt;0,ROWS($D$70:Q87)&lt;&gt;COLUMNS($D$70:Q87)),MAX($AQ88:BD88)+1,"")</f>
        <v/>
      </c>
      <c r="BF88" s="72" t="str">
        <f>IF(AND(S88&gt;0,ROWS($D$70:R87)&lt;&gt;COLUMNS($D$70:R87)),MAX($AQ88:BE88)+1,"")</f>
        <v/>
      </c>
      <c r="BG88" s="72" t="str">
        <f>IF(AND(T88&gt;0,ROWS($D$70:S87)&lt;&gt;COLUMNS($D$70:S87)),MAX($AQ88:BF88)+1,"")</f>
        <v/>
      </c>
      <c r="BH88" s="72" t="str">
        <f>IF(AND(U88&gt;0,ROWS($D$70:T87)&lt;&gt;COLUMNS($D$70:T87)),MAX($AQ88:BG88)+1,"")</f>
        <v/>
      </c>
      <c r="BI88" s="72" t="str">
        <f>IF(AND(V88&gt;0,ROWS($D$70:U87)&lt;&gt;COLUMNS($D$70:U87)),MAX($AQ88:BH88)+1,"")</f>
        <v/>
      </c>
      <c r="BJ88" s="72" t="str">
        <f>IF(AND(W88&gt;0,ROWS($D$70:V87)&lt;&gt;COLUMNS($D$70:V87)),MAX($AQ88:BI88)+1,"")</f>
        <v/>
      </c>
      <c r="BK88" s="72" t="str">
        <f>IF(AND(X88&gt;0,ROWS($D$70:W87)&lt;&gt;COLUMNS($D$70:W87)),MAX($AQ88:BJ88)+1,"")</f>
        <v/>
      </c>
      <c r="BL88" s="72" t="str">
        <f>IF(AND(Y88&gt;0,ROWS($D$70:X87)&lt;&gt;COLUMNS($D$70:X87)),MAX($AQ88:BK88)+1,"")</f>
        <v/>
      </c>
      <c r="BM88" s="72" t="str">
        <f>IF(AND(Z88&gt;0,ROWS($D$70:Y87)&lt;&gt;COLUMNS($D$70:Y87)),MAX($AQ88:BL88)+1,"")</f>
        <v/>
      </c>
      <c r="BN88" s="72" t="str">
        <f>IF(AND(AA88&gt;0,ROWS($D$70:Z87)&lt;&gt;COLUMNS($D$70:Z87)),MAX($AQ88:BM88)+1,"")</f>
        <v/>
      </c>
      <c r="BO88" s="72" t="str">
        <f>IF(AND(AB88&gt;0,ROWS($D$70:AA87)&lt;&gt;COLUMNS($D$70:AA87)),MAX($AQ88:BN88)+1,"")</f>
        <v/>
      </c>
      <c r="BP88" s="72" t="str">
        <f>IF(AND(AC88&gt;0,ROWS($D$70:AB87)&lt;&gt;COLUMNS($D$70:AB87)),MAX($AQ88:BO88)+1,"")</f>
        <v/>
      </c>
      <c r="BQ88" s="72" t="str">
        <f>IF(AND(AD88&gt;0,ROWS($D$70:AC87)&lt;&gt;COLUMNS($D$70:AC87)),MAX($AQ88:BP88)+1,"")</f>
        <v/>
      </c>
      <c r="BR88" s="72" t="str">
        <f>IF(AND(AE88&gt;0,ROWS($D$70:AD87)&lt;&gt;COLUMNS($D$70:AD87)),MAX($AQ88:BQ88)+1,"")</f>
        <v/>
      </c>
      <c r="BS88" s="72" t="str">
        <f>IF(AND(AF88&gt;0,ROWS($D$70:AE87)&lt;&gt;COLUMNS($D$70:AE87)),MAX($AQ88:BR88)+1,"")</f>
        <v/>
      </c>
      <c r="BT88" s="72" t="str">
        <f>IF(AND(AG88&gt;0,ROWS($D$70:AF87)&lt;&gt;COLUMNS($D$70:AF87)),MAX($AQ88:BS88)+1,"")</f>
        <v/>
      </c>
      <c r="BU88" s="112" t="str">
        <f>IF(AND(AH88&gt;0,ROWS($D$70:AG87)&lt;&gt;COLUMNS($D$70:AG87)),MAX($AQ88:BT88)+1,"")</f>
        <v/>
      </c>
    </row>
    <row r="89" spans="2:74" ht="12.75" customHeight="1" x14ac:dyDescent="0.35">
      <c r="C89" s="70">
        <v>9</v>
      </c>
      <c r="D89" s="98" t="e">
        <f t="shared" si="11"/>
        <v>#REF!</v>
      </c>
      <c r="E89" s="93">
        <v>0</v>
      </c>
      <c r="F89" s="71">
        <v>0</v>
      </c>
      <c r="G89" s="71">
        <v>0</v>
      </c>
      <c r="H89" s="71">
        <v>0</v>
      </c>
      <c r="I89" s="71">
        <v>0</v>
      </c>
      <c r="J89" s="71">
        <v>0</v>
      </c>
      <c r="K89" s="71">
        <v>0</v>
      </c>
      <c r="L89" s="71">
        <v>0</v>
      </c>
      <c r="M89" s="71">
        <v>0</v>
      </c>
      <c r="N89" s="94">
        <v>0</v>
      </c>
      <c r="O89" s="93">
        <v>0</v>
      </c>
      <c r="P89" s="71">
        <v>0</v>
      </c>
      <c r="Q89" s="71">
        <v>0</v>
      </c>
      <c r="R89" s="71">
        <v>0</v>
      </c>
      <c r="S89" s="71">
        <v>0</v>
      </c>
      <c r="T89" s="71">
        <v>0</v>
      </c>
      <c r="U89" s="71">
        <v>0</v>
      </c>
      <c r="V89" s="71">
        <v>0</v>
      </c>
      <c r="W89" s="71">
        <v>1</v>
      </c>
      <c r="X89" s="71">
        <v>0</v>
      </c>
      <c r="Y89" s="71">
        <v>0</v>
      </c>
      <c r="Z89" s="71">
        <v>0</v>
      </c>
      <c r="AA89" s="71">
        <v>0</v>
      </c>
      <c r="AB89" s="71">
        <v>0</v>
      </c>
      <c r="AC89" s="71">
        <v>0</v>
      </c>
      <c r="AD89" s="71">
        <v>0</v>
      </c>
      <c r="AE89" s="71">
        <v>0</v>
      </c>
      <c r="AF89" s="71">
        <v>0</v>
      </c>
      <c r="AG89" s="71">
        <v>0</v>
      </c>
      <c r="AH89" s="94">
        <v>0</v>
      </c>
      <c r="AJ89" s="102">
        <f>IFERROR(SUMIF(#REF!,CONST_CNTR_EmbedEmDir &amp; D89,#REF!)/SUMIF(#REF!,CONST_CNTR_TotProd &amp; D89,#REF!),0)</f>
        <v>0</v>
      </c>
      <c r="AK89" s="103">
        <v>0</v>
      </c>
      <c r="AL89" s="106">
        <f>IFERROR(SUMIF(#REF!,CONST_CNTR_EmbedEmInDir &amp; D89,#REF!)/SUMIF(#REF!,CONST_CNTR_TotProd &amp; D89,#REF!),0)</f>
        <v>0</v>
      </c>
      <c r="AM89" s="103">
        <v>0</v>
      </c>
      <c r="AN89" s="106">
        <f>IFERROR(SUMIF(#REF!,CONST_ElecConsumption &amp; D89,#REF!)/SUMIF(#REF!,CONST_CNTR_TotProd &amp; D89,#REF!),0)</f>
        <v>0</v>
      </c>
      <c r="AO89" s="103">
        <v>0</v>
      </c>
      <c r="AR89" s="111" t="str">
        <f>IF(AND(E89&gt;0,ROWS($D$70:D88)&lt;&gt;COLUMNS($D$70:D88)),MAX($AQ89:AQ89)+1,"")</f>
        <v/>
      </c>
      <c r="AS89" s="72" t="str">
        <f>IF(AND(F89&gt;0,ROWS($D$70:E88)&lt;&gt;COLUMNS($D$70:E88)),MAX($AQ89:AR89)+1,"")</f>
        <v/>
      </c>
      <c r="AT89" s="72" t="str">
        <f>IF(AND(G89&gt;0,ROWS($D$70:F88)&lt;&gt;COLUMNS($D$70:F88)),MAX($AQ89:AS89)+1,"")</f>
        <v/>
      </c>
      <c r="AU89" s="72" t="str">
        <f>IF(AND(H89&gt;0,ROWS($D$70:G88)&lt;&gt;COLUMNS($D$70:G88)),MAX($AQ89:AT89)+1,"")</f>
        <v/>
      </c>
      <c r="AV89" s="72" t="str">
        <f>IF(AND(I89&gt;0,ROWS($D$70:H88)&lt;&gt;COLUMNS($D$70:H88)),MAX($AQ89:AU89)+1,"")</f>
        <v/>
      </c>
      <c r="AW89" s="72" t="str">
        <f>IF(AND(J89&gt;0,ROWS($D$70:I88)&lt;&gt;COLUMNS($D$70:I88)),MAX($AQ89:AV89)+1,"")</f>
        <v/>
      </c>
      <c r="AX89" s="72" t="str">
        <f>IF(AND(K89&gt;0,ROWS($D$70:J88)&lt;&gt;COLUMNS($D$70:J88)),MAX($AQ89:AW89)+1,"")</f>
        <v/>
      </c>
      <c r="AY89" s="72" t="str">
        <f>IF(AND(L89&gt;0,ROWS($D$70:K88)&lt;&gt;COLUMNS($D$70:K88)),MAX($AQ89:AX89)+1,"")</f>
        <v/>
      </c>
      <c r="AZ89" s="72" t="str">
        <f>IF(AND(M89&gt;0,ROWS($D$70:L88)&lt;&gt;COLUMNS($D$70:L88)),MAX($AQ89:AY89)+1,"")</f>
        <v/>
      </c>
      <c r="BA89" s="112" t="str">
        <f>IF(AND(N89&gt;0,ROWS($D$70:M88)&lt;&gt;COLUMNS($D$70:M88)),MAX($AQ89:AZ89)+1,"")</f>
        <v/>
      </c>
      <c r="BB89" s="111" t="str">
        <f>IF(AND(O89&gt;0,ROWS($D$70:N88)&lt;&gt;COLUMNS($D$70:N88)),MAX($AQ89:BA89)+1,"")</f>
        <v/>
      </c>
      <c r="BC89" s="72" t="str">
        <f>IF(AND(P89&gt;0,ROWS($D$70:O88)&lt;&gt;COLUMNS($D$70:O88)),MAX($AQ89:BB89)+1,"")</f>
        <v/>
      </c>
      <c r="BD89" s="72" t="str">
        <f>IF(AND(Q89&gt;0,ROWS($D$70:P88)&lt;&gt;COLUMNS($D$70:P88)),MAX($AQ89:BC89)+1,"")</f>
        <v/>
      </c>
      <c r="BE89" s="72" t="str">
        <f>IF(AND(R89&gt;0,ROWS($D$70:Q88)&lt;&gt;COLUMNS($D$70:Q88)),MAX($AQ89:BD89)+1,"")</f>
        <v/>
      </c>
      <c r="BF89" s="72" t="str">
        <f>IF(AND(S89&gt;0,ROWS($D$70:R88)&lt;&gt;COLUMNS($D$70:R88)),MAX($AQ89:BE89)+1,"")</f>
        <v/>
      </c>
      <c r="BG89" s="72" t="str">
        <f>IF(AND(T89&gt;0,ROWS($D$70:S88)&lt;&gt;COLUMNS($D$70:S88)),MAX($AQ89:BF89)+1,"")</f>
        <v/>
      </c>
      <c r="BH89" s="72" t="str">
        <f>IF(AND(U89&gt;0,ROWS($D$70:T88)&lt;&gt;COLUMNS($D$70:T88)),MAX($AQ89:BG89)+1,"")</f>
        <v/>
      </c>
      <c r="BI89" s="72" t="str">
        <f>IF(AND(V89&gt;0,ROWS($D$70:U88)&lt;&gt;COLUMNS($D$70:U88)),MAX($AQ89:BH89)+1,"")</f>
        <v/>
      </c>
      <c r="BJ89" s="72" t="str">
        <f>IF(AND(W89&gt;0,ROWS($D$70:V88)&lt;&gt;COLUMNS($D$70:V88)),MAX($AQ89:BI89)+1,"")</f>
        <v/>
      </c>
      <c r="BK89" s="72" t="str">
        <f>IF(AND(X89&gt;0,ROWS($D$70:W88)&lt;&gt;COLUMNS($D$70:W88)),MAX($AQ89:BJ89)+1,"")</f>
        <v/>
      </c>
      <c r="BL89" s="72" t="str">
        <f>IF(AND(Y89&gt;0,ROWS($D$70:X88)&lt;&gt;COLUMNS($D$70:X88)),MAX($AQ89:BK89)+1,"")</f>
        <v/>
      </c>
      <c r="BM89" s="72" t="str">
        <f>IF(AND(Z89&gt;0,ROWS($D$70:Y88)&lt;&gt;COLUMNS($D$70:Y88)),MAX($AQ89:BL89)+1,"")</f>
        <v/>
      </c>
      <c r="BN89" s="72" t="str">
        <f>IF(AND(AA89&gt;0,ROWS($D$70:Z88)&lt;&gt;COLUMNS($D$70:Z88)),MAX($AQ89:BM89)+1,"")</f>
        <v/>
      </c>
      <c r="BO89" s="72" t="str">
        <f>IF(AND(AB89&gt;0,ROWS($D$70:AA88)&lt;&gt;COLUMNS($D$70:AA88)),MAX($AQ89:BN89)+1,"")</f>
        <v/>
      </c>
      <c r="BP89" s="72" t="str">
        <f>IF(AND(AC89&gt;0,ROWS($D$70:AB88)&lt;&gt;COLUMNS($D$70:AB88)),MAX($AQ89:BO89)+1,"")</f>
        <v/>
      </c>
      <c r="BQ89" s="72" t="str">
        <f>IF(AND(AD89&gt;0,ROWS($D$70:AC88)&lt;&gt;COLUMNS($D$70:AC88)),MAX($AQ89:BP89)+1,"")</f>
        <v/>
      </c>
      <c r="BR89" s="72" t="str">
        <f>IF(AND(AE89&gt;0,ROWS($D$70:AD88)&lt;&gt;COLUMNS($D$70:AD88)),MAX($AQ89:BQ89)+1,"")</f>
        <v/>
      </c>
      <c r="BS89" s="72" t="str">
        <f>IF(AND(AF89&gt;0,ROWS($D$70:AE88)&lt;&gt;COLUMNS($D$70:AE88)),MAX($AQ89:BR89)+1,"")</f>
        <v/>
      </c>
      <c r="BT89" s="72" t="str">
        <f>IF(AND(AG89&gt;0,ROWS($D$70:AF88)&lt;&gt;COLUMNS($D$70:AF88)),MAX($AQ89:BS89)+1,"")</f>
        <v/>
      </c>
      <c r="BU89" s="112" t="str">
        <f>IF(AND(AH89&gt;0,ROWS($D$70:AG88)&lt;&gt;COLUMNS($D$70:AG88)),MAX($AQ89:BT89)+1,"")</f>
        <v/>
      </c>
    </row>
    <row r="90" spans="2:74" ht="12.75" customHeight="1" x14ac:dyDescent="0.35">
      <c r="C90" s="70">
        <v>10</v>
      </c>
      <c r="D90" s="98" t="e">
        <f t="shared" si="11"/>
        <v>#REF!</v>
      </c>
      <c r="E90" s="93">
        <v>0</v>
      </c>
      <c r="F90" s="71">
        <v>0</v>
      </c>
      <c r="G90" s="71">
        <v>0</v>
      </c>
      <c r="H90" s="71">
        <v>0</v>
      </c>
      <c r="I90" s="71">
        <v>0</v>
      </c>
      <c r="J90" s="71">
        <v>0</v>
      </c>
      <c r="K90" s="71">
        <v>0</v>
      </c>
      <c r="L90" s="71">
        <v>0</v>
      </c>
      <c r="M90" s="71">
        <v>0</v>
      </c>
      <c r="N90" s="94">
        <v>0</v>
      </c>
      <c r="O90" s="93">
        <v>0</v>
      </c>
      <c r="P90" s="71">
        <v>0</v>
      </c>
      <c r="Q90" s="71">
        <v>0</v>
      </c>
      <c r="R90" s="71">
        <v>0</v>
      </c>
      <c r="S90" s="71">
        <v>0</v>
      </c>
      <c r="T90" s="71">
        <v>0</v>
      </c>
      <c r="U90" s="71">
        <v>0</v>
      </c>
      <c r="V90" s="71">
        <v>0</v>
      </c>
      <c r="W90" s="71">
        <v>0</v>
      </c>
      <c r="X90" s="71">
        <v>1</v>
      </c>
      <c r="Y90" s="71">
        <v>0</v>
      </c>
      <c r="Z90" s="71">
        <v>0</v>
      </c>
      <c r="AA90" s="71">
        <v>0</v>
      </c>
      <c r="AB90" s="71">
        <v>0</v>
      </c>
      <c r="AC90" s="71">
        <v>0</v>
      </c>
      <c r="AD90" s="71">
        <v>0</v>
      </c>
      <c r="AE90" s="71">
        <v>0</v>
      </c>
      <c r="AF90" s="71">
        <v>0</v>
      </c>
      <c r="AG90" s="71">
        <v>0</v>
      </c>
      <c r="AH90" s="94">
        <v>0</v>
      </c>
      <c r="AJ90" s="102">
        <f>IFERROR(SUMIF(#REF!,CONST_CNTR_EmbedEmDir &amp; D90,#REF!)/SUMIF(#REF!,CONST_CNTR_TotProd &amp; D90,#REF!),0)</f>
        <v>0</v>
      </c>
      <c r="AK90" s="103">
        <v>0</v>
      </c>
      <c r="AL90" s="106">
        <f>IFERROR(SUMIF(#REF!,CONST_CNTR_EmbedEmInDir &amp; D90,#REF!)/SUMIF(#REF!,CONST_CNTR_TotProd &amp; D90,#REF!),0)</f>
        <v>0</v>
      </c>
      <c r="AM90" s="103">
        <v>0</v>
      </c>
      <c r="AN90" s="106">
        <f>IFERROR(SUMIF(#REF!,CONST_ElecConsumption &amp; D90,#REF!)/SUMIF(#REF!,CONST_CNTR_TotProd &amp; D90,#REF!),0)</f>
        <v>0</v>
      </c>
      <c r="AO90" s="103">
        <v>0</v>
      </c>
      <c r="AR90" s="111" t="str">
        <f>IF(AND(E90&gt;0,ROWS($D$70:D89)&lt;&gt;COLUMNS($D$70:D89)),MAX($AQ90:AQ90)+1,"")</f>
        <v/>
      </c>
      <c r="AS90" s="72" t="str">
        <f>IF(AND(F90&gt;0,ROWS($D$70:E89)&lt;&gt;COLUMNS($D$70:E89)),MAX($AQ90:AR90)+1,"")</f>
        <v/>
      </c>
      <c r="AT90" s="72" t="str">
        <f>IF(AND(G90&gt;0,ROWS($D$70:F89)&lt;&gt;COLUMNS($D$70:F89)),MAX($AQ90:AS90)+1,"")</f>
        <v/>
      </c>
      <c r="AU90" s="72" t="str">
        <f>IF(AND(H90&gt;0,ROWS($D$70:G89)&lt;&gt;COLUMNS($D$70:G89)),MAX($AQ90:AT90)+1,"")</f>
        <v/>
      </c>
      <c r="AV90" s="72" t="str">
        <f>IF(AND(I90&gt;0,ROWS($D$70:H89)&lt;&gt;COLUMNS($D$70:H89)),MAX($AQ90:AU90)+1,"")</f>
        <v/>
      </c>
      <c r="AW90" s="72" t="str">
        <f>IF(AND(J90&gt;0,ROWS($D$70:I89)&lt;&gt;COLUMNS($D$70:I89)),MAX($AQ90:AV90)+1,"")</f>
        <v/>
      </c>
      <c r="AX90" s="72" t="str">
        <f>IF(AND(K90&gt;0,ROWS($D$70:J89)&lt;&gt;COLUMNS($D$70:J89)),MAX($AQ90:AW90)+1,"")</f>
        <v/>
      </c>
      <c r="AY90" s="72" t="str">
        <f>IF(AND(L90&gt;0,ROWS($D$70:K89)&lt;&gt;COLUMNS($D$70:K89)),MAX($AQ90:AX90)+1,"")</f>
        <v/>
      </c>
      <c r="AZ90" s="72" t="str">
        <f>IF(AND(M90&gt;0,ROWS($D$70:L89)&lt;&gt;COLUMNS($D$70:L89)),MAX($AQ90:AY90)+1,"")</f>
        <v/>
      </c>
      <c r="BA90" s="112" t="str">
        <f>IF(AND(N90&gt;0,ROWS($D$70:M89)&lt;&gt;COLUMNS($D$70:M89)),MAX($AQ90:AZ90)+1,"")</f>
        <v/>
      </c>
      <c r="BB90" s="111" t="str">
        <f>IF(AND(O90&gt;0,ROWS($D$70:N89)&lt;&gt;COLUMNS($D$70:N89)),MAX($AQ90:BA90)+1,"")</f>
        <v/>
      </c>
      <c r="BC90" s="72" t="str">
        <f>IF(AND(P90&gt;0,ROWS($D$70:O89)&lt;&gt;COLUMNS($D$70:O89)),MAX($AQ90:BB90)+1,"")</f>
        <v/>
      </c>
      <c r="BD90" s="72" t="str">
        <f>IF(AND(Q90&gt;0,ROWS($D$70:P89)&lt;&gt;COLUMNS($D$70:P89)),MAX($AQ90:BC90)+1,"")</f>
        <v/>
      </c>
      <c r="BE90" s="72" t="str">
        <f>IF(AND(R90&gt;0,ROWS($D$70:Q89)&lt;&gt;COLUMNS($D$70:Q89)),MAX($AQ90:BD90)+1,"")</f>
        <v/>
      </c>
      <c r="BF90" s="72" t="str">
        <f>IF(AND(S90&gt;0,ROWS($D$70:R89)&lt;&gt;COLUMNS($D$70:R89)),MAX($AQ90:BE90)+1,"")</f>
        <v/>
      </c>
      <c r="BG90" s="72" t="str">
        <f>IF(AND(T90&gt;0,ROWS($D$70:S89)&lt;&gt;COLUMNS($D$70:S89)),MAX($AQ90:BF90)+1,"")</f>
        <v/>
      </c>
      <c r="BH90" s="72" t="str">
        <f>IF(AND(U90&gt;0,ROWS($D$70:T89)&lt;&gt;COLUMNS($D$70:T89)),MAX($AQ90:BG90)+1,"")</f>
        <v/>
      </c>
      <c r="BI90" s="72" t="str">
        <f>IF(AND(V90&gt;0,ROWS($D$70:U89)&lt;&gt;COLUMNS($D$70:U89)),MAX($AQ90:BH90)+1,"")</f>
        <v/>
      </c>
      <c r="BJ90" s="72" t="str">
        <f>IF(AND(W90&gt;0,ROWS($D$70:V89)&lt;&gt;COLUMNS($D$70:V89)),MAX($AQ90:BI90)+1,"")</f>
        <v/>
      </c>
      <c r="BK90" s="72" t="str">
        <f>IF(AND(X90&gt;0,ROWS($D$70:W89)&lt;&gt;COLUMNS($D$70:W89)),MAX($AQ90:BJ90)+1,"")</f>
        <v/>
      </c>
      <c r="BL90" s="72" t="str">
        <f>IF(AND(Y90&gt;0,ROWS($D$70:X89)&lt;&gt;COLUMNS($D$70:X89)),MAX($AQ90:BK90)+1,"")</f>
        <v/>
      </c>
      <c r="BM90" s="72" t="str">
        <f>IF(AND(Z90&gt;0,ROWS($D$70:Y89)&lt;&gt;COLUMNS($D$70:Y89)),MAX($AQ90:BL90)+1,"")</f>
        <v/>
      </c>
      <c r="BN90" s="72" t="str">
        <f>IF(AND(AA90&gt;0,ROWS($D$70:Z89)&lt;&gt;COLUMNS($D$70:Z89)),MAX($AQ90:BM90)+1,"")</f>
        <v/>
      </c>
      <c r="BO90" s="72" t="str">
        <f>IF(AND(AB90&gt;0,ROWS($D$70:AA89)&lt;&gt;COLUMNS($D$70:AA89)),MAX($AQ90:BN90)+1,"")</f>
        <v/>
      </c>
      <c r="BP90" s="72" t="str">
        <f>IF(AND(AC90&gt;0,ROWS($D$70:AB89)&lt;&gt;COLUMNS($D$70:AB89)),MAX($AQ90:BO90)+1,"")</f>
        <v/>
      </c>
      <c r="BQ90" s="72" t="str">
        <f>IF(AND(AD90&gt;0,ROWS($D$70:AC89)&lt;&gt;COLUMNS($D$70:AC89)),MAX($AQ90:BP90)+1,"")</f>
        <v/>
      </c>
      <c r="BR90" s="72" t="str">
        <f>IF(AND(AE90&gt;0,ROWS($D$70:AD89)&lt;&gt;COLUMNS($D$70:AD89)),MAX($AQ90:BQ90)+1,"")</f>
        <v/>
      </c>
      <c r="BS90" s="72" t="str">
        <f>IF(AND(AF90&gt;0,ROWS($D$70:AE89)&lt;&gt;COLUMNS($D$70:AE89)),MAX($AQ90:BR90)+1,"")</f>
        <v/>
      </c>
      <c r="BT90" s="72" t="str">
        <f>IF(AND(AG90&gt;0,ROWS($D$70:AF89)&lt;&gt;COLUMNS($D$70:AF89)),MAX($AQ90:BS90)+1,"")</f>
        <v/>
      </c>
      <c r="BU90" s="112" t="str">
        <f>IF(AND(AH90&gt;0,ROWS($D$70:AG89)&lt;&gt;COLUMNS($D$70:AG89)),MAX($AQ90:BT90)+1,"")</f>
        <v/>
      </c>
    </row>
    <row r="91" spans="2:74" ht="12.75" customHeight="1" x14ac:dyDescent="0.35">
      <c r="C91" s="70">
        <v>11</v>
      </c>
      <c r="D91" s="98" t="e">
        <f t="shared" si="11"/>
        <v>#REF!</v>
      </c>
      <c r="E91" s="93">
        <v>0</v>
      </c>
      <c r="F91" s="71">
        <v>0</v>
      </c>
      <c r="G91" s="71">
        <v>0</v>
      </c>
      <c r="H91" s="71">
        <v>0</v>
      </c>
      <c r="I91" s="71">
        <v>0</v>
      </c>
      <c r="J91" s="71">
        <v>0</v>
      </c>
      <c r="K91" s="71">
        <v>0</v>
      </c>
      <c r="L91" s="71">
        <v>0</v>
      </c>
      <c r="M91" s="71">
        <v>0</v>
      </c>
      <c r="N91" s="94">
        <v>0</v>
      </c>
      <c r="O91" s="93">
        <v>0</v>
      </c>
      <c r="P91" s="71">
        <v>0</v>
      </c>
      <c r="Q91" s="71">
        <v>0</v>
      </c>
      <c r="R91" s="71">
        <v>0</v>
      </c>
      <c r="S91" s="71">
        <v>0</v>
      </c>
      <c r="T91" s="71">
        <v>0</v>
      </c>
      <c r="U91" s="71">
        <v>0</v>
      </c>
      <c r="V91" s="71">
        <v>0</v>
      </c>
      <c r="W91" s="71">
        <v>0</v>
      </c>
      <c r="X91" s="71">
        <v>0</v>
      </c>
      <c r="Y91" s="71">
        <v>1</v>
      </c>
      <c r="Z91" s="71">
        <v>0</v>
      </c>
      <c r="AA91" s="71">
        <v>0</v>
      </c>
      <c r="AB91" s="71">
        <v>0</v>
      </c>
      <c r="AC91" s="71">
        <v>0</v>
      </c>
      <c r="AD91" s="71">
        <v>0</v>
      </c>
      <c r="AE91" s="71">
        <v>0</v>
      </c>
      <c r="AF91" s="71">
        <v>0</v>
      </c>
      <c r="AG91" s="71">
        <v>0</v>
      </c>
      <c r="AH91" s="94">
        <v>0</v>
      </c>
      <c r="AJ91" s="102">
        <f>IFERROR(SUMIF(#REF!,CONST_CNTR_EmbedEmDir &amp; D91,#REF!)/SUMIF(#REF!,CONST_CNTR_TotProd &amp; D91,#REF!),0)</f>
        <v>0</v>
      </c>
      <c r="AK91" s="103">
        <v>0</v>
      </c>
      <c r="AL91" s="106">
        <f>IFERROR(SUMIF(#REF!,CONST_CNTR_EmbedEmInDir &amp; D91,#REF!)/SUMIF(#REF!,CONST_CNTR_TotProd &amp; D91,#REF!),0)</f>
        <v>0</v>
      </c>
      <c r="AM91" s="103">
        <v>0</v>
      </c>
      <c r="AN91" s="106">
        <f>IFERROR(SUMIF(#REF!,CONST_ElecConsumption &amp; D91,#REF!)/SUMIF(#REF!,CONST_CNTR_TotProd &amp; D91,#REF!),0)</f>
        <v>0</v>
      </c>
      <c r="AO91" s="103">
        <v>0</v>
      </c>
      <c r="AR91" s="111" t="str">
        <f>IF(AND(E91&gt;0,ROWS($D$70:D90)&lt;&gt;COLUMNS($D$70:D90)),MAX($AQ91:AQ91)+1,"")</f>
        <v/>
      </c>
      <c r="AS91" s="72" t="str">
        <f>IF(AND(F91&gt;0,ROWS($D$70:E90)&lt;&gt;COLUMNS($D$70:E90)),MAX($AQ91:AR91)+1,"")</f>
        <v/>
      </c>
      <c r="AT91" s="72" t="str">
        <f>IF(AND(G91&gt;0,ROWS($D$70:F90)&lt;&gt;COLUMNS($D$70:F90)),MAX($AQ91:AS91)+1,"")</f>
        <v/>
      </c>
      <c r="AU91" s="72" t="str">
        <f>IF(AND(H91&gt;0,ROWS($D$70:G90)&lt;&gt;COLUMNS($D$70:G90)),MAX($AQ91:AT91)+1,"")</f>
        <v/>
      </c>
      <c r="AV91" s="72" t="str">
        <f>IF(AND(I91&gt;0,ROWS($D$70:H90)&lt;&gt;COLUMNS($D$70:H90)),MAX($AQ91:AU91)+1,"")</f>
        <v/>
      </c>
      <c r="AW91" s="72" t="str">
        <f>IF(AND(J91&gt;0,ROWS($D$70:I90)&lt;&gt;COLUMNS($D$70:I90)),MAX($AQ91:AV91)+1,"")</f>
        <v/>
      </c>
      <c r="AX91" s="72" t="str">
        <f>IF(AND(K91&gt;0,ROWS($D$70:J90)&lt;&gt;COLUMNS($D$70:J90)),MAX($AQ91:AW91)+1,"")</f>
        <v/>
      </c>
      <c r="AY91" s="72" t="str">
        <f>IF(AND(L91&gt;0,ROWS($D$70:K90)&lt;&gt;COLUMNS($D$70:K90)),MAX($AQ91:AX91)+1,"")</f>
        <v/>
      </c>
      <c r="AZ91" s="72" t="str">
        <f>IF(AND(M91&gt;0,ROWS($D$70:L90)&lt;&gt;COLUMNS($D$70:L90)),MAX($AQ91:AY91)+1,"")</f>
        <v/>
      </c>
      <c r="BA91" s="112" t="str">
        <f>IF(AND(N91&gt;0,ROWS($D$70:M90)&lt;&gt;COLUMNS($D$70:M90)),MAX($AQ91:AZ91)+1,"")</f>
        <v/>
      </c>
      <c r="BB91" s="111" t="str">
        <f>IF(AND(O91&gt;0,ROWS($D$70:N90)&lt;&gt;COLUMNS($D$70:N90)),MAX($AQ91:BA91)+1,"")</f>
        <v/>
      </c>
      <c r="BC91" s="72" t="str">
        <f>IF(AND(P91&gt;0,ROWS($D$70:O90)&lt;&gt;COLUMNS($D$70:O90)),MAX($AQ91:BB91)+1,"")</f>
        <v/>
      </c>
      <c r="BD91" s="72" t="str">
        <f>IF(AND(Q91&gt;0,ROWS($D$70:P90)&lt;&gt;COLUMNS($D$70:P90)),MAX($AQ91:BC91)+1,"")</f>
        <v/>
      </c>
      <c r="BE91" s="72" t="str">
        <f>IF(AND(R91&gt;0,ROWS($D$70:Q90)&lt;&gt;COLUMNS($D$70:Q90)),MAX($AQ91:BD91)+1,"")</f>
        <v/>
      </c>
      <c r="BF91" s="72" t="str">
        <f>IF(AND(S91&gt;0,ROWS($D$70:R90)&lt;&gt;COLUMNS($D$70:R90)),MAX($AQ91:BE91)+1,"")</f>
        <v/>
      </c>
      <c r="BG91" s="72" t="str">
        <f>IF(AND(T91&gt;0,ROWS($D$70:S90)&lt;&gt;COLUMNS($D$70:S90)),MAX($AQ91:BF91)+1,"")</f>
        <v/>
      </c>
      <c r="BH91" s="72" t="str">
        <f>IF(AND(U91&gt;0,ROWS($D$70:T90)&lt;&gt;COLUMNS($D$70:T90)),MAX($AQ91:BG91)+1,"")</f>
        <v/>
      </c>
      <c r="BI91" s="72" t="str">
        <f>IF(AND(V91&gt;0,ROWS($D$70:U90)&lt;&gt;COLUMNS($D$70:U90)),MAX($AQ91:BH91)+1,"")</f>
        <v/>
      </c>
      <c r="BJ91" s="72" t="str">
        <f>IF(AND(W91&gt;0,ROWS($D$70:V90)&lt;&gt;COLUMNS($D$70:V90)),MAX($AQ91:BI91)+1,"")</f>
        <v/>
      </c>
      <c r="BK91" s="72" t="str">
        <f>IF(AND(X91&gt;0,ROWS($D$70:W90)&lt;&gt;COLUMNS($D$70:W90)),MAX($AQ91:BJ91)+1,"")</f>
        <v/>
      </c>
      <c r="BL91" s="72" t="str">
        <f>IF(AND(Y91&gt;0,ROWS($D$70:X90)&lt;&gt;COLUMNS($D$70:X90)),MAX($AQ91:BK91)+1,"")</f>
        <v/>
      </c>
      <c r="BM91" s="72" t="str">
        <f>IF(AND(Z91&gt;0,ROWS($D$70:Y90)&lt;&gt;COLUMNS($D$70:Y90)),MAX($AQ91:BL91)+1,"")</f>
        <v/>
      </c>
      <c r="BN91" s="72" t="str">
        <f>IF(AND(AA91&gt;0,ROWS($D$70:Z90)&lt;&gt;COLUMNS($D$70:Z90)),MAX($AQ91:BM91)+1,"")</f>
        <v/>
      </c>
      <c r="BO91" s="72" t="str">
        <f>IF(AND(AB91&gt;0,ROWS($D$70:AA90)&lt;&gt;COLUMNS($D$70:AA90)),MAX($AQ91:BN91)+1,"")</f>
        <v/>
      </c>
      <c r="BP91" s="72" t="str">
        <f>IF(AND(AC91&gt;0,ROWS($D$70:AB90)&lt;&gt;COLUMNS($D$70:AB90)),MAX($AQ91:BO91)+1,"")</f>
        <v/>
      </c>
      <c r="BQ91" s="72" t="str">
        <f>IF(AND(AD91&gt;0,ROWS($D$70:AC90)&lt;&gt;COLUMNS($D$70:AC90)),MAX($AQ91:BP91)+1,"")</f>
        <v/>
      </c>
      <c r="BR91" s="72" t="str">
        <f>IF(AND(AE91&gt;0,ROWS($D$70:AD90)&lt;&gt;COLUMNS($D$70:AD90)),MAX($AQ91:BQ91)+1,"")</f>
        <v/>
      </c>
      <c r="BS91" s="72" t="str">
        <f>IF(AND(AF91&gt;0,ROWS($D$70:AE90)&lt;&gt;COLUMNS($D$70:AE90)),MAX($AQ91:BR91)+1,"")</f>
        <v/>
      </c>
      <c r="BT91" s="72" t="str">
        <f>IF(AND(AG91&gt;0,ROWS($D$70:AF90)&lt;&gt;COLUMNS($D$70:AF90)),MAX($AQ91:BS91)+1,"")</f>
        <v/>
      </c>
      <c r="BU91" s="112" t="str">
        <f>IF(AND(AH91&gt;0,ROWS($D$70:AG90)&lt;&gt;COLUMNS($D$70:AG90)),MAX($AQ91:BT91)+1,"")</f>
        <v/>
      </c>
    </row>
    <row r="92" spans="2:74" ht="12.75" customHeight="1" x14ac:dyDescent="0.35">
      <c r="C92" s="70">
        <v>12</v>
      </c>
      <c r="D92" s="98" t="e">
        <f t="shared" si="11"/>
        <v>#REF!</v>
      </c>
      <c r="E92" s="93">
        <v>0</v>
      </c>
      <c r="F92" s="71">
        <v>0</v>
      </c>
      <c r="G92" s="71">
        <v>0</v>
      </c>
      <c r="H92" s="71">
        <v>0</v>
      </c>
      <c r="I92" s="71">
        <v>0</v>
      </c>
      <c r="J92" s="71">
        <v>0</v>
      </c>
      <c r="K92" s="71">
        <v>0</v>
      </c>
      <c r="L92" s="71">
        <v>0</v>
      </c>
      <c r="M92" s="71">
        <v>0</v>
      </c>
      <c r="N92" s="94">
        <v>0</v>
      </c>
      <c r="O92" s="93">
        <v>0</v>
      </c>
      <c r="P92" s="71">
        <v>0</v>
      </c>
      <c r="Q92" s="71">
        <v>0</v>
      </c>
      <c r="R92" s="71">
        <v>0</v>
      </c>
      <c r="S92" s="71">
        <v>0</v>
      </c>
      <c r="T92" s="71">
        <v>0</v>
      </c>
      <c r="U92" s="71">
        <v>0</v>
      </c>
      <c r="V92" s="71">
        <v>0</v>
      </c>
      <c r="W92" s="71">
        <v>0</v>
      </c>
      <c r="X92" s="71">
        <v>0</v>
      </c>
      <c r="Y92" s="71">
        <v>0</v>
      </c>
      <c r="Z92" s="71">
        <v>1</v>
      </c>
      <c r="AA92" s="71">
        <v>0</v>
      </c>
      <c r="AB92" s="71">
        <v>0</v>
      </c>
      <c r="AC92" s="71">
        <v>0</v>
      </c>
      <c r="AD92" s="71">
        <v>0</v>
      </c>
      <c r="AE92" s="71">
        <v>0</v>
      </c>
      <c r="AF92" s="71">
        <v>0</v>
      </c>
      <c r="AG92" s="71">
        <v>0</v>
      </c>
      <c r="AH92" s="94">
        <v>0</v>
      </c>
      <c r="AJ92" s="102">
        <f>IFERROR(SUMIF(#REF!,CONST_CNTR_EmbedEmDir &amp; D92,#REF!)/SUMIF(#REF!,CONST_CNTR_TotProd &amp; D92,#REF!),0)</f>
        <v>0</v>
      </c>
      <c r="AK92" s="103">
        <v>0</v>
      </c>
      <c r="AL92" s="106">
        <f>IFERROR(SUMIF(#REF!,CONST_CNTR_EmbedEmInDir &amp; D92,#REF!)/SUMIF(#REF!,CONST_CNTR_TotProd &amp; D92,#REF!),0)</f>
        <v>0</v>
      </c>
      <c r="AM92" s="103">
        <v>0</v>
      </c>
      <c r="AN92" s="106">
        <f>IFERROR(SUMIF(#REF!,CONST_ElecConsumption &amp; D92,#REF!)/SUMIF(#REF!,CONST_CNTR_TotProd &amp; D92,#REF!),0)</f>
        <v>0</v>
      </c>
      <c r="AO92" s="103">
        <v>0</v>
      </c>
      <c r="AR92" s="111" t="str">
        <f>IF(AND(E92&gt;0,ROWS($D$70:D91)&lt;&gt;COLUMNS($D$70:D91)),MAX($AQ92:AQ92)+1,"")</f>
        <v/>
      </c>
      <c r="AS92" s="72" t="str">
        <f>IF(AND(F92&gt;0,ROWS($D$70:E91)&lt;&gt;COLUMNS($D$70:E91)),MAX($AQ92:AR92)+1,"")</f>
        <v/>
      </c>
      <c r="AT92" s="72" t="str">
        <f>IF(AND(G92&gt;0,ROWS($D$70:F91)&lt;&gt;COLUMNS($D$70:F91)),MAX($AQ92:AS92)+1,"")</f>
        <v/>
      </c>
      <c r="AU92" s="72" t="str">
        <f>IF(AND(H92&gt;0,ROWS($D$70:G91)&lt;&gt;COLUMNS($D$70:G91)),MAX($AQ92:AT92)+1,"")</f>
        <v/>
      </c>
      <c r="AV92" s="72" t="str">
        <f>IF(AND(I92&gt;0,ROWS($D$70:H91)&lt;&gt;COLUMNS($D$70:H91)),MAX($AQ92:AU92)+1,"")</f>
        <v/>
      </c>
      <c r="AW92" s="72" t="str">
        <f>IF(AND(J92&gt;0,ROWS($D$70:I91)&lt;&gt;COLUMNS($D$70:I91)),MAX($AQ92:AV92)+1,"")</f>
        <v/>
      </c>
      <c r="AX92" s="72" t="str">
        <f>IF(AND(K92&gt;0,ROWS($D$70:J91)&lt;&gt;COLUMNS($D$70:J91)),MAX($AQ92:AW92)+1,"")</f>
        <v/>
      </c>
      <c r="AY92" s="72" t="str">
        <f>IF(AND(L92&gt;0,ROWS($D$70:K91)&lt;&gt;COLUMNS($D$70:K91)),MAX($AQ92:AX92)+1,"")</f>
        <v/>
      </c>
      <c r="AZ92" s="72" t="str">
        <f>IF(AND(M92&gt;0,ROWS($D$70:L91)&lt;&gt;COLUMNS($D$70:L91)),MAX($AQ92:AY92)+1,"")</f>
        <v/>
      </c>
      <c r="BA92" s="112" t="str">
        <f>IF(AND(N92&gt;0,ROWS($D$70:M91)&lt;&gt;COLUMNS($D$70:M91)),MAX($AQ92:AZ92)+1,"")</f>
        <v/>
      </c>
      <c r="BB92" s="111" t="str">
        <f>IF(AND(O92&gt;0,ROWS($D$70:N91)&lt;&gt;COLUMNS($D$70:N91)),MAX($AQ92:BA92)+1,"")</f>
        <v/>
      </c>
      <c r="BC92" s="72" t="str">
        <f>IF(AND(P92&gt;0,ROWS($D$70:O91)&lt;&gt;COLUMNS($D$70:O91)),MAX($AQ92:BB92)+1,"")</f>
        <v/>
      </c>
      <c r="BD92" s="72" t="str">
        <f>IF(AND(Q92&gt;0,ROWS($D$70:P91)&lt;&gt;COLUMNS($D$70:P91)),MAX($AQ92:BC92)+1,"")</f>
        <v/>
      </c>
      <c r="BE92" s="72" t="str">
        <f>IF(AND(R92&gt;0,ROWS($D$70:Q91)&lt;&gt;COLUMNS($D$70:Q91)),MAX($AQ92:BD92)+1,"")</f>
        <v/>
      </c>
      <c r="BF92" s="72" t="str">
        <f>IF(AND(S92&gt;0,ROWS($D$70:R91)&lt;&gt;COLUMNS($D$70:R91)),MAX($AQ92:BE92)+1,"")</f>
        <v/>
      </c>
      <c r="BG92" s="72" t="str">
        <f>IF(AND(T92&gt;0,ROWS($D$70:S91)&lt;&gt;COLUMNS($D$70:S91)),MAX($AQ92:BF92)+1,"")</f>
        <v/>
      </c>
      <c r="BH92" s="72" t="str">
        <f>IF(AND(U92&gt;0,ROWS($D$70:T91)&lt;&gt;COLUMNS($D$70:T91)),MAX($AQ92:BG92)+1,"")</f>
        <v/>
      </c>
      <c r="BI92" s="72" t="str">
        <f>IF(AND(V92&gt;0,ROWS($D$70:U91)&lt;&gt;COLUMNS($D$70:U91)),MAX($AQ92:BH92)+1,"")</f>
        <v/>
      </c>
      <c r="BJ92" s="72" t="str">
        <f>IF(AND(W92&gt;0,ROWS($D$70:V91)&lt;&gt;COLUMNS($D$70:V91)),MAX($AQ92:BI92)+1,"")</f>
        <v/>
      </c>
      <c r="BK92" s="72" t="str">
        <f>IF(AND(X92&gt;0,ROWS($D$70:W91)&lt;&gt;COLUMNS($D$70:W91)),MAX($AQ92:BJ92)+1,"")</f>
        <v/>
      </c>
      <c r="BL92" s="72" t="str">
        <f>IF(AND(Y92&gt;0,ROWS($D$70:X91)&lt;&gt;COLUMNS($D$70:X91)),MAX($AQ92:BK92)+1,"")</f>
        <v/>
      </c>
      <c r="BM92" s="72" t="str">
        <f>IF(AND(Z92&gt;0,ROWS($D$70:Y91)&lt;&gt;COLUMNS($D$70:Y91)),MAX($AQ92:BL92)+1,"")</f>
        <v/>
      </c>
      <c r="BN92" s="72" t="str">
        <f>IF(AND(AA92&gt;0,ROWS($D$70:Z91)&lt;&gt;COLUMNS($D$70:Z91)),MAX($AQ92:BM92)+1,"")</f>
        <v/>
      </c>
      <c r="BO92" s="72" t="str">
        <f>IF(AND(AB92&gt;0,ROWS($D$70:AA91)&lt;&gt;COLUMNS($D$70:AA91)),MAX($AQ92:BN92)+1,"")</f>
        <v/>
      </c>
      <c r="BP92" s="72" t="str">
        <f>IF(AND(AC92&gt;0,ROWS($D$70:AB91)&lt;&gt;COLUMNS($D$70:AB91)),MAX($AQ92:BO92)+1,"")</f>
        <v/>
      </c>
      <c r="BQ92" s="72" t="str">
        <f>IF(AND(AD92&gt;0,ROWS($D$70:AC91)&lt;&gt;COLUMNS($D$70:AC91)),MAX($AQ92:BP92)+1,"")</f>
        <v/>
      </c>
      <c r="BR92" s="72" t="str">
        <f>IF(AND(AE92&gt;0,ROWS($D$70:AD91)&lt;&gt;COLUMNS($D$70:AD91)),MAX($AQ92:BQ92)+1,"")</f>
        <v/>
      </c>
      <c r="BS92" s="72" t="str">
        <f>IF(AND(AF92&gt;0,ROWS($D$70:AE91)&lt;&gt;COLUMNS($D$70:AE91)),MAX($AQ92:BR92)+1,"")</f>
        <v/>
      </c>
      <c r="BT92" s="72" t="str">
        <f>IF(AND(AG92&gt;0,ROWS($D$70:AF91)&lt;&gt;COLUMNS($D$70:AF91)),MAX($AQ92:BS92)+1,"")</f>
        <v/>
      </c>
      <c r="BU92" s="112" t="str">
        <f>IF(AND(AH92&gt;0,ROWS($D$70:AG91)&lt;&gt;COLUMNS($D$70:AG91)),MAX($AQ92:BT92)+1,"")</f>
        <v/>
      </c>
    </row>
    <row r="93" spans="2:74" ht="12.75" customHeight="1" x14ac:dyDescent="0.35">
      <c r="C93" s="70">
        <v>13</v>
      </c>
      <c r="D93" s="98" t="e">
        <f t="shared" si="11"/>
        <v>#REF!</v>
      </c>
      <c r="E93" s="93">
        <v>0</v>
      </c>
      <c r="F93" s="71">
        <v>0</v>
      </c>
      <c r="G93" s="71">
        <v>0</v>
      </c>
      <c r="H93" s="71">
        <v>0</v>
      </c>
      <c r="I93" s="71">
        <v>0</v>
      </c>
      <c r="J93" s="71">
        <v>0</v>
      </c>
      <c r="K93" s="71">
        <v>0</v>
      </c>
      <c r="L93" s="71">
        <v>0</v>
      </c>
      <c r="M93" s="71">
        <v>0</v>
      </c>
      <c r="N93" s="94">
        <v>0</v>
      </c>
      <c r="O93" s="93">
        <v>0</v>
      </c>
      <c r="P93" s="71">
        <v>0</v>
      </c>
      <c r="Q93" s="71">
        <v>0</v>
      </c>
      <c r="R93" s="71">
        <v>0</v>
      </c>
      <c r="S93" s="71">
        <v>0</v>
      </c>
      <c r="T93" s="71">
        <v>0</v>
      </c>
      <c r="U93" s="71">
        <v>0</v>
      </c>
      <c r="V93" s="71">
        <v>0</v>
      </c>
      <c r="W93" s="71">
        <v>0</v>
      </c>
      <c r="X93" s="71">
        <v>0</v>
      </c>
      <c r="Y93" s="71">
        <v>0</v>
      </c>
      <c r="Z93" s="71">
        <v>0</v>
      </c>
      <c r="AA93" s="71">
        <v>1</v>
      </c>
      <c r="AB93" s="71">
        <v>0</v>
      </c>
      <c r="AC93" s="71">
        <v>0</v>
      </c>
      <c r="AD93" s="71">
        <v>0</v>
      </c>
      <c r="AE93" s="71">
        <v>0</v>
      </c>
      <c r="AF93" s="71">
        <v>0</v>
      </c>
      <c r="AG93" s="71">
        <v>0</v>
      </c>
      <c r="AH93" s="94">
        <v>0</v>
      </c>
      <c r="AJ93" s="102">
        <f>IFERROR(SUMIF(#REF!,CONST_CNTR_EmbedEmDir &amp; D93,#REF!)/SUMIF(#REF!,CONST_CNTR_TotProd &amp; D93,#REF!),0)</f>
        <v>0</v>
      </c>
      <c r="AK93" s="103">
        <v>0</v>
      </c>
      <c r="AL93" s="106">
        <f>IFERROR(SUMIF(#REF!,CONST_CNTR_EmbedEmInDir &amp; D93,#REF!)/SUMIF(#REF!,CONST_CNTR_TotProd &amp; D93,#REF!),0)</f>
        <v>0</v>
      </c>
      <c r="AM93" s="103">
        <v>0</v>
      </c>
      <c r="AN93" s="106">
        <f>IFERROR(SUMIF(#REF!,CONST_ElecConsumption &amp; D93,#REF!)/SUMIF(#REF!,CONST_CNTR_TotProd &amp; D93,#REF!),0)</f>
        <v>0</v>
      </c>
      <c r="AO93" s="103">
        <v>0</v>
      </c>
      <c r="AR93" s="111" t="str">
        <f>IF(AND(E93&gt;0,ROWS($D$70:D92)&lt;&gt;COLUMNS($D$70:D92)),MAX($AQ93:AQ93)+1,"")</f>
        <v/>
      </c>
      <c r="AS93" s="72" t="str">
        <f>IF(AND(F93&gt;0,ROWS($D$70:E92)&lt;&gt;COLUMNS($D$70:E92)),MAX($AQ93:AR93)+1,"")</f>
        <v/>
      </c>
      <c r="AT93" s="72" t="str">
        <f>IF(AND(G93&gt;0,ROWS($D$70:F92)&lt;&gt;COLUMNS($D$70:F92)),MAX($AQ93:AS93)+1,"")</f>
        <v/>
      </c>
      <c r="AU93" s="72" t="str">
        <f>IF(AND(H93&gt;0,ROWS($D$70:G92)&lt;&gt;COLUMNS($D$70:G92)),MAX($AQ93:AT93)+1,"")</f>
        <v/>
      </c>
      <c r="AV93" s="72" t="str">
        <f>IF(AND(I93&gt;0,ROWS($D$70:H92)&lt;&gt;COLUMNS($D$70:H92)),MAX($AQ93:AU93)+1,"")</f>
        <v/>
      </c>
      <c r="AW93" s="72" t="str">
        <f>IF(AND(J93&gt;0,ROWS($D$70:I92)&lt;&gt;COLUMNS($D$70:I92)),MAX($AQ93:AV93)+1,"")</f>
        <v/>
      </c>
      <c r="AX93" s="72" t="str">
        <f>IF(AND(K93&gt;0,ROWS($D$70:J92)&lt;&gt;COLUMNS($D$70:J92)),MAX($AQ93:AW93)+1,"")</f>
        <v/>
      </c>
      <c r="AY93" s="72" t="str">
        <f>IF(AND(L93&gt;0,ROWS($D$70:K92)&lt;&gt;COLUMNS($D$70:K92)),MAX($AQ93:AX93)+1,"")</f>
        <v/>
      </c>
      <c r="AZ93" s="72" t="str">
        <f>IF(AND(M93&gt;0,ROWS($D$70:L92)&lt;&gt;COLUMNS($D$70:L92)),MAX($AQ93:AY93)+1,"")</f>
        <v/>
      </c>
      <c r="BA93" s="112" t="str">
        <f>IF(AND(N93&gt;0,ROWS($D$70:M92)&lt;&gt;COLUMNS($D$70:M92)),MAX($AQ93:AZ93)+1,"")</f>
        <v/>
      </c>
      <c r="BB93" s="111" t="str">
        <f>IF(AND(O93&gt;0,ROWS($D$70:N92)&lt;&gt;COLUMNS($D$70:N92)),MAX($AQ93:BA93)+1,"")</f>
        <v/>
      </c>
      <c r="BC93" s="72" t="str">
        <f>IF(AND(P93&gt;0,ROWS($D$70:O92)&lt;&gt;COLUMNS($D$70:O92)),MAX($AQ93:BB93)+1,"")</f>
        <v/>
      </c>
      <c r="BD93" s="72" t="str">
        <f>IF(AND(Q93&gt;0,ROWS($D$70:P92)&lt;&gt;COLUMNS($D$70:P92)),MAX($AQ93:BC93)+1,"")</f>
        <v/>
      </c>
      <c r="BE93" s="72" t="str">
        <f>IF(AND(R93&gt;0,ROWS($D$70:Q92)&lt;&gt;COLUMNS($D$70:Q92)),MAX($AQ93:BD93)+1,"")</f>
        <v/>
      </c>
      <c r="BF93" s="72" t="str">
        <f>IF(AND(S93&gt;0,ROWS($D$70:R92)&lt;&gt;COLUMNS($D$70:R92)),MAX($AQ93:BE93)+1,"")</f>
        <v/>
      </c>
      <c r="BG93" s="72" t="str">
        <f>IF(AND(T93&gt;0,ROWS($D$70:S92)&lt;&gt;COLUMNS($D$70:S92)),MAX($AQ93:BF93)+1,"")</f>
        <v/>
      </c>
      <c r="BH93" s="72" t="str">
        <f>IF(AND(U93&gt;0,ROWS($D$70:T92)&lt;&gt;COLUMNS($D$70:T92)),MAX($AQ93:BG93)+1,"")</f>
        <v/>
      </c>
      <c r="BI93" s="72" t="str">
        <f>IF(AND(V93&gt;0,ROWS($D$70:U92)&lt;&gt;COLUMNS($D$70:U92)),MAX($AQ93:BH93)+1,"")</f>
        <v/>
      </c>
      <c r="BJ93" s="72" t="str">
        <f>IF(AND(W93&gt;0,ROWS($D$70:V92)&lt;&gt;COLUMNS($D$70:V92)),MAX($AQ93:BI93)+1,"")</f>
        <v/>
      </c>
      <c r="BK93" s="72" t="str">
        <f>IF(AND(X93&gt;0,ROWS($D$70:W92)&lt;&gt;COLUMNS($D$70:W92)),MAX($AQ93:BJ93)+1,"")</f>
        <v/>
      </c>
      <c r="BL93" s="72" t="str">
        <f>IF(AND(Y93&gt;0,ROWS($D$70:X92)&lt;&gt;COLUMNS($D$70:X92)),MAX($AQ93:BK93)+1,"")</f>
        <v/>
      </c>
      <c r="BM93" s="72" t="str">
        <f>IF(AND(Z93&gt;0,ROWS($D$70:Y92)&lt;&gt;COLUMNS($D$70:Y92)),MAX($AQ93:BL93)+1,"")</f>
        <v/>
      </c>
      <c r="BN93" s="72" t="str">
        <f>IF(AND(AA93&gt;0,ROWS($D$70:Z92)&lt;&gt;COLUMNS($D$70:Z92)),MAX($AQ93:BM93)+1,"")</f>
        <v/>
      </c>
      <c r="BO93" s="72" t="str">
        <f>IF(AND(AB93&gt;0,ROWS($D$70:AA92)&lt;&gt;COLUMNS($D$70:AA92)),MAX($AQ93:BN93)+1,"")</f>
        <v/>
      </c>
      <c r="BP93" s="72" t="str">
        <f>IF(AND(AC93&gt;0,ROWS($D$70:AB92)&lt;&gt;COLUMNS($D$70:AB92)),MAX($AQ93:BO93)+1,"")</f>
        <v/>
      </c>
      <c r="BQ93" s="72" t="str">
        <f>IF(AND(AD93&gt;0,ROWS($D$70:AC92)&lt;&gt;COLUMNS($D$70:AC92)),MAX($AQ93:BP93)+1,"")</f>
        <v/>
      </c>
      <c r="BR93" s="72" t="str">
        <f>IF(AND(AE93&gt;0,ROWS($D$70:AD92)&lt;&gt;COLUMNS($D$70:AD92)),MAX($AQ93:BQ93)+1,"")</f>
        <v/>
      </c>
      <c r="BS93" s="72" t="str">
        <f>IF(AND(AF93&gt;0,ROWS($D$70:AE92)&lt;&gt;COLUMNS($D$70:AE92)),MAX($AQ93:BR93)+1,"")</f>
        <v/>
      </c>
      <c r="BT93" s="72" t="str">
        <f>IF(AND(AG93&gt;0,ROWS($D$70:AF92)&lt;&gt;COLUMNS($D$70:AF92)),MAX($AQ93:BS93)+1,"")</f>
        <v/>
      </c>
      <c r="BU93" s="112" t="str">
        <f>IF(AND(AH93&gt;0,ROWS($D$70:AG92)&lt;&gt;COLUMNS($D$70:AG92)),MAX($AQ93:BT93)+1,"")</f>
        <v/>
      </c>
    </row>
    <row r="94" spans="2:74" ht="12.75" customHeight="1" x14ac:dyDescent="0.35">
      <c r="C94" s="70">
        <v>14</v>
      </c>
      <c r="D94" s="98" t="e">
        <f t="shared" si="11"/>
        <v>#REF!</v>
      </c>
      <c r="E94" s="93">
        <v>0</v>
      </c>
      <c r="F94" s="71">
        <v>0</v>
      </c>
      <c r="G94" s="71">
        <v>0</v>
      </c>
      <c r="H94" s="71">
        <v>0</v>
      </c>
      <c r="I94" s="71">
        <v>0</v>
      </c>
      <c r="J94" s="71">
        <v>0</v>
      </c>
      <c r="K94" s="71">
        <v>0</v>
      </c>
      <c r="L94" s="71">
        <v>0</v>
      </c>
      <c r="M94" s="71">
        <v>0</v>
      </c>
      <c r="N94" s="94">
        <v>0</v>
      </c>
      <c r="O94" s="93">
        <v>0</v>
      </c>
      <c r="P94" s="71">
        <v>0</v>
      </c>
      <c r="Q94" s="71">
        <v>0</v>
      </c>
      <c r="R94" s="71">
        <v>0</v>
      </c>
      <c r="S94" s="71">
        <v>0</v>
      </c>
      <c r="T94" s="71">
        <v>0</v>
      </c>
      <c r="U94" s="71">
        <v>0</v>
      </c>
      <c r="V94" s="71">
        <v>0</v>
      </c>
      <c r="W94" s="71">
        <v>0</v>
      </c>
      <c r="X94" s="71">
        <v>0</v>
      </c>
      <c r="Y94" s="71">
        <v>0</v>
      </c>
      <c r="Z94" s="71">
        <v>0</v>
      </c>
      <c r="AA94" s="71">
        <v>0</v>
      </c>
      <c r="AB94" s="71">
        <v>1</v>
      </c>
      <c r="AC94" s="71">
        <v>0</v>
      </c>
      <c r="AD94" s="71">
        <v>0</v>
      </c>
      <c r="AE94" s="71">
        <v>0</v>
      </c>
      <c r="AF94" s="71">
        <v>0</v>
      </c>
      <c r="AG94" s="71">
        <v>0</v>
      </c>
      <c r="AH94" s="94">
        <v>0</v>
      </c>
      <c r="AJ94" s="102">
        <f>IFERROR(SUMIF(#REF!,CONST_CNTR_EmbedEmDir &amp; D94,#REF!)/SUMIF(#REF!,CONST_CNTR_TotProd &amp; D94,#REF!),0)</f>
        <v>0</v>
      </c>
      <c r="AK94" s="103">
        <v>0</v>
      </c>
      <c r="AL94" s="106">
        <f>IFERROR(SUMIF(#REF!,CONST_CNTR_EmbedEmInDir &amp; D94,#REF!)/SUMIF(#REF!,CONST_CNTR_TotProd &amp; D94,#REF!),0)</f>
        <v>0</v>
      </c>
      <c r="AM94" s="103">
        <v>0</v>
      </c>
      <c r="AN94" s="106">
        <f>IFERROR(SUMIF(#REF!,CONST_ElecConsumption &amp; D94,#REF!)/SUMIF(#REF!,CONST_CNTR_TotProd &amp; D94,#REF!),0)</f>
        <v>0</v>
      </c>
      <c r="AO94" s="103">
        <v>0</v>
      </c>
      <c r="AR94" s="111" t="str">
        <f>IF(AND(E94&gt;0,ROWS($D$70:D93)&lt;&gt;COLUMNS($D$70:D93)),MAX($AQ94:AQ94)+1,"")</f>
        <v/>
      </c>
      <c r="AS94" s="72" t="str">
        <f>IF(AND(F94&gt;0,ROWS($D$70:E93)&lt;&gt;COLUMNS($D$70:E93)),MAX($AQ94:AR94)+1,"")</f>
        <v/>
      </c>
      <c r="AT94" s="72" t="str">
        <f>IF(AND(G94&gt;0,ROWS($D$70:F93)&lt;&gt;COLUMNS($D$70:F93)),MAX($AQ94:AS94)+1,"")</f>
        <v/>
      </c>
      <c r="AU94" s="72" t="str">
        <f>IF(AND(H94&gt;0,ROWS($D$70:G93)&lt;&gt;COLUMNS($D$70:G93)),MAX($AQ94:AT94)+1,"")</f>
        <v/>
      </c>
      <c r="AV94" s="72" t="str">
        <f>IF(AND(I94&gt;0,ROWS($D$70:H93)&lt;&gt;COLUMNS($D$70:H93)),MAX($AQ94:AU94)+1,"")</f>
        <v/>
      </c>
      <c r="AW94" s="72" t="str">
        <f>IF(AND(J94&gt;0,ROWS($D$70:I93)&lt;&gt;COLUMNS($D$70:I93)),MAX($AQ94:AV94)+1,"")</f>
        <v/>
      </c>
      <c r="AX94" s="72" t="str">
        <f>IF(AND(K94&gt;0,ROWS($D$70:J93)&lt;&gt;COLUMNS($D$70:J93)),MAX($AQ94:AW94)+1,"")</f>
        <v/>
      </c>
      <c r="AY94" s="72" t="str">
        <f>IF(AND(L94&gt;0,ROWS($D$70:K93)&lt;&gt;COLUMNS($D$70:K93)),MAX($AQ94:AX94)+1,"")</f>
        <v/>
      </c>
      <c r="AZ94" s="72" t="str">
        <f>IF(AND(M94&gt;0,ROWS($D$70:L93)&lt;&gt;COLUMNS($D$70:L93)),MAX($AQ94:AY94)+1,"")</f>
        <v/>
      </c>
      <c r="BA94" s="112" t="str">
        <f>IF(AND(N94&gt;0,ROWS($D$70:M93)&lt;&gt;COLUMNS($D$70:M93)),MAX($AQ94:AZ94)+1,"")</f>
        <v/>
      </c>
      <c r="BB94" s="111" t="str">
        <f>IF(AND(O94&gt;0,ROWS($D$70:N93)&lt;&gt;COLUMNS($D$70:N93)),MAX($AQ94:BA94)+1,"")</f>
        <v/>
      </c>
      <c r="BC94" s="72" t="str">
        <f>IF(AND(P94&gt;0,ROWS($D$70:O93)&lt;&gt;COLUMNS($D$70:O93)),MAX($AQ94:BB94)+1,"")</f>
        <v/>
      </c>
      <c r="BD94" s="72" t="str">
        <f>IF(AND(Q94&gt;0,ROWS($D$70:P93)&lt;&gt;COLUMNS($D$70:P93)),MAX($AQ94:BC94)+1,"")</f>
        <v/>
      </c>
      <c r="BE94" s="72" t="str">
        <f>IF(AND(R94&gt;0,ROWS($D$70:Q93)&lt;&gt;COLUMNS($D$70:Q93)),MAX($AQ94:BD94)+1,"")</f>
        <v/>
      </c>
      <c r="BF94" s="72" t="str">
        <f>IF(AND(S94&gt;0,ROWS($D$70:R93)&lt;&gt;COLUMNS($D$70:R93)),MAX($AQ94:BE94)+1,"")</f>
        <v/>
      </c>
      <c r="BG94" s="72" t="str">
        <f>IF(AND(T94&gt;0,ROWS($D$70:S93)&lt;&gt;COLUMNS($D$70:S93)),MAX($AQ94:BF94)+1,"")</f>
        <v/>
      </c>
      <c r="BH94" s="72" t="str">
        <f>IF(AND(U94&gt;0,ROWS($D$70:T93)&lt;&gt;COLUMNS($D$70:T93)),MAX($AQ94:BG94)+1,"")</f>
        <v/>
      </c>
      <c r="BI94" s="72" t="str">
        <f>IF(AND(V94&gt;0,ROWS($D$70:U93)&lt;&gt;COLUMNS($D$70:U93)),MAX($AQ94:BH94)+1,"")</f>
        <v/>
      </c>
      <c r="BJ94" s="72" t="str">
        <f>IF(AND(W94&gt;0,ROWS($D$70:V93)&lt;&gt;COLUMNS($D$70:V93)),MAX($AQ94:BI94)+1,"")</f>
        <v/>
      </c>
      <c r="BK94" s="72" t="str">
        <f>IF(AND(X94&gt;0,ROWS($D$70:W93)&lt;&gt;COLUMNS($D$70:W93)),MAX($AQ94:BJ94)+1,"")</f>
        <v/>
      </c>
      <c r="BL94" s="72" t="str">
        <f>IF(AND(Y94&gt;0,ROWS($D$70:X93)&lt;&gt;COLUMNS($D$70:X93)),MAX($AQ94:BK94)+1,"")</f>
        <v/>
      </c>
      <c r="BM94" s="72" t="str">
        <f>IF(AND(Z94&gt;0,ROWS($D$70:Y93)&lt;&gt;COLUMNS($D$70:Y93)),MAX($AQ94:BL94)+1,"")</f>
        <v/>
      </c>
      <c r="BN94" s="72" t="str">
        <f>IF(AND(AA94&gt;0,ROWS($D$70:Z93)&lt;&gt;COLUMNS($D$70:Z93)),MAX($AQ94:BM94)+1,"")</f>
        <v/>
      </c>
      <c r="BO94" s="72" t="str">
        <f>IF(AND(AB94&gt;0,ROWS($D$70:AA93)&lt;&gt;COLUMNS($D$70:AA93)),MAX($AQ94:BN94)+1,"")</f>
        <v/>
      </c>
      <c r="BP94" s="72" t="str">
        <f>IF(AND(AC94&gt;0,ROWS($D$70:AB93)&lt;&gt;COLUMNS($D$70:AB93)),MAX($AQ94:BO94)+1,"")</f>
        <v/>
      </c>
      <c r="BQ94" s="72" t="str">
        <f>IF(AND(AD94&gt;0,ROWS($D$70:AC93)&lt;&gt;COLUMNS($D$70:AC93)),MAX($AQ94:BP94)+1,"")</f>
        <v/>
      </c>
      <c r="BR94" s="72" t="str">
        <f>IF(AND(AE94&gt;0,ROWS($D$70:AD93)&lt;&gt;COLUMNS($D$70:AD93)),MAX($AQ94:BQ94)+1,"")</f>
        <v/>
      </c>
      <c r="BS94" s="72" t="str">
        <f>IF(AND(AF94&gt;0,ROWS($D$70:AE93)&lt;&gt;COLUMNS($D$70:AE93)),MAX($AQ94:BR94)+1,"")</f>
        <v/>
      </c>
      <c r="BT94" s="72" t="str">
        <f>IF(AND(AG94&gt;0,ROWS($D$70:AF93)&lt;&gt;COLUMNS($D$70:AF93)),MAX($AQ94:BS94)+1,"")</f>
        <v/>
      </c>
      <c r="BU94" s="112" t="str">
        <f>IF(AND(AH94&gt;0,ROWS($D$70:AG93)&lt;&gt;COLUMNS($D$70:AG93)),MAX($AQ94:BT94)+1,"")</f>
        <v/>
      </c>
    </row>
    <row r="95" spans="2:74" ht="12.75" customHeight="1" x14ac:dyDescent="0.35">
      <c r="C95" s="70">
        <v>15</v>
      </c>
      <c r="D95" s="98" t="e">
        <f t="shared" si="11"/>
        <v>#REF!</v>
      </c>
      <c r="E95" s="93">
        <v>0</v>
      </c>
      <c r="F95" s="71">
        <v>0</v>
      </c>
      <c r="G95" s="71">
        <v>0</v>
      </c>
      <c r="H95" s="71">
        <v>0</v>
      </c>
      <c r="I95" s="71">
        <v>0</v>
      </c>
      <c r="J95" s="71">
        <v>0</v>
      </c>
      <c r="K95" s="71">
        <v>0</v>
      </c>
      <c r="L95" s="71">
        <v>0</v>
      </c>
      <c r="M95" s="71">
        <v>0</v>
      </c>
      <c r="N95" s="94">
        <v>0</v>
      </c>
      <c r="O95" s="93">
        <v>0</v>
      </c>
      <c r="P95" s="71">
        <v>0</v>
      </c>
      <c r="Q95" s="71">
        <v>0</v>
      </c>
      <c r="R95" s="71">
        <v>0</v>
      </c>
      <c r="S95" s="71">
        <v>0</v>
      </c>
      <c r="T95" s="71">
        <v>0</v>
      </c>
      <c r="U95" s="71">
        <v>0</v>
      </c>
      <c r="V95" s="71">
        <v>0</v>
      </c>
      <c r="W95" s="71">
        <v>0</v>
      </c>
      <c r="X95" s="71">
        <v>0</v>
      </c>
      <c r="Y95" s="71">
        <v>0</v>
      </c>
      <c r="Z95" s="71">
        <v>0</v>
      </c>
      <c r="AA95" s="71">
        <v>0</v>
      </c>
      <c r="AB95" s="71">
        <v>0</v>
      </c>
      <c r="AC95" s="71">
        <v>1</v>
      </c>
      <c r="AD95" s="71">
        <v>0</v>
      </c>
      <c r="AE95" s="71">
        <v>0</v>
      </c>
      <c r="AF95" s="71">
        <v>0</v>
      </c>
      <c r="AG95" s="71">
        <v>0</v>
      </c>
      <c r="AH95" s="94">
        <v>0</v>
      </c>
      <c r="AJ95" s="102">
        <f>IFERROR(SUMIF(#REF!,CONST_CNTR_EmbedEmDir &amp; D95,#REF!)/SUMIF(#REF!,CONST_CNTR_TotProd &amp; D95,#REF!),0)</f>
        <v>0</v>
      </c>
      <c r="AK95" s="103">
        <v>0</v>
      </c>
      <c r="AL95" s="106">
        <f>IFERROR(SUMIF(#REF!,CONST_CNTR_EmbedEmInDir &amp; D95,#REF!)/SUMIF(#REF!,CONST_CNTR_TotProd &amp; D95,#REF!),0)</f>
        <v>0</v>
      </c>
      <c r="AM95" s="103">
        <v>0</v>
      </c>
      <c r="AN95" s="106">
        <f>IFERROR(SUMIF(#REF!,CONST_ElecConsumption &amp; D95,#REF!)/SUMIF(#REF!,CONST_CNTR_TotProd &amp; D95,#REF!),0)</f>
        <v>0</v>
      </c>
      <c r="AO95" s="103">
        <v>0</v>
      </c>
      <c r="AR95" s="111" t="str">
        <f>IF(AND(E95&gt;0,ROWS($D$70:D94)&lt;&gt;COLUMNS($D$70:D94)),MAX($AQ95:AQ95)+1,"")</f>
        <v/>
      </c>
      <c r="AS95" s="72" t="str">
        <f>IF(AND(F95&gt;0,ROWS($D$70:E94)&lt;&gt;COLUMNS($D$70:E94)),MAX($AQ95:AR95)+1,"")</f>
        <v/>
      </c>
      <c r="AT95" s="72" t="str">
        <f>IF(AND(G95&gt;0,ROWS($D$70:F94)&lt;&gt;COLUMNS($D$70:F94)),MAX($AQ95:AS95)+1,"")</f>
        <v/>
      </c>
      <c r="AU95" s="72" t="str">
        <f>IF(AND(H95&gt;0,ROWS($D$70:G94)&lt;&gt;COLUMNS($D$70:G94)),MAX($AQ95:AT95)+1,"")</f>
        <v/>
      </c>
      <c r="AV95" s="72" t="str">
        <f>IF(AND(I95&gt;0,ROWS($D$70:H94)&lt;&gt;COLUMNS($D$70:H94)),MAX($AQ95:AU95)+1,"")</f>
        <v/>
      </c>
      <c r="AW95" s="72" t="str">
        <f>IF(AND(J95&gt;0,ROWS($D$70:I94)&lt;&gt;COLUMNS($D$70:I94)),MAX($AQ95:AV95)+1,"")</f>
        <v/>
      </c>
      <c r="AX95" s="72" t="str">
        <f>IF(AND(K95&gt;0,ROWS($D$70:J94)&lt;&gt;COLUMNS($D$70:J94)),MAX($AQ95:AW95)+1,"")</f>
        <v/>
      </c>
      <c r="AY95" s="72" t="str">
        <f>IF(AND(L95&gt;0,ROWS($D$70:K94)&lt;&gt;COLUMNS($D$70:K94)),MAX($AQ95:AX95)+1,"")</f>
        <v/>
      </c>
      <c r="AZ95" s="72" t="str">
        <f>IF(AND(M95&gt;0,ROWS($D$70:L94)&lt;&gt;COLUMNS($D$70:L94)),MAX($AQ95:AY95)+1,"")</f>
        <v/>
      </c>
      <c r="BA95" s="112" t="str">
        <f>IF(AND(N95&gt;0,ROWS($D$70:M94)&lt;&gt;COLUMNS($D$70:M94)),MAX($AQ95:AZ95)+1,"")</f>
        <v/>
      </c>
      <c r="BB95" s="111" t="str">
        <f>IF(AND(O95&gt;0,ROWS($D$70:N94)&lt;&gt;COLUMNS($D$70:N94)),MAX($AQ95:BA95)+1,"")</f>
        <v/>
      </c>
      <c r="BC95" s="72" t="str">
        <f>IF(AND(P95&gt;0,ROWS($D$70:O94)&lt;&gt;COLUMNS($D$70:O94)),MAX($AQ95:BB95)+1,"")</f>
        <v/>
      </c>
      <c r="BD95" s="72" t="str">
        <f>IF(AND(Q95&gt;0,ROWS($D$70:P94)&lt;&gt;COLUMNS($D$70:P94)),MAX($AQ95:BC95)+1,"")</f>
        <v/>
      </c>
      <c r="BE95" s="72" t="str">
        <f>IF(AND(R95&gt;0,ROWS($D$70:Q94)&lt;&gt;COLUMNS($D$70:Q94)),MAX($AQ95:BD95)+1,"")</f>
        <v/>
      </c>
      <c r="BF95" s="72" t="str">
        <f>IF(AND(S95&gt;0,ROWS($D$70:R94)&lt;&gt;COLUMNS($D$70:R94)),MAX($AQ95:BE95)+1,"")</f>
        <v/>
      </c>
      <c r="BG95" s="72" t="str">
        <f>IF(AND(T95&gt;0,ROWS($D$70:S94)&lt;&gt;COLUMNS($D$70:S94)),MAX($AQ95:BF95)+1,"")</f>
        <v/>
      </c>
      <c r="BH95" s="72" t="str">
        <f>IF(AND(U95&gt;0,ROWS($D$70:T94)&lt;&gt;COLUMNS($D$70:T94)),MAX($AQ95:BG95)+1,"")</f>
        <v/>
      </c>
      <c r="BI95" s="72" t="str">
        <f>IF(AND(V95&gt;0,ROWS($D$70:U94)&lt;&gt;COLUMNS($D$70:U94)),MAX($AQ95:BH95)+1,"")</f>
        <v/>
      </c>
      <c r="BJ95" s="72" t="str">
        <f>IF(AND(W95&gt;0,ROWS($D$70:V94)&lt;&gt;COLUMNS($D$70:V94)),MAX($AQ95:BI95)+1,"")</f>
        <v/>
      </c>
      <c r="BK95" s="72" t="str">
        <f>IF(AND(X95&gt;0,ROWS($D$70:W94)&lt;&gt;COLUMNS($D$70:W94)),MAX($AQ95:BJ95)+1,"")</f>
        <v/>
      </c>
      <c r="BL95" s="72" t="str">
        <f>IF(AND(Y95&gt;0,ROWS($D$70:X94)&lt;&gt;COLUMNS($D$70:X94)),MAX($AQ95:BK95)+1,"")</f>
        <v/>
      </c>
      <c r="BM95" s="72" t="str">
        <f>IF(AND(Z95&gt;0,ROWS($D$70:Y94)&lt;&gt;COLUMNS($D$70:Y94)),MAX($AQ95:BL95)+1,"")</f>
        <v/>
      </c>
      <c r="BN95" s="72" t="str">
        <f>IF(AND(AA95&gt;0,ROWS($D$70:Z94)&lt;&gt;COLUMNS($D$70:Z94)),MAX($AQ95:BM95)+1,"")</f>
        <v/>
      </c>
      <c r="BO95" s="72" t="str">
        <f>IF(AND(AB95&gt;0,ROWS($D$70:AA94)&lt;&gt;COLUMNS($D$70:AA94)),MAX($AQ95:BN95)+1,"")</f>
        <v/>
      </c>
      <c r="BP95" s="72" t="str">
        <f>IF(AND(AC95&gt;0,ROWS($D$70:AB94)&lt;&gt;COLUMNS($D$70:AB94)),MAX($AQ95:BO95)+1,"")</f>
        <v/>
      </c>
      <c r="BQ95" s="72" t="str">
        <f>IF(AND(AD95&gt;0,ROWS($D$70:AC94)&lt;&gt;COLUMNS($D$70:AC94)),MAX($AQ95:BP95)+1,"")</f>
        <v/>
      </c>
      <c r="BR95" s="72" t="str">
        <f>IF(AND(AE95&gt;0,ROWS($D$70:AD94)&lt;&gt;COLUMNS($D$70:AD94)),MAX($AQ95:BQ95)+1,"")</f>
        <v/>
      </c>
      <c r="BS95" s="72" t="str">
        <f>IF(AND(AF95&gt;0,ROWS($D$70:AE94)&lt;&gt;COLUMNS($D$70:AE94)),MAX($AQ95:BR95)+1,"")</f>
        <v/>
      </c>
      <c r="BT95" s="72" t="str">
        <f>IF(AND(AG95&gt;0,ROWS($D$70:AF94)&lt;&gt;COLUMNS($D$70:AF94)),MAX($AQ95:BS95)+1,"")</f>
        <v/>
      </c>
      <c r="BU95" s="112" t="str">
        <f>IF(AND(AH95&gt;0,ROWS($D$70:AG94)&lt;&gt;COLUMNS($D$70:AG94)),MAX($AQ95:BT95)+1,"")</f>
        <v/>
      </c>
    </row>
    <row r="96" spans="2:74" ht="12.75" customHeight="1" x14ac:dyDescent="0.35">
      <c r="C96" s="70">
        <v>16</v>
      </c>
      <c r="D96" s="98" t="e">
        <f t="shared" si="11"/>
        <v>#REF!</v>
      </c>
      <c r="E96" s="93">
        <v>0</v>
      </c>
      <c r="F96" s="71">
        <v>0</v>
      </c>
      <c r="G96" s="71">
        <v>0</v>
      </c>
      <c r="H96" s="71">
        <v>0</v>
      </c>
      <c r="I96" s="71">
        <v>0</v>
      </c>
      <c r="J96" s="71">
        <v>0</v>
      </c>
      <c r="K96" s="71">
        <v>0</v>
      </c>
      <c r="L96" s="71">
        <v>0</v>
      </c>
      <c r="M96" s="71">
        <v>0</v>
      </c>
      <c r="N96" s="94">
        <v>0</v>
      </c>
      <c r="O96" s="93">
        <v>0</v>
      </c>
      <c r="P96" s="71">
        <v>0</v>
      </c>
      <c r="Q96" s="71">
        <v>0</v>
      </c>
      <c r="R96" s="71">
        <v>0</v>
      </c>
      <c r="S96" s="71">
        <v>0</v>
      </c>
      <c r="T96" s="71">
        <v>0</v>
      </c>
      <c r="U96" s="71">
        <v>0</v>
      </c>
      <c r="V96" s="71">
        <v>0</v>
      </c>
      <c r="W96" s="71">
        <v>0</v>
      </c>
      <c r="X96" s="71">
        <v>0</v>
      </c>
      <c r="Y96" s="71">
        <v>0</v>
      </c>
      <c r="Z96" s="71">
        <v>0</v>
      </c>
      <c r="AA96" s="71">
        <v>0</v>
      </c>
      <c r="AB96" s="71">
        <v>0</v>
      </c>
      <c r="AC96" s="71">
        <v>0</v>
      </c>
      <c r="AD96" s="71">
        <v>1</v>
      </c>
      <c r="AE96" s="71">
        <v>0</v>
      </c>
      <c r="AF96" s="71">
        <v>0</v>
      </c>
      <c r="AG96" s="71">
        <v>0</v>
      </c>
      <c r="AH96" s="94">
        <v>0</v>
      </c>
      <c r="AJ96" s="102">
        <f>IFERROR(SUMIF(#REF!,CONST_CNTR_EmbedEmDir &amp; D96,#REF!)/SUMIF(#REF!,CONST_CNTR_TotProd &amp; D96,#REF!),0)</f>
        <v>0</v>
      </c>
      <c r="AK96" s="103">
        <v>0</v>
      </c>
      <c r="AL96" s="106">
        <f>IFERROR(SUMIF(#REF!,CONST_CNTR_EmbedEmInDir &amp; D96,#REF!)/SUMIF(#REF!,CONST_CNTR_TotProd &amp; D96,#REF!),0)</f>
        <v>0</v>
      </c>
      <c r="AM96" s="103">
        <v>0</v>
      </c>
      <c r="AN96" s="106">
        <f>IFERROR(SUMIF(#REF!,CONST_ElecConsumption &amp; D96,#REF!)/SUMIF(#REF!,CONST_CNTR_TotProd &amp; D96,#REF!),0)</f>
        <v>0</v>
      </c>
      <c r="AO96" s="103">
        <v>0</v>
      </c>
      <c r="AR96" s="111" t="str">
        <f>IF(AND(E96&gt;0,ROWS($D$70:D95)&lt;&gt;COLUMNS($D$70:D95)),MAX($AQ96:AQ96)+1,"")</f>
        <v/>
      </c>
      <c r="AS96" s="72" t="str">
        <f>IF(AND(F96&gt;0,ROWS($D$70:E95)&lt;&gt;COLUMNS($D$70:E95)),MAX($AQ96:AR96)+1,"")</f>
        <v/>
      </c>
      <c r="AT96" s="72" t="str">
        <f>IF(AND(G96&gt;0,ROWS($D$70:F95)&lt;&gt;COLUMNS($D$70:F95)),MAX($AQ96:AS96)+1,"")</f>
        <v/>
      </c>
      <c r="AU96" s="72" t="str">
        <f>IF(AND(H96&gt;0,ROWS($D$70:G95)&lt;&gt;COLUMNS($D$70:G95)),MAX($AQ96:AT96)+1,"")</f>
        <v/>
      </c>
      <c r="AV96" s="72" t="str">
        <f>IF(AND(I96&gt;0,ROWS($D$70:H95)&lt;&gt;COLUMNS($D$70:H95)),MAX($AQ96:AU96)+1,"")</f>
        <v/>
      </c>
      <c r="AW96" s="72" t="str">
        <f>IF(AND(J96&gt;0,ROWS($D$70:I95)&lt;&gt;COLUMNS($D$70:I95)),MAX($AQ96:AV96)+1,"")</f>
        <v/>
      </c>
      <c r="AX96" s="72" t="str">
        <f>IF(AND(K96&gt;0,ROWS($D$70:J95)&lt;&gt;COLUMNS($D$70:J95)),MAX($AQ96:AW96)+1,"")</f>
        <v/>
      </c>
      <c r="AY96" s="72" t="str">
        <f>IF(AND(L96&gt;0,ROWS($D$70:K95)&lt;&gt;COLUMNS($D$70:K95)),MAX($AQ96:AX96)+1,"")</f>
        <v/>
      </c>
      <c r="AZ96" s="72" t="str">
        <f>IF(AND(M96&gt;0,ROWS($D$70:L95)&lt;&gt;COLUMNS($D$70:L95)),MAX($AQ96:AY96)+1,"")</f>
        <v/>
      </c>
      <c r="BA96" s="112" t="str">
        <f>IF(AND(N96&gt;0,ROWS($D$70:M95)&lt;&gt;COLUMNS($D$70:M95)),MAX($AQ96:AZ96)+1,"")</f>
        <v/>
      </c>
      <c r="BB96" s="111" t="str">
        <f>IF(AND(O96&gt;0,ROWS($D$70:N95)&lt;&gt;COLUMNS($D$70:N95)),MAX($AQ96:BA96)+1,"")</f>
        <v/>
      </c>
      <c r="BC96" s="72" t="str">
        <f>IF(AND(P96&gt;0,ROWS($D$70:O95)&lt;&gt;COLUMNS($D$70:O95)),MAX($AQ96:BB96)+1,"")</f>
        <v/>
      </c>
      <c r="BD96" s="72" t="str">
        <f>IF(AND(Q96&gt;0,ROWS($D$70:P95)&lt;&gt;COLUMNS($D$70:P95)),MAX($AQ96:BC96)+1,"")</f>
        <v/>
      </c>
      <c r="BE96" s="72" t="str">
        <f>IF(AND(R96&gt;0,ROWS($D$70:Q95)&lt;&gt;COLUMNS($D$70:Q95)),MAX($AQ96:BD96)+1,"")</f>
        <v/>
      </c>
      <c r="BF96" s="72" t="str">
        <f>IF(AND(S96&gt;0,ROWS($D$70:R95)&lt;&gt;COLUMNS($D$70:R95)),MAX($AQ96:BE96)+1,"")</f>
        <v/>
      </c>
      <c r="BG96" s="72" t="str">
        <f>IF(AND(T96&gt;0,ROWS($D$70:S95)&lt;&gt;COLUMNS($D$70:S95)),MAX($AQ96:BF96)+1,"")</f>
        <v/>
      </c>
      <c r="BH96" s="72" t="str">
        <f>IF(AND(U96&gt;0,ROWS($D$70:T95)&lt;&gt;COLUMNS($D$70:T95)),MAX($AQ96:BG96)+1,"")</f>
        <v/>
      </c>
      <c r="BI96" s="72" t="str">
        <f>IF(AND(V96&gt;0,ROWS($D$70:U95)&lt;&gt;COLUMNS($D$70:U95)),MAX($AQ96:BH96)+1,"")</f>
        <v/>
      </c>
      <c r="BJ96" s="72" t="str">
        <f>IF(AND(W96&gt;0,ROWS($D$70:V95)&lt;&gt;COLUMNS($D$70:V95)),MAX($AQ96:BI96)+1,"")</f>
        <v/>
      </c>
      <c r="BK96" s="72" t="str">
        <f>IF(AND(X96&gt;0,ROWS($D$70:W95)&lt;&gt;COLUMNS($D$70:W95)),MAX($AQ96:BJ96)+1,"")</f>
        <v/>
      </c>
      <c r="BL96" s="72" t="str">
        <f>IF(AND(Y96&gt;0,ROWS($D$70:X95)&lt;&gt;COLUMNS($D$70:X95)),MAX($AQ96:BK96)+1,"")</f>
        <v/>
      </c>
      <c r="BM96" s="72" t="str">
        <f>IF(AND(Z96&gt;0,ROWS($D$70:Y95)&lt;&gt;COLUMNS($D$70:Y95)),MAX($AQ96:BL96)+1,"")</f>
        <v/>
      </c>
      <c r="BN96" s="72" t="str">
        <f>IF(AND(AA96&gt;0,ROWS($D$70:Z95)&lt;&gt;COLUMNS($D$70:Z95)),MAX($AQ96:BM96)+1,"")</f>
        <v/>
      </c>
      <c r="BO96" s="72" t="str">
        <f>IF(AND(AB96&gt;0,ROWS($D$70:AA95)&lt;&gt;COLUMNS($D$70:AA95)),MAX($AQ96:BN96)+1,"")</f>
        <v/>
      </c>
      <c r="BP96" s="72" t="str">
        <f>IF(AND(AC96&gt;0,ROWS($D$70:AB95)&lt;&gt;COLUMNS($D$70:AB95)),MAX($AQ96:BO96)+1,"")</f>
        <v/>
      </c>
      <c r="BQ96" s="72" t="str">
        <f>IF(AND(AD96&gt;0,ROWS($D$70:AC95)&lt;&gt;COLUMNS($D$70:AC95)),MAX($AQ96:BP96)+1,"")</f>
        <v/>
      </c>
      <c r="BR96" s="72" t="str">
        <f>IF(AND(AE96&gt;0,ROWS($D$70:AD95)&lt;&gt;COLUMNS($D$70:AD95)),MAX($AQ96:BQ96)+1,"")</f>
        <v/>
      </c>
      <c r="BS96" s="72" t="str">
        <f>IF(AND(AF96&gt;0,ROWS($D$70:AE95)&lt;&gt;COLUMNS($D$70:AE95)),MAX($AQ96:BR96)+1,"")</f>
        <v/>
      </c>
      <c r="BT96" s="72" t="str">
        <f>IF(AND(AG96&gt;0,ROWS($D$70:AF95)&lt;&gt;COLUMNS($D$70:AF95)),MAX($AQ96:BS96)+1,"")</f>
        <v/>
      </c>
      <c r="BU96" s="112" t="str">
        <f>IF(AND(AH96&gt;0,ROWS($D$70:AG95)&lt;&gt;COLUMNS($D$70:AG95)),MAX($AQ96:BT96)+1,"")</f>
        <v/>
      </c>
    </row>
    <row r="97" spans="3:73" ht="12.75" customHeight="1" x14ac:dyDescent="0.35">
      <c r="C97" s="70">
        <v>17</v>
      </c>
      <c r="D97" s="98" t="e">
        <f t="shared" si="11"/>
        <v>#REF!</v>
      </c>
      <c r="E97" s="93">
        <v>0</v>
      </c>
      <c r="F97" s="71">
        <v>0</v>
      </c>
      <c r="G97" s="71">
        <v>0</v>
      </c>
      <c r="H97" s="71">
        <v>0</v>
      </c>
      <c r="I97" s="71">
        <v>0</v>
      </c>
      <c r="J97" s="71">
        <v>0</v>
      </c>
      <c r="K97" s="71">
        <v>0</v>
      </c>
      <c r="L97" s="71">
        <v>0</v>
      </c>
      <c r="M97" s="71">
        <v>0</v>
      </c>
      <c r="N97" s="94">
        <v>0</v>
      </c>
      <c r="O97" s="93">
        <v>0</v>
      </c>
      <c r="P97" s="71">
        <v>0</v>
      </c>
      <c r="Q97" s="71">
        <v>0</v>
      </c>
      <c r="R97" s="71">
        <v>0</v>
      </c>
      <c r="S97" s="71">
        <v>0</v>
      </c>
      <c r="T97" s="71">
        <v>0</v>
      </c>
      <c r="U97" s="71">
        <v>0</v>
      </c>
      <c r="V97" s="71">
        <v>0</v>
      </c>
      <c r="W97" s="71">
        <v>0</v>
      </c>
      <c r="X97" s="71">
        <v>0</v>
      </c>
      <c r="Y97" s="71">
        <v>0</v>
      </c>
      <c r="Z97" s="71">
        <v>0</v>
      </c>
      <c r="AA97" s="71">
        <v>0</v>
      </c>
      <c r="AB97" s="71">
        <v>0</v>
      </c>
      <c r="AC97" s="71">
        <v>0</v>
      </c>
      <c r="AD97" s="71">
        <v>0</v>
      </c>
      <c r="AE97" s="71">
        <v>1</v>
      </c>
      <c r="AF97" s="71">
        <v>0</v>
      </c>
      <c r="AG97" s="71">
        <v>0</v>
      </c>
      <c r="AH97" s="94">
        <v>0</v>
      </c>
      <c r="AJ97" s="102">
        <f>IFERROR(SUMIF(#REF!,CONST_CNTR_EmbedEmDir &amp; D97,#REF!)/SUMIF(#REF!,CONST_CNTR_TotProd &amp; D97,#REF!),0)</f>
        <v>0</v>
      </c>
      <c r="AK97" s="103">
        <v>0</v>
      </c>
      <c r="AL97" s="106">
        <f>IFERROR(SUMIF(#REF!,CONST_CNTR_EmbedEmInDir &amp; D97,#REF!)/SUMIF(#REF!,CONST_CNTR_TotProd &amp; D97,#REF!),0)</f>
        <v>0</v>
      </c>
      <c r="AM97" s="103">
        <v>0</v>
      </c>
      <c r="AN97" s="106">
        <f>IFERROR(SUMIF(#REF!,CONST_ElecConsumption &amp; D97,#REF!)/SUMIF(#REF!,CONST_CNTR_TotProd &amp; D97,#REF!),0)</f>
        <v>0</v>
      </c>
      <c r="AO97" s="103">
        <v>0</v>
      </c>
      <c r="AR97" s="111" t="str">
        <f>IF(AND(E97&gt;0,ROWS($D$70:D96)&lt;&gt;COLUMNS($D$70:D96)),MAX($AQ97:AQ97)+1,"")</f>
        <v/>
      </c>
      <c r="AS97" s="72" t="str">
        <f>IF(AND(F97&gt;0,ROWS($D$70:E96)&lt;&gt;COLUMNS($D$70:E96)),MAX($AQ97:AR97)+1,"")</f>
        <v/>
      </c>
      <c r="AT97" s="72" t="str">
        <f>IF(AND(G97&gt;0,ROWS($D$70:F96)&lt;&gt;COLUMNS($D$70:F96)),MAX($AQ97:AS97)+1,"")</f>
        <v/>
      </c>
      <c r="AU97" s="72" t="str">
        <f>IF(AND(H97&gt;0,ROWS($D$70:G96)&lt;&gt;COLUMNS($D$70:G96)),MAX($AQ97:AT97)+1,"")</f>
        <v/>
      </c>
      <c r="AV97" s="72" t="str">
        <f>IF(AND(I97&gt;0,ROWS($D$70:H96)&lt;&gt;COLUMNS($D$70:H96)),MAX($AQ97:AU97)+1,"")</f>
        <v/>
      </c>
      <c r="AW97" s="72" t="str">
        <f>IF(AND(J97&gt;0,ROWS($D$70:I96)&lt;&gt;COLUMNS($D$70:I96)),MAX($AQ97:AV97)+1,"")</f>
        <v/>
      </c>
      <c r="AX97" s="72" t="str">
        <f>IF(AND(K97&gt;0,ROWS($D$70:J96)&lt;&gt;COLUMNS($D$70:J96)),MAX($AQ97:AW97)+1,"")</f>
        <v/>
      </c>
      <c r="AY97" s="72" t="str">
        <f>IF(AND(L97&gt;0,ROWS($D$70:K96)&lt;&gt;COLUMNS($D$70:K96)),MAX($AQ97:AX97)+1,"")</f>
        <v/>
      </c>
      <c r="AZ97" s="72" t="str">
        <f>IF(AND(M97&gt;0,ROWS($D$70:L96)&lt;&gt;COLUMNS($D$70:L96)),MAX($AQ97:AY97)+1,"")</f>
        <v/>
      </c>
      <c r="BA97" s="112" t="str">
        <f>IF(AND(N97&gt;0,ROWS($D$70:M96)&lt;&gt;COLUMNS($D$70:M96)),MAX($AQ97:AZ97)+1,"")</f>
        <v/>
      </c>
      <c r="BB97" s="111" t="str">
        <f>IF(AND(O97&gt;0,ROWS($D$70:N96)&lt;&gt;COLUMNS($D$70:N96)),MAX($AQ97:BA97)+1,"")</f>
        <v/>
      </c>
      <c r="BC97" s="72" t="str">
        <f>IF(AND(P97&gt;0,ROWS($D$70:O96)&lt;&gt;COLUMNS($D$70:O96)),MAX($AQ97:BB97)+1,"")</f>
        <v/>
      </c>
      <c r="BD97" s="72" t="str">
        <f>IF(AND(Q97&gt;0,ROWS($D$70:P96)&lt;&gt;COLUMNS($D$70:P96)),MAX($AQ97:BC97)+1,"")</f>
        <v/>
      </c>
      <c r="BE97" s="72" t="str">
        <f>IF(AND(R97&gt;0,ROWS($D$70:Q96)&lt;&gt;COLUMNS($D$70:Q96)),MAX($AQ97:BD97)+1,"")</f>
        <v/>
      </c>
      <c r="BF97" s="72" t="str">
        <f>IF(AND(S97&gt;0,ROWS($D$70:R96)&lt;&gt;COLUMNS($D$70:R96)),MAX($AQ97:BE97)+1,"")</f>
        <v/>
      </c>
      <c r="BG97" s="72" t="str">
        <f>IF(AND(T97&gt;0,ROWS($D$70:S96)&lt;&gt;COLUMNS($D$70:S96)),MAX($AQ97:BF97)+1,"")</f>
        <v/>
      </c>
      <c r="BH97" s="72" t="str">
        <f>IF(AND(U97&gt;0,ROWS($D$70:T96)&lt;&gt;COLUMNS($D$70:T96)),MAX($AQ97:BG97)+1,"")</f>
        <v/>
      </c>
      <c r="BI97" s="72" t="str">
        <f>IF(AND(V97&gt;0,ROWS($D$70:U96)&lt;&gt;COLUMNS($D$70:U96)),MAX($AQ97:BH97)+1,"")</f>
        <v/>
      </c>
      <c r="BJ97" s="72" t="str">
        <f>IF(AND(W97&gt;0,ROWS($D$70:V96)&lt;&gt;COLUMNS($D$70:V96)),MAX($AQ97:BI97)+1,"")</f>
        <v/>
      </c>
      <c r="BK97" s="72" t="str">
        <f>IF(AND(X97&gt;0,ROWS($D$70:W96)&lt;&gt;COLUMNS($D$70:W96)),MAX($AQ97:BJ97)+1,"")</f>
        <v/>
      </c>
      <c r="BL97" s="72" t="str">
        <f>IF(AND(Y97&gt;0,ROWS($D$70:X96)&lt;&gt;COLUMNS($D$70:X96)),MAX($AQ97:BK97)+1,"")</f>
        <v/>
      </c>
      <c r="BM97" s="72" t="str">
        <f>IF(AND(Z97&gt;0,ROWS($D$70:Y96)&lt;&gt;COLUMNS($D$70:Y96)),MAX($AQ97:BL97)+1,"")</f>
        <v/>
      </c>
      <c r="BN97" s="72" t="str">
        <f>IF(AND(AA97&gt;0,ROWS($D$70:Z96)&lt;&gt;COLUMNS($D$70:Z96)),MAX($AQ97:BM97)+1,"")</f>
        <v/>
      </c>
      <c r="BO97" s="72" t="str">
        <f>IF(AND(AB97&gt;0,ROWS($D$70:AA96)&lt;&gt;COLUMNS($D$70:AA96)),MAX($AQ97:BN97)+1,"")</f>
        <v/>
      </c>
      <c r="BP97" s="72" t="str">
        <f>IF(AND(AC97&gt;0,ROWS($D$70:AB96)&lt;&gt;COLUMNS($D$70:AB96)),MAX($AQ97:BO97)+1,"")</f>
        <v/>
      </c>
      <c r="BQ97" s="72" t="str">
        <f>IF(AND(AD97&gt;0,ROWS($D$70:AC96)&lt;&gt;COLUMNS($D$70:AC96)),MAX($AQ97:BP97)+1,"")</f>
        <v/>
      </c>
      <c r="BR97" s="72" t="str">
        <f>IF(AND(AE97&gt;0,ROWS($D$70:AD96)&lt;&gt;COLUMNS($D$70:AD96)),MAX($AQ97:BQ97)+1,"")</f>
        <v/>
      </c>
      <c r="BS97" s="72" t="str">
        <f>IF(AND(AF97&gt;0,ROWS($D$70:AE96)&lt;&gt;COLUMNS($D$70:AE96)),MAX($AQ97:BR97)+1,"")</f>
        <v/>
      </c>
      <c r="BT97" s="72" t="str">
        <f>IF(AND(AG97&gt;0,ROWS($D$70:AF96)&lt;&gt;COLUMNS($D$70:AF96)),MAX($AQ97:BS97)+1,"")</f>
        <v/>
      </c>
      <c r="BU97" s="112" t="str">
        <f>IF(AND(AH97&gt;0,ROWS($D$70:AG96)&lt;&gt;COLUMNS($D$70:AG96)),MAX($AQ97:BT97)+1,"")</f>
        <v/>
      </c>
    </row>
    <row r="98" spans="3:73" ht="12.75" customHeight="1" x14ac:dyDescent="0.35">
      <c r="C98" s="70">
        <v>18</v>
      </c>
      <c r="D98" s="98" t="e">
        <f t="shared" si="11"/>
        <v>#REF!</v>
      </c>
      <c r="E98" s="93">
        <v>0</v>
      </c>
      <c r="F98" s="71">
        <v>0</v>
      </c>
      <c r="G98" s="71">
        <v>0</v>
      </c>
      <c r="H98" s="71">
        <v>0</v>
      </c>
      <c r="I98" s="71">
        <v>0</v>
      </c>
      <c r="J98" s="71">
        <v>0</v>
      </c>
      <c r="K98" s="71">
        <v>0</v>
      </c>
      <c r="L98" s="71">
        <v>0</v>
      </c>
      <c r="M98" s="71">
        <v>0</v>
      </c>
      <c r="N98" s="94">
        <v>0</v>
      </c>
      <c r="O98" s="93">
        <v>0</v>
      </c>
      <c r="P98" s="71">
        <v>0</v>
      </c>
      <c r="Q98" s="71">
        <v>0</v>
      </c>
      <c r="R98" s="71">
        <v>0</v>
      </c>
      <c r="S98" s="71">
        <v>0</v>
      </c>
      <c r="T98" s="71">
        <v>0</v>
      </c>
      <c r="U98" s="71">
        <v>0</v>
      </c>
      <c r="V98" s="71">
        <v>0</v>
      </c>
      <c r="W98" s="71">
        <v>0</v>
      </c>
      <c r="X98" s="71">
        <v>0</v>
      </c>
      <c r="Y98" s="71">
        <v>0</v>
      </c>
      <c r="Z98" s="71">
        <v>0</v>
      </c>
      <c r="AA98" s="71">
        <v>0</v>
      </c>
      <c r="AB98" s="71">
        <v>0</v>
      </c>
      <c r="AC98" s="71">
        <v>0</v>
      </c>
      <c r="AD98" s="71">
        <v>0</v>
      </c>
      <c r="AE98" s="71">
        <v>0</v>
      </c>
      <c r="AF98" s="71">
        <v>1</v>
      </c>
      <c r="AG98" s="71">
        <v>0</v>
      </c>
      <c r="AH98" s="94">
        <v>0</v>
      </c>
      <c r="AJ98" s="102">
        <f>IFERROR(SUMIF(#REF!,CONST_CNTR_EmbedEmDir &amp; D98,#REF!)/SUMIF(#REF!,CONST_CNTR_TotProd &amp; D98,#REF!),0)</f>
        <v>0</v>
      </c>
      <c r="AK98" s="103">
        <v>0</v>
      </c>
      <c r="AL98" s="106">
        <f>IFERROR(SUMIF(#REF!,CONST_CNTR_EmbedEmInDir &amp; D98,#REF!)/SUMIF(#REF!,CONST_CNTR_TotProd &amp; D98,#REF!),0)</f>
        <v>0</v>
      </c>
      <c r="AM98" s="103">
        <v>0</v>
      </c>
      <c r="AN98" s="106">
        <f>IFERROR(SUMIF(#REF!,CONST_ElecConsumption &amp; D98,#REF!)/SUMIF(#REF!,CONST_CNTR_TotProd &amp; D98,#REF!),0)</f>
        <v>0</v>
      </c>
      <c r="AO98" s="103">
        <v>0</v>
      </c>
      <c r="AR98" s="111" t="str">
        <f>IF(AND(E98&gt;0,ROWS($D$70:D97)&lt;&gt;COLUMNS($D$70:D97)),MAX($AQ98:AQ98)+1,"")</f>
        <v/>
      </c>
      <c r="AS98" s="72" t="str">
        <f>IF(AND(F98&gt;0,ROWS($D$70:E97)&lt;&gt;COLUMNS($D$70:E97)),MAX($AQ98:AR98)+1,"")</f>
        <v/>
      </c>
      <c r="AT98" s="72" t="str">
        <f>IF(AND(G98&gt;0,ROWS($D$70:F97)&lt;&gt;COLUMNS($D$70:F97)),MAX($AQ98:AS98)+1,"")</f>
        <v/>
      </c>
      <c r="AU98" s="72" t="str">
        <f>IF(AND(H98&gt;0,ROWS($D$70:G97)&lt;&gt;COLUMNS($D$70:G97)),MAX($AQ98:AT98)+1,"")</f>
        <v/>
      </c>
      <c r="AV98" s="72" t="str">
        <f>IF(AND(I98&gt;0,ROWS($D$70:H97)&lt;&gt;COLUMNS($D$70:H97)),MAX($AQ98:AU98)+1,"")</f>
        <v/>
      </c>
      <c r="AW98" s="72" t="str">
        <f>IF(AND(J98&gt;0,ROWS($D$70:I97)&lt;&gt;COLUMNS($D$70:I97)),MAX($AQ98:AV98)+1,"")</f>
        <v/>
      </c>
      <c r="AX98" s="72" t="str">
        <f>IF(AND(K98&gt;0,ROWS($D$70:J97)&lt;&gt;COLUMNS($D$70:J97)),MAX($AQ98:AW98)+1,"")</f>
        <v/>
      </c>
      <c r="AY98" s="72" t="str">
        <f>IF(AND(L98&gt;0,ROWS($D$70:K97)&lt;&gt;COLUMNS($D$70:K97)),MAX($AQ98:AX98)+1,"")</f>
        <v/>
      </c>
      <c r="AZ98" s="72" t="str">
        <f>IF(AND(M98&gt;0,ROWS($D$70:L97)&lt;&gt;COLUMNS($D$70:L97)),MAX($AQ98:AY98)+1,"")</f>
        <v/>
      </c>
      <c r="BA98" s="112" t="str">
        <f>IF(AND(N98&gt;0,ROWS($D$70:M97)&lt;&gt;COLUMNS($D$70:M97)),MAX($AQ98:AZ98)+1,"")</f>
        <v/>
      </c>
      <c r="BB98" s="111" t="str">
        <f>IF(AND(O98&gt;0,ROWS($D$70:N97)&lt;&gt;COLUMNS($D$70:N97)),MAX($AQ98:BA98)+1,"")</f>
        <v/>
      </c>
      <c r="BC98" s="72" t="str">
        <f>IF(AND(P98&gt;0,ROWS($D$70:O97)&lt;&gt;COLUMNS($D$70:O97)),MAX($AQ98:BB98)+1,"")</f>
        <v/>
      </c>
      <c r="BD98" s="72" t="str">
        <f>IF(AND(Q98&gt;0,ROWS($D$70:P97)&lt;&gt;COLUMNS($D$70:P97)),MAX($AQ98:BC98)+1,"")</f>
        <v/>
      </c>
      <c r="BE98" s="72" t="str">
        <f>IF(AND(R98&gt;0,ROWS($D$70:Q97)&lt;&gt;COLUMNS($D$70:Q97)),MAX($AQ98:BD98)+1,"")</f>
        <v/>
      </c>
      <c r="BF98" s="72" t="str">
        <f>IF(AND(S98&gt;0,ROWS($D$70:R97)&lt;&gt;COLUMNS($D$70:R97)),MAX($AQ98:BE98)+1,"")</f>
        <v/>
      </c>
      <c r="BG98" s="72" t="str">
        <f>IF(AND(T98&gt;0,ROWS($D$70:S97)&lt;&gt;COLUMNS($D$70:S97)),MAX($AQ98:BF98)+1,"")</f>
        <v/>
      </c>
      <c r="BH98" s="72" t="str">
        <f>IF(AND(U98&gt;0,ROWS($D$70:T97)&lt;&gt;COLUMNS($D$70:T97)),MAX($AQ98:BG98)+1,"")</f>
        <v/>
      </c>
      <c r="BI98" s="72" t="str">
        <f>IF(AND(V98&gt;0,ROWS($D$70:U97)&lt;&gt;COLUMNS($D$70:U97)),MAX($AQ98:BH98)+1,"")</f>
        <v/>
      </c>
      <c r="BJ98" s="72" t="str">
        <f>IF(AND(W98&gt;0,ROWS($D$70:V97)&lt;&gt;COLUMNS($D$70:V97)),MAX($AQ98:BI98)+1,"")</f>
        <v/>
      </c>
      <c r="BK98" s="72" t="str">
        <f>IF(AND(X98&gt;0,ROWS($D$70:W97)&lt;&gt;COLUMNS($D$70:W97)),MAX($AQ98:BJ98)+1,"")</f>
        <v/>
      </c>
      <c r="BL98" s="72" t="str">
        <f>IF(AND(Y98&gt;0,ROWS($D$70:X97)&lt;&gt;COLUMNS($D$70:X97)),MAX($AQ98:BK98)+1,"")</f>
        <v/>
      </c>
      <c r="BM98" s="72" t="str">
        <f>IF(AND(Z98&gt;0,ROWS($D$70:Y97)&lt;&gt;COLUMNS($D$70:Y97)),MAX($AQ98:BL98)+1,"")</f>
        <v/>
      </c>
      <c r="BN98" s="72" t="str">
        <f>IF(AND(AA98&gt;0,ROWS($D$70:Z97)&lt;&gt;COLUMNS($D$70:Z97)),MAX($AQ98:BM98)+1,"")</f>
        <v/>
      </c>
      <c r="BO98" s="72" t="str">
        <f>IF(AND(AB98&gt;0,ROWS($D$70:AA97)&lt;&gt;COLUMNS($D$70:AA97)),MAX($AQ98:BN98)+1,"")</f>
        <v/>
      </c>
      <c r="BP98" s="72" t="str">
        <f>IF(AND(AC98&gt;0,ROWS($D$70:AB97)&lt;&gt;COLUMNS($D$70:AB97)),MAX($AQ98:BO98)+1,"")</f>
        <v/>
      </c>
      <c r="BQ98" s="72" t="str">
        <f>IF(AND(AD98&gt;0,ROWS($D$70:AC97)&lt;&gt;COLUMNS($D$70:AC97)),MAX($AQ98:BP98)+1,"")</f>
        <v/>
      </c>
      <c r="BR98" s="72" t="str">
        <f>IF(AND(AE98&gt;0,ROWS($D$70:AD97)&lt;&gt;COLUMNS($D$70:AD97)),MAX($AQ98:BQ98)+1,"")</f>
        <v/>
      </c>
      <c r="BS98" s="72" t="str">
        <f>IF(AND(AF98&gt;0,ROWS($D$70:AE97)&lt;&gt;COLUMNS($D$70:AE97)),MAX($AQ98:BR98)+1,"")</f>
        <v/>
      </c>
      <c r="BT98" s="72" t="str">
        <f>IF(AND(AG98&gt;0,ROWS($D$70:AF97)&lt;&gt;COLUMNS($D$70:AF97)),MAX($AQ98:BS98)+1,"")</f>
        <v/>
      </c>
      <c r="BU98" s="112" t="str">
        <f>IF(AND(AH98&gt;0,ROWS($D$70:AG97)&lt;&gt;COLUMNS($D$70:AG97)),MAX($AQ98:BT98)+1,"")</f>
        <v/>
      </c>
    </row>
    <row r="99" spans="3:73" ht="12.75" customHeight="1" x14ac:dyDescent="0.35">
      <c r="C99" s="70">
        <v>19</v>
      </c>
      <c r="D99" s="98" t="e">
        <f t="shared" si="11"/>
        <v>#REF!</v>
      </c>
      <c r="E99" s="93">
        <v>0</v>
      </c>
      <c r="F99" s="71">
        <v>0</v>
      </c>
      <c r="G99" s="71">
        <v>0</v>
      </c>
      <c r="H99" s="71">
        <v>0</v>
      </c>
      <c r="I99" s="71">
        <v>0</v>
      </c>
      <c r="J99" s="71">
        <v>0</v>
      </c>
      <c r="K99" s="71">
        <v>0</v>
      </c>
      <c r="L99" s="71">
        <v>0</v>
      </c>
      <c r="M99" s="71">
        <v>0</v>
      </c>
      <c r="N99" s="94">
        <v>0</v>
      </c>
      <c r="O99" s="93">
        <v>0</v>
      </c>
      <c r="P99" s="71">
        <v>0</v>
      </c>
      <c r="Q99" s="71">
        <v>0</v>
      </c>
      <c r="R99" s="71">
        <v>0</v>
      </c>
      <c r="S99" s="71">
        <v>0</v>
      </c>
      <c r="T99" s="71">
        <v>0</v>
      </c>
      <c r="U99" s="71">
        <v>0</v>
      </c>
      <c r="V99" s="71">
        <v>0</v>
      </c>
      <c r="W99" s="71">
        <v>0</v>
      </c>
      <c r="X99" s="71">
        <v>0</v>
      </c>
      <c r="Y99" s="71">
        <v>0</v>
      </c>
      <c r="Z99" s="71">
        <v>0</v>
      </c>
      <c r="AA99" s="71">
        <v>0</v>
      </c>
      <c r="AB99" s="71">
        <v>0</v>
      </c>
      <c r="AC99" s="71">
        <v>0</v>
      </c>
      <c r="AD99" s="71">
        <v>0</v>
      </c>
      <c r="AE99" s="71">
        <v>0</v>
      </c>
      <c r="AF99" s="71">
        <v>0</v>
      </c>
      <c r="AG99" s="71">
        <v>1</v>
      </c>
      <c r="AH99" s="94">
        <v>0</v>
      </c>
      <c r="AJ99" s="102">
        <f>IFERROR(SUMIF(#REF!,CONST_CNTR_EmbedEmDir &amp; D99,#REF!)/SUMIF(#REF!,CONST_CNTR_TotProd &amp; D99,#REF!),0)</f>
        <v>0</v>
      </c>
      <c r="AK99" s="103">
        <v>0</v>
      </c>
      <c r="AL99" s="106">
        <f>IFERROR(SUMIF(#REF!,CONST_CNTR_EmbedEmInDir &amp; D99,#REF!)/SUMIF(#REF!,CONST_CNTR_TotProd &amp; D99,#REF!),0)</f>
        <v>0</v>
      </c>
      <c r="AM99" s="103">
        <v>0</v>
      </c>
      <c r="AN99" s="106">
        <f>IFERROR(SUMIF(#REF!,CONST_ElecConsumption &amp; D99,#REF!)/SUMIF(#REF!,CONST_CNTR_TotProd &amp; D99,#REF!),0)</f>
        <v>0</v>
      </c>
      <c r="AO99" s="103">
        <v>0</v>
      </c>
      <c r="AR99" s="111" t="str">
        <f>IF(AND(E99&gt;0,ROWS($D$70:D98)&lt;&gt;COLUMNS($D$70:D98)),MAX($AQ99:AQ99)+1,"")</f>
        <v/>
      </c>
      <c r="AS99" s="72" t="str">
        <f>IF(AND(F99&gt;0,ROWS($D$70:E98)&lt;&gt;COLUMNS($D$70:E98)),MAX($AQ99:AR99)+1,"")</f>
        <v/>
      </c>
      <c r="AT99" s="72" t="str">
        <f>IF(AND(G99&gt;0,ROWS($D$70:F98)&lt;&gt;COLUMNS($D$70:F98)),MAX($AQ99:AS99)+1,"")</f>
        <v/>
      </c>
      <c r="AU99" s="72" t="str">
        <f>IF(AND(H99&gt;0,ROWS($D$70:G98)&lt;&gt;COLUMNS($D$70:G98)),MAX($AQ99:AT99)+1,"")</f>
        <v/>
      </c>
      <c r="AV99" s="72" t="str">
        <f>IF(AND(I99&gt;0,ROWS($D$70:H98)&lt;&gt;COLUMNS($D$70:H98)),MAX($AQ99:AU99)+1,"")</f>
        <v/>
      </c>
      <c r="AW99" s="72" t="str">
        <f>IF(AND(J99&gt;0,ROWS($D$70:I98)&lt;&gt;COLUMNS($D$70:I98)),MAX($AQ99:AV99)+1,"")</f>
        <v/>
      </c>
      <c r="AX99" s="72" t="str">
        <f>IF(AND(K99&gt;0,ROWS($D$70:J98)&lt;&gt;COLUMNS($D$70:J98)),MAX($AQ99:AW99)+1,"")</f>
        <v/>
      </c>
      <c r="AY99" s="72" t="str">
        <f>IF(AND(L99&gt;0,ROWS($D$70:K98)&lt;&gt;COLUMNS($D$70:K98)),MAX($AQ99:AX99)+1,"")</f>
        <v/>
      </c>
      <c r="AZ99" s="72" t="str">
        <f>IF(AND(M99&gt;0,ROWS($D$70:L98)&lt;&gt;COLUMNS($D$70:L98)),MAX($AQ99:AY99)+1,"")</f>
        <v/>
      </c>
      <c r="BA99" s="112" t="str">
        <f>IF(AND(N99&gt;0,ROWS($D$70:M98)&lt;&gt;COLUMNS($D$70:M98)),MAX($AQ99:AZ99)+1,"")</f>
        <v/>
      </c>
      <c r="BB99" s="111" t="str">
        <f>IF(AND(O99&gt;0,ROWS($D$70:N98)&lt;&gt;COLUMNS($D$70:N98)),MAX($AQ99:BA99)+1,"")</f>
        <v/>
      </c>
      <c r="BC99" s="72" t="str">
        <f>IF(AND(P99&gt;0,ROWS($D$70:O98)&lt;&gt;COLUMNS($D$70:O98)),MAX($AQ99:BB99)+1,"")</f>
        <v/>
      </c>
      <c r="BD99" s="72" t="str">
        <f>IF(AND(Q99&gt;0,ROWS($D$70:P98)&lt;&gt;COLUMNS($D$70:P98)),MAX($AQ99:BC99)+1,"")</f>
        <v/>
      </c>
      <c r="BE99" s="72" t="str">
        <f>IF(AND(R99&gt;0,ROWS($D$70:Q98)&lt;&gt;COLUMNS($D$70:Q98)),MAX($AQ99:BD99)+1,"")</f>
        <v/>
      </c>
      <c r="BF99" s="72" t="str">
        <f>IF(AND(S99&gt;0,ROWS($D$70:R98)&lt;&gt;COLUMNS($D$70:R98)),MAX($AQ99:BE99)+1,"")</f>
        <v/>
      </c>
      <c r="BG99" s="72" t="str">
        <f>IF(AND(T99&gt;0,ROWS($D$70:S98)&lt;&gt;COLUMNS($D$70:S98)),MAX($AQ99:BF99)+1,"")</f>
        <v/>
      </c>
      <c r="BH99" s="72" t="str">
        <f>IF(AND(U99&gt;0,ROWS($D$70:T98)&lt;&gt;COLUMNS($D$70:T98)),MAX($AQ99:BG99)+1,"")</f>
        <v/>
      </c>
      <c r="BI99" s="72" t="str">
        <f>IF(AND(V99&gt;0,ROWS($D$70:U98)&lt;&gt;COLUMNS($D$70:U98)),MAX($AQ99:BH99)+1,"")</f>
        <v/>
      </c>
      <c r="BJ99" s="72" t="str">
        <f>IF(AND(W99&gt;0,ROWS($D$70:V98)&lt;&gt;COLUMNS($D$70:V98)),MAX($AQ99:BI99)+1,"")</f>
        <v/>
      </c>
      <c r="BK99" s="72" t="str">
        <f>IF(AND(X99&gt;0,ROWS($D$70:W98)&lt;&gt;COLUMNS($D$70:W98)),MAX($AQ99:BJ99)+1,"")</f>
        <v/>
      </c>
      <c r="BL99" s="72" t="str">
        <f>IF(AND(Y99&gt;0,ROWS($D$70:X98)&lt;&gt;COLUMNS($D$70:X98)),MAX($AQ99:BK99)+1,"")</f>
        <v/>
      </c>
      <c r="BM99" s="72" t="str">
        <f>IF(AND(Z99&gt;0,ROWS($D$70:Y98)&lt;&gt;COLUMNS($D$70:Y98)),MAX($AQ99:BL99)+1,"")</f>
        <v/>
      </c>
      <c r="BN99" s="72" t="str">
        <f>IF(AND(AA99&gt;0,ROWS($D$70:Z98)&lt;&gt;COLUMNS($D$70:Z98)),MAX($AQ99:BM99)+1,"")</f>
        <v/>
      </c>
      <c r="BO99" s="72" t="str">
        <f>IF(AND(AB99&gt;0,ROWS($D$70:AA98)&lt;&gt;COLUMNS($D$70:AA98)),MAX($AQ99:BN99)+1,"")</f>
        <v/>
      </c>
      <c r="BP99" s="72" t="str">
        <f>IF(AND(AC99&gt;0,ROWS($D$70:AB98)&lt;&gt;COLUMNS($D$70:AB98)),MAX($AQ99:BO99)+1,"")</f>
        <v/>
      </c>
      <c r="BQ99" s="72" t="str">
        <f>IF(AND(AD99&gt;0,ROWS($D$70:AC98)&lt;&gt;COLUMNS($D$70:AC98)),MAX($AQ99:BP99)+1,"")</f>
        <v/>
      </c>
      <c r="BR99" s="72" t="str">
        <f>IF(AND(AE99&gt;0,ROWS($D$70:AD98)&lt;&gt;COLUMNS($D$70:AD98)),MAX($AQ99:BQ99)+1,"")</f>
        <v/>
      </c>
      <c r="BS99" s="72" t="str">
        <f>IF(AND(AF99&gt;0,ROWS($D$70:AE98)&lt;&gt;COLUMNS($D$70:AE98)),MAX($AQ99:BR99)+1,"")</f>
        <v/>
      </c>
      <c r="BT99" s="72" t="str">
        <f>IF(AND(AG99&gt;0,ROWS($D$70:AF98)&lt;&gt;COLUMNS($D$70:AF98)),MAX($AQ99:BS99)+1,"")</f>
        <v/>
      </c>
      <c r="BU99" s="112" t="str">
        <f>IF(AND(AH99&gt;0,ROWS($D$70:AG98)&lt;&gt;COLUMNS($D$70:AG98)),MAX($AQ99:BT99)+1,"")</f>
        <v/>
      </c>
    </row>
    <row r="100" spans="3:73" ht="12.75" customHeight="1" thickBot="1" x14ac:dyDescent="0.4">
      <c r="C100" s="70">
        <v>20</v>
      </c>
      <c r="D100" s="99" t="e">
        <f t="shared" si="11"/>
        <v>#REF!</v>
      </c>
      <c r="E100" s="95">
        <v>0</v>
      </c>
      <c r="F100" s="96">
        <v>0</v>
      </c>
      <c r="G100" s="96">
        <v>0</v>
      </c>
      <c r="H100" s="96">
        <v>0</v>
      </c>
      <c r="I100" s="96">
        <v>0</v>
      </c>
      <c r="J100" s="96">
        <v>0</v>
      </c>
      <c r="K100" s="96">
        <v>0</v>
      </c>
      <c r="L100" s="96">
        <v>0</v>
      </c>
      <c r="M100" s="96">
        <v>0</v>
      </c>
      <c r="N100" s="97">
        <v>0</v>
      </c>
      <c r="O100" s="95">
        <v>0</v>
      </c>
      <c r="P100" s="96">
        <v>0</v>
      </c>
      <c r="Q100" s="96">
        <v>0</v>
      </c>
      <c r="R100" s="96">
        <v>0</v>
      </c>
      <c r="S100" s="96">
        <v>0</v>
      </c>
      <c r="T100" s="96">
        <v>0</v>
      </c>
      <c r="U100" s="96">
        <v>0</v>
      </c>
      <c r="V100" s="96">
        <v>0</v>
      </c>
      <c r="W100" s="96">
        <v>0</v>
      </c>
      <c r="X100" s="96">
        <v>0</v>
      </c>
      <c r="Y100" s="96">
        <v>0</v>
      </c>
      <c r="Z100" s="96">
        <v>0</v>
      </c>
      <c r="AA100" s="96">
        <v>0</v>
      </c>
      <c r="AB100" s="96">
        <v>0</v>
      </c>
      <c r="AC100" s="96">
        <v>0</v>
      </c>
      <c r="AD100" s="96">
        <v>0</v>
      </c>
      <c r="AE100" s="96">
        <v>0</v>
      </c>
      <c r="AF100" s="96">
        <v>0</v>
      </c>
      <c r="AG100" s="96">
        <v>0</v>
      </c>
      <c r="AH100" s="97">
        <v>1</v>
      </c>
      <c r="AJ100" s="104">
        <f>IFERROR(SUMIF(#REF!,CONST_CNTR_EmbedEmDir &amp; D100,#REF!)/SUMIF(#REF!,CONST_CNTR_TotProd &amp; D100,#REF!),0)</f>
        <v>0</v>
      </c>
      <c r="AK100" s="105">
        <v>0</v>
      </c>
      <c r="AL100" s="107">
        <f>IFERROR(SUMIF(#REF!,CONST_CNTR_EmbedEmInDir &amp; D100,#REF!)/SUMIF(#REF!,CONST_CNTR_TotProd &amp; D100,#REF!),0)</f>
        <v>0</v>
      </c>
      <c r="AM100" s="105">
        <v>0</v>
      </c>
      <c r="AN100" s="107">
        <f>IFERROR(SUMIF(#REF!,CONST_ElecConsumption &amp; D100,#REF!)/SUMIF(#REF!,CONST_CNTR_TotProd &amp; D100,#REF!),0)</f>
        <v>0</v>
      </c>
      <c r="AO100" s="105">
        <v>0</v>
      </c>
      <c r="AR100" s="113" t="str">
        <f>IF(AND(E100&gt;0,ROWS($D$70:D99)&lt;&gt;COLUMNS($D$70:D99)),MAX($AQ100:AQ100)+1,"")</f>
        <v/>
      </c>
      <c r="AS100" s="114" t="str">
        <f>IF(AND(F100&gt;0,ROWS($D$70:E99)&lt;&gt;COLUMNS($D$70:E99)),MAX($AQ100:AR100)+1,"")</f>
        <v/>
      </c>
      <c r="AT100" s="114" t="str">
        <f>IF(AND(G100&gt;0,ROWS($D$70:F99)&lt;&gt;COLUMNS($D$70:F99)),MAX($AQ100:AS100)+1,"")</f>
        <v/>
      </c>
      <c r="AU100" s="114" t="str">
        <f>IF(AND(H100&gt;0,ROWS($D$70:G99)&lt;&gt;COLUMNS($D$70:G99)),MAX($AQ100:AT100)+1,"")</f>
        <v/>
      </c>
      <c r="AV100" s="114" t="str">
        <f>IF(AND(I100&gt;0,ROWS($D$70:H99)&lt;&gt;COLUMNS($D$70:H99)),MAX($AQ100:AU100)+1,"")</f>
        <v/>
      </c>
      <c r="AW100" s="114" t="str">
        <f>IF(AND(J100&gt;0,ROWS($D$70:I99)&lt;&gt;COLUMNS($D$70:I99)),MAX($AQ100:AV100)+1,"")</f>
        <v/>
      </c>
      <c r="AX100" s="114" t="str">
        <f>IF(AND(K100&gt;0,ROWS($D$70:J99)&lt;&gt;COLUMNS($D$70:J99)),MAX($AQ100:AW100)+1,"")</f>
        <v/>
      </c>
      <c r="AY100" s="114" t="str">
        <f>IF(AND(L100&gt;0,ROWS($D$70:K99)&lt;&gt;COLUMNS($D$70:K99)),MAX($AQ100:AX100)+1,"")</f>
        <v/>
      </c>
      <c r="AZ100" s="114" t="str">
        <f>IF(AND(M100&gt;0,ROWS($D$70:L99)&lt;&gt;COLUMNS($D$70:L99)),MAX($AQ100:AY100)+1,"")</f>
        <v/>
      </c>
      <c r="BA100" s="115" t="str">
        <f>IF(AND(N100&gt;0,ROWS($D$70:M99)&lt;&gt;COLUMNS($D$70:M99)),MAX($AQ100:AZ100)+1,"")</f>
        <v/>
      </c>
      <c r="BB100" s="113" t="str">
        <f>IF(AND(O100&gt;0,ROWS($D$70:N99)&lt;&gt;COLUMNS($D$70:N99)),MAX($AQ100:BA100)+1,"")</f>
        <v/>
      </c>
      <c r="BC100" s="114" t="str">
        <f>IF(AND(P100&gt;0,ROWS($D$70:O99)&lt;&gt;COLUMNS($D$70:O99)),MAX($AQ100:BB100)+1,"")</f>
        <v/>
      </c>
      <c r="BD100" s="114" t="str">
        <f>IF(AND(Q100&gt;0,ROWS($D$70:P99)&lt;&gt;COLUMNS($D$70:P99)),MAX($AQ100:BC100)+1,"")</f>
        <v/>
      </c>
      <c r="BE100" s="114" t="str">
        <f>IF(AND(R100&gt;0,ROWS($D$70:Q99)&lt;&gt;COLUMNS($D$70:Q99)),MAX($AQ100:BD100)+1,"")</f>
        <v/>
      </c>
      <c r="BF100" s="114" t="str">
        <f>IF(AND(S100&gt;0,ROWS($D$70:R99)&lt;&gt;COLUMNS($D$70:R99)),MAX($AQ100:BE100)+1,"")</f>
        <v/>
      </c>
      <c r="BG100" s="114" t="str">
        <f>IF(AND(T100&gt;0,ROWS($D$70:S99)&lt;&gt;COLUMNS($D$70:S99)),MAX($AQ100:BF100)+1,"")</f>
        <v/>
      </c>
      <c r="BH100" s="114" t="str">
        <f>IF(AND(U100&gt;0,ROWS($D$70:T99)&lt;&gt;COLUMNS($D$70:T99)),MAX($AQ100:BG100)+1,"")</f>
        <v/>
      </c>
      <c r="BI100" s="114" t="str">
        <f>IF(AND(V100&gt;0,ROWS($D$70:U99)&lt;&gt;COLUMNS($D$70:U99)),MAX($AQ100:BH100)+1,"")</f>
        <v/>
      </c>
      <c r="BJ100" s="114" t="str">
        <f>IF(AND(W100&gt;0,ROWS($D$70:V99)&lt;&gt;COLUMNS($D$70:V99)),MAX($AQ100:BI100)+1,"")</f>
        <v/>
      </c>
      <c r="BK100" s="114" t="str">
        <f>IF(AND(X100&gt;0,ROWS($D$70:W99)&lt;&gt;COLUMNS($D$70:W99)),MAX($AQ100:BJ100)+1,"")</f>
        <v/>
      </c>
      <c r="BL100" s="114" t="str">
        <f>IF(AND(Y100&gt;0,ROWS($D$70:X99)&lt;&gt;COLUMNS($D$70:X99)),MAX($AQ100:BK100)+1,"")</f>
        <v/>
      </c>
      <c r="BM100" s="114" t="str">
        <f>IF(AND(Z100&gt;0,ROWS($D$70:Y99)&lt;&gt;COLUMNS($D$70:Y99)),MAX($AQ100:BL100)+1,"")</f>
        <v/>
      </c>
      <c r="BN100" s="114" t="str">
        <f>IF(AND(AA100&gt;0,ROWS($D$70:Z99)&lt;&gt;COLUMNS($D$70:Z99)),MAX($AQ100:BM100)+1,"")</f>
        <v/>
      </c>
      <c r="BO100" s="114" t="str">
        <f>IF(AND(AB100&gt;0,ROWS($D$70:AA99)&lt;&gt;COLUMNS($D$70:AA99)),MAX($AQ100:BN100)+1,"")</f>
        <v/>
      </c>
      <c r="BP100" s="114" t="str">
        <f>IF(AND(AC100&gt;0,ROWS($D$70:AB99)&lt;&gt;COLUMNS($D$70:AB99)),MAX($AQ100:BO100)+1,"")</f>
        <v/>
      </c>
      <c r="BQ100" s="114" t="str">
        <f>IF(AND(AD100&gt;0,ROWS($D$70:AC99)&lt;&gt;COLUMNS($D$70:AC99)),MAX($AQ100:BP100)+1,"")</f>
        <v/>
      </c>
      <c r="BR100" s="114" t="str">
        <f>IF(AND(AE100&gt;0,ROWS($D$70:AD99)&lt;&gt;COLUMNS($D$70:AD99)),MAX($AQ100:BQ100)+1,"")</f>
        <v/>
      </c>
      <c r="BS100" s="114" t="str">
        <f>IF(AND(AF100&gt;0,ROWS($D$70:AE99)&lt;&gt;COLUMNS($D$70:AE99)),MAX($AQ100:BR100)+1,"")</f>
        <v/>
      </c>
      <c r="BT100" s="114" t="str">
        <f>IF(AND(AG100&gt;0,ROWS($D$70:AF99)&lt;&gt;COLUMNS($D$70:AF99)),MAX($AQ100:BS100)+1,"")</f>
        <v/>
      </c>
      <c r="BU100" s="115" t="str">
        <f>IF(AND(AH100&gt;0,ROWS($D$70:AG99)&lt;&gt;COLUMNS($D$70:AG99)),MAX($AQ100:BT100)+1,"")</f>
        <v/>
      </c>
    </row>
  </sheetData>
  <sheetProtection sheet="1" objects="1" scenarios="1" formatCells="0" formatColumns="0" formatRows="0"/>
  <mergeCells count="1">
    <mergeCell ref="D3:AH3"/>
  </mergeCells>
  <conditionalFormatting sqref="E7:AH36">
    <cfRule type="cellIs" dxfId="1" priority="1" operator="equal">
      <formula>0</formula>
    </cfRule>
  </conditionalFormatting>
  <conditionalFormatting sqref="E39:AH68 E71:AH100">
    <cfRule type="cellIs" dxfId="0" priority="2" operator="equal">
      <formula>0</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tabColor theme="2"/>
  </sheetPr>
  <dimension ref="A1:BQ733"/>
  <sheetViews>
    <sheetView zoomScaleNormal="100" workbookViewId="0">
      <pane xSplit="1" topLeftCell="B1" activePane="topRight" state="frozen"/>
      <selection activeCell="B2" sqref="B2:F2"/>
      <selection pane="topRight" activeCell="B2" sqref="B2:F2"/>
    </sheetView>
  </sheetViews>
  <sheetFormatPr defaultColWidth="11.453125" defaultRowHeight="12.5" x14ac:dyDescent="0.25"/>
  <cols>
    <col min="1" max="2" width="20.7265625" style="7" customWidth="1"/>
    <col min="3" max="29" width="12.7265625" style="7" customWidth="1"/>
    <col min="30" max="16384" width="11.453125" style="7"/>
  </cols>
  <sheetData>
    <row r="1" spans="1:8" ht="13" thickBot="1" x14ac:dyDescent="0.3">
      <c r="A1" s="266" t="s">
        <v>121</v>
      </c>
      <c r="B1" s="269" t="str">
        <f>Translations!$B$2091</f>
        <v>Transitional</v>
      </c>
      <c r="E1" s="119" t="str">
        <f>Translations!$B$1885</f>
        <v>Name of this sheet:</v>
      </c>
      <c r="F1" s="268" t="str">
        <f ca="1">IF(ISERROR(CELL("filename",G1)),"Parameters_Constants",MID(CELL("filename",G1),FIND("]",CELL("filename",G1))+1,1024))</f>
        <v>Parameters_Constants</v>
      </c>
    </row>
    <row r="2" spans="1:8" x14ac:dyDescent="0.25">
      <c r="A2" s="2" t="s">
        <v>127</v>
      </c>
      <c r="B2" s="51" t="s">
        <v>128</v>
      </c>
    </row>
    <row r="3" spans="1:8" x14ac:dyDescent="0.25">
      <c r="A3" s="2" t="s">
        <v>317</v>
      </c>
      <c r="B3" s="51" t="s">
        <v>101</v>
      </c>
    </row>
    <row r="4" spans="1:8" x14ac:dyDescent="0.25">
      <c r="A4" s="2" t="s">
        <v>318</v>
      </c>
      <c r="B4" s="51" t="s">
        <v>100</v>
      </c>
    </row>
    <row r="5" spans="1:8" x14ac:dyDescent="0.25">
      <c r="A5" s="2" t="s">
        <v>319</v>
      </c>
      <c r="B5" s="51" t="s">
        <v>320</v>
      </c>
    </row>
    <row r="6" spans="1:8" x14ac:dyDescent="0.25">
      <c r="A6" s="2" t="s">
        <v>321</v>
      </c>
      <c r="B6" s="51" t="str">
        <f>CONST_CNTR_SUM_CO2</f>
        <v>SUM_CO2</v>
      </c>
      <c r="C6" s="51" t="str">
        <f>B5</f>
        <v>SUM_N2O</v>
      </c>
    </row>
    <row r="7" spans="1:8" x14ac:dyDescent="0.25">
      <c r="A7" s="2" t="s">
        <v>297</v>
      </c>
      <c r="B7" s="51" t="s">
        <v>294</v>
      </c>
    </row>
    <row r="8" spans="1:8" x14ac:dyDescent="0.25">
      <c r="A8" s="2" t="s">
        <v>298</v>
      </c>
      <c r="B8" s="51" t="s">
        <v>295</v>
      </c>
    </row>
    <row r="9" spans="1:8" x14ac:dyDescent="0.25">
      <c r="A9" s="2" t="s">
        <v>299</v>
      </c>
      <c r="B9" s="51" t="s">
        <v>296</v>
      </c>
    </row>
    <row r="10" spans="1:8" x14ac:dyDescent="0.25">
      <c r="A10" s="2" t="s">
        <v>531</v>
      </c>
      <c r="B10" s="51" t="s">
        <v>530</v>
      </c>
    </row>
    <row r="11" spans="1:8" x14ac:dyDescent="0.25">
      <c r="A11" s="2" t="s">
        <v>129</v>
      </c>
      <c r="B11" s="51" t="s">
        <v>130</v>
      </c>
    </row>
    <row r="12" spans="1:8" x14ac:dyDescent="0.25">
      <c r="A12" s="2" t="s">
        <v>125</v>
      </c>
      <c r="B12" s="2" t="s">
        <v>126</v>
      </c>
    </row>
    <row r="13" spans="1:8" x14ac:dyDescent="0.25">
      <c r="A13" s="51" t="s">
        <v>520</v>
      </c>
      <c r="B13" s="51">
        <v>56.1</v>
      </c>
    </row>
    <row r="14" spans="1:8" x14ac:dyDescent="0.25">
      <c r="A14" s="51" t="s">
        <v>135</v>
      </c>
      <c r="B14" s="51" t="s">
        <v>134</v>
      </c>
    </row>
    <row r="15" spans="1:8" x14ac:dyDescent="0.25">
      <c r="A15" s="51" t="s">
        <v>515</v>
      </c>
      <c r="B15" s="51" t="s">
        <v>3231</v>
      </c>
      <c r="C15" s="51" t="s">
        <v>3232</v>
      </c>
      <c r="D15" s="51" t="s">
        <v>3233</v>
      </c>
      <c r="E15" s="51" t="s">
        <v>3234</v>
      </c>
      <c r="F15" s="51" t="s">
        <v>3235</v>
      </c>
      <c r="G15" s="51" t="s">
        <v>3236</v>
      </c>
      <c r="H15" s="51" t="str">
        <f>Translations!$B$460</f>
        <v>Mix</v>
      </c>
    </row>
    <row r="16" spans="1:8" x14ac:dyDescent="0.25">
      <c r="A16" s="51" t="s">
        <v>136</v>
      </c>
      <c r="B16" s="51" t="s">
        <v>137</v>
      </c>
    </row>
    <row r="17" spans="1:3" x14ac:dyDescent="0.25">
      <c r="A17" s="51" t="s">
        <v>131</v>
      </c>
      <c r="B17" s="51" t="s">
        <v>132</v>
      </c>
    </row>
    <row r="18" spans="1:3" x14ac:dyDescent="0.25">
      <c r="A18" s="2" t="s">
        <v>26</v>
      </c>
      <c r="B18" s="2" t="str">
        <f>Translations!$B$631</f>
        <v>n.a.</v>
      </c>
    </row>
    <row r="19" spans="1:3" x14ac:dyDescent="0.25">
      <c r="A19" s="51" t="s">
        <v>133</v>
      </c>
      <c r="B19" s="51" t="s">
        <v>247</v>
      </c>
    </row>
    <row r="20" spans="1:3" x14ac:dyDescent="0.25">
      <c r="A20" s="2" t="s">
        <v>37</v>
      </c>
      <c r="B20" s="2" t="str">
        <f>Translations!$B$632</f>
        <v>tonnes</v>
      </c>
    </row>
    <row r="21" spans="1:3" x14ac:dyDescent="0.25">
      <c r="A21" s="2" t="s">
        <v>120</v>
      </c>
      <c r="B21" s="2" t="str">
        <f>Translations!$B$2091</f>
        <v>Transitional</v>
      </c>
      <c r="C21" s="1" t="str">
        <f>Translations!$B$2092</f>
        <v>Definitive</v>
      </c>
    </row>
    <row r="22" spans="1:3" x14ac:dyDescent="0.25">
      <c r="A22" s="2" t="s">
        <v>32</v>
      </c>
      <c r="B22" s="2" t="b">
        <v>1</v>
      </c>
      <c r="C22" s="51" t="b">
        <v>0</v>
      </c>
    </row>
    <row r="23" spans="1:3" x14ac:dyDescent="0.25">
      <c r="A23" s="51" t="s">
        <v>141</v>
      </c>
      <c r="B23" s="51" t="str">
        <f>CONST_t</f>
        <v>t</v>
      </c>
      <c r="C23" s="51" t="str">
        <f>CONST_kNm3</f>
        <v>1000Nm3</v>
      </c>
    </row>
    <row r="24" spans="1:3" x14ac:dyDescent="0.25">
      <c r="A24" s="1" t="s">
        <v>143</v>
      </c>
      <c r="B24" s="6" t="s">
        <v>106</v>
      </c>
    </row>
    <row r="25" spans="1:3" x14ac:dyDescent="0.25">
      <c r="A25" s="1" t="s">
        <v>144</v>
      </c>
      <c r="B25" s="6" t="s">
        <v>142</v>
      </c>
    </row>
    <row r="26" spans="1:3" x14ac:dyDescent="0.25">
      <c r="A26" s="8" t="s">
        <v>145</v>
      </c>
      <c r="B26" s="51" t="s">
        <v>84</v>
      </c>
    </row>
    <row r="27" spans="1:3" x14ac:dyDescent="0.25">
      <c r="A27" s="1" t="s">
        <v>146</v>
      </c>
      <c r="B27" s="3" t="s">
        <v>140</v>
      </c>
      <c r="C27" s="4"/>
    </row>
    <row r="28" spans="1:3" x14ac:dyDescent="0.25">
      <c r="A28" s="1" t="s">
        <v>147</v>
      </c>
      <c r="B28" s="6" t="str">
        <f>CONST_GJ &amp; "/" &amp;CONST_t</f>
        <v>GJ/t</v>
      </c>
    </row>
    <row r="29" spans="1:3" x14ac:dyDescent="0.25">
      <c r="A29" s="1" t="s">
        <v>238</v>
      </c>
      <c r="B29" s="6" t="s">
        <v>237</v>
      </c>
    </row>
    <row r="30" spans="1:3" x14ac:dyDescent="0.25">
      <c r="A30" s="1" t="s">
        <v>300</v>
      </c>
      <c r="B30" s="6" t="s">
        <v>40</v>
      </c>
    </row>
    <row r="31" spans="1:3" x14ac:dyDescent="0.25">
      <c r="A31" s="1" t="s">
        <v>239</v>
      </c>
      <c r="B31" s="6" t="s">
        <v>240</v>
      </c>
    </row>
    <row r="32" spans="1:3" x14ac:dyDescent="0.25">
      <c r="A32" s="1" t="s">
        <v>241</v>
      </c>
      <c r="B32" s="6" t="s">
        <v>2707</v>
      </c>
    </row>
    <row r="33" spans="1:9" x14ac:dyDescent="0.25">
      <c r="A33" s="1" t="s">
        <v>148</v>
      </c>
      <c r="B33" s="6" t="str">
        <f>CONST_tCO2&amp;"/"&amp;CONST_t</f>
        <v>tCO2/t</v>
      </c>
    </row>
    <row r="34" spans="1:9" x14ac:dyDescent="0.25">
      <c r="A34" s="1" t="s">
        <v>149</v>
      </c>
      <c r="B34" s="6" t="str">
        <f>CONST_tCO2&amp;"/"&amp;CONST_TJ</f>
        <v>tCO2/TJ</v>
      </c>
    </row>
    <row r="35" spans="1:9" x14ac:dyDescent="0.25">
      <c r="A35" s="1" t="s">
        <v>150</v>
      </c>
      <c r="B35" s="6" t="str">
        <f>CONST_tCO2&amp;"/"&amp;CONST_kNm3</f>
        <v>tCO2/1000Nm3</v>
      </c>
    </row>
    <row r="36" spans="1:9" x14ac:dyDescent="0.25">
      <c r="A36" s="1" t="s">
        <v>151</v>
      </c>
      <c r="B36" s="3" t="str">
        <f>CONST_GJ &amp; "/" &amp;CONST_kNm3</f>
        <v>GJ/1000Nm3</v>
      </c>
      <c r="C36" s="4"/>
    </row>
    <row r="37" spans="1:9" x14ac:dyDescent="0.25">
      <c r="A37" s="1" t="s">
        <v>152</v>
      </c>
      <c r="B37" s="3" t="s">
        <v>163</v>
      </c>
      <c r="C37" s="4"/>
    </row>
    <row r="38" spans="1:9" x14ac:dyDescent="0.25">
      <c r="A38" s="1" t="s">
        <v>153</v>
      </c>
      <c r="B38" s="3" t="str">
        <f>CONST_tC &amp; "/" &amp; CONST_t</f>
        <v>tC/t</v>
      </c>
      <c r="C38" s="4"/>
    </row>
    <row r="39" spans="1:9" x14ac:dyDescent="0.25">
      <c r="A39" s="1" t="s">
        <v>154</v>
      </c>
      <c r="B39" s="3" t="str">
        <f>CONST_tC &amp; "/" &amp; CONST_kNm3</f>
        <v>tC/1000Nm3</v>
      </c>
      <c r="C39" s="4"/>
    </row>
    <row r="40" spans="1:9" x14ac:dyDescent="0.25">
      <c r="A40" s="1" t="s">
        <v>141</v>
      </c>
      <c r="B40" s="3" t="str">
        <f>CONST_t</f>
        <v>t</v>
      </c>
      <c r="C40" s="3" t="str">
        <f>CONST_kNm3</f>
        <v>1000Nm3</v>
      </c>
    </row>
    <row r="41" spans="1:9" x14ac:dyDescent="0.25">
      <c r="A41" s="1" t="s">
        <v>155</v>
      </c>
      <c r="B41" s="3" t="str">
        <f>CONST_t</f>
        <v>t</v>
      </c>
      <c r="C41" s="3" t="str">
        <f>CONST_kNm3</f>
        <v>1000Nm3</v>
      </c>
      <c r="D41" s="3" t="str">
        <f>CONST_NA</f>
        <v>n.a.</v>
      </c>
    </row>
    <row r="42" spans="1:9" x14ac:dyDescent="0.25">
      <c r="A42" s="1" t="s">
        <v>2757</v>
      </c>
      <c r="B42" s="3" t="str">
        <f>Translations!$B$1875</f>
        <v>Mostly measurements &amp; analyses</v>
      </c>
      <c r="C42" s="3" t="str">
        <f>Translations!$B$1876</f>
        <v>Mostly measurements &amp; national standard factors for e.g. the emission factor</v>
      </c>
      <c r="D42" s="3" t="str">
        <f>Translations!$B$1877</f>
        <v>Mostly measurements &amp; sector-specific standard factors for e.g. the emission factor</v>
      </c>
      <c r="E42" s="3" t="str">
        <f>Translations!$B$1878</f>
        <v>Mostly measurements &amp; international standard factors for e.g. the emission factor</v>
      </c>
      <c r="F42" s="3" t="str">
        <f>Translations!$B$1879</f>
        <v>Mostly default values provided by the European Commission</v>
      </c>
    </row>
    <row r="43" spans="1:9" x14ac:dyDescent="0.25">
      <c r="A43" s="1" t="s">
        <v>2764</v>
      </c>
      <c r="B43" s="3" t="str">
        <f>Translations!$B$1880</f>
        <v>Third-party verification</v>
      </c>
      <c r="C43" s="3" t="str">
        <f>Translations!$B$1881</f>
        <v>Internal audits</v>
      </c>
      <c r="D43" s="3" t="str">
        <f>Translations!$B$1882</f>
        <v>Four eyes principle</v>
      </c>
      <c r="E43" s="3" t="str">
        <f>Translations!$B$634</f>
        <v>None</v>
      </c>
    </row>
    <row r="44" spans="1:9" x14ac:dyDescent="0.25">
      <c r="A44" s="1" t="s">
        <v>2758</v>
      </c>
      <c r="B44" s="3" t="str">
        <f>Translations!$B$1883</f>
        <v>Unreasonable costs for more accurate monitoring</v>
      </c>
      <c r="C44" s="3" t="str">
        <f>Translations!$B$1884</f>
        <v>Data gaps</v>
      </c>
      <c r="D44" s="3" t="str">
        <f>Translations!$B$638</f>
        <v>Other</v>
      </c>
    </row>
    <row r="45" spans="1:9" x14ac:dyDescent="0.25">
      <c r="A45" s="1" t="s">
        <v>526</v>
      </c>
      <c r="B45" s="51" t="str">
        <f>Translations!$B$634</f>
        <v>None</v>
      </c>
      <c r="C45" s="3" t="str">
        <f>Translations!$B$636</f>
        <v>Carbon Tax</v>
      </c>
      <c r="D45" s="3" t="str">
        <f>Translations!$B$2106</f>
        <v>Carbon Levy</v>
      </c>
      <c r="E45" s="3" t="str">
        <f>Translations!$B$2107</f>
        <v>Carbon Fee</v>
      </c>
      <c r="F45" s="3" t="str">
        <f>Translations!$B$635</f>
        <v>National Emissions Trading System</v>
      </c>
      <c r="G45" s="3" t="str">
        <f>Translations!$C$2105</f>
        <v>Regional Emissions Trading System</v>
      </c>
      <c r="H45" s="3" t="str">
        <f>Translations!$B$637</f>
        <v>Combination</v>
      </c>
      <c r="I45" s="3" t="str">
        <f>Translations!$B$638</f>
        <v>Other</v>
      </c>
    </row>
    <row r="46" spans="1:9" x14ac:dyDescent="0.25">
      <c r="A46" s="1" t="s">
        <v>2481</v>
      </c>
      <c r="B46" s="51" t="str">
        <f>Translations!$B$634</f>
        <v>None</v>
      </c>
      <c r="C46" s="3" t="str">
        <f>Translations!$B$639</f>
        <v>Free allocation</v>
      </c>
      <c r="D46" s="3" t="str">
        <f>Translations!$B$640</f>
        <v>Financial compensation</v>
      </c>
      <c r="E46" s="3" t="str">
        <f>Translations!$B$641</f>
        <v>Tax deduction</v>
      </c>
      <c r="F46" s="3" t="str">
        <f>Translations!$B$637</f>
        <v>Combination</v>
      </c>
      <c r="G46" s="3" t="str">
        <f>Translations!$B$638</f>
        <v>Other</v>
      </c>
    </row>
    <row r="47" spans="1:9" x14ac:dyDescent="0.25">
      <c r="A47" s="1" t="s">
        <v>156</v>
      </c>
      <c r="B47" s="3" t="str">
        <f>CONST_tCO2pTJ</f>
        <v>tCO2/TJ</v>
      </c>
      <c r="C47" s="3" t="str">
        <f>CONST_tCO2pt</f>
        <v>tCO2/t</v>
      </c>
      <c r="D47" s="3" t="str">
        <f>CONST_tCO2pkNm3</f>
        <v>tCO2/1000Nm3</v>
      </c>
    </row>
    <row r="48" spans="1:9" x14ac:dyDescent="0.25">
      <c r="A48" s="1" t="s">
        <v>157</v>
      </c>
      <c r="B48" s="3" t="str">
        <f>CONST_tC&amp;"/"&amp;CONST_t</f>
        <v>tC/t</v>
      </c>
      <c r="C48" s="3" t="str">
        <f>CONST_tC&amp;"/"&amp;CONST_kNm3</f>
        <v>tC/1000Nm3</v>
      </c>
      <c r="D48" s="3" t="str">
        <f>CONST_NA</f>
        <v>n.a.</v>
      </c>
    </row>
    <row r="49" spans="1:5" x14ac:dyDescent="0.25">
      <c r="A49" s="1" t="s">
        <v>158</v>
      </c>
      <c r="B49" s="3" t="str">
        <f>CONST_tC&amp;"/"&amp;CONST_t</f>
        <v>tC/t</v>
      </c>
      <c r="C49" s="3" t="str">
        <f>CONST_tC&amp;"/"&amp;CONST_kNm3</f>
        <v>tC/1000Nm3</v>
      </c>
    </row>
    <row r="50" spans="1:5" x14ac:dyDescent="0.25">
      <c r="A50" s="1" t="s">
        <v>159</v>
      </c>
      <c r="B50" s="5" t="str">
        <f>Translations!$B$2093</f>
        <v>h/period</v>
      </c>
    </row>
    <row r="51" spans="1:5" x14ac:dyDescent="0.25">
      <c r="A51" s="1" t="s">
        <v>160</v>
      </c>
      <c r="B51" s="5" t="s">
        <v>98</v>
      </c>
    </row>
    <row r="52" spans="1:5" x14ac:dyDescent="0.25">
      <c r="A52" s="1" t="s">
        <v>161</v>
      </c>
      <c r="B52" s="5" t="s">
        <v>97</v>
      </c>
    </row>
    <row r="53" spans="1:5" x14ac:dyDescent="0.25">
      <c r="A53" s="1" t="s">
        <v>162</v>
      </c>
      <c r="B53" s="3" t="str">
        <f>CONST_kNm3 &amp; "/" &amp; CONST_Year</f>
        <v>1000Nm3/Year</v>
      </c>
    </row>
    <row r="54" spans="1:5" x14ac:dyDescent="0.25">
      <c r="A54" s="1" t="s">
        <v>245</v>
      </c>
      <c r="B54" s="5" t="str">
        <f>Translations!$B$645</f>
        <v>Year</v>
      </c>
    </row>
    <row r="55" spans="1:5" x14ac:dyDescent="0.25">
      <c r="A55" s="51" t="s">
        <v>164</v>
      </c>
      <c r="B55" s="51" t="s">
        <v>30</v>
      </c>
      <c r="C55" s="51" t="s">
        <v>96</v>
      </c>
    </row>
    <row r="56" spans="1:5" x14ac:dyDescent="0.25">
      <c r="A56" s="51" t="s">
        <v>302</v>
      </c>
      <c r="B56" s="51" t="str">
        <f>Translations!$B$181</f>
        <v>Combustion</v>
      </c>
      <c r="C56" s="51" t="str">
        <f>Translations!$B$646</f>
        <v>Process emissions</v>
      </c>
      <c r="D56" s="51" t="str">
        <f>Translations!$B$194</f>
        <v>Mass Balance</v>
      </c>
    </row>
    <row r="57" spans="1:5" x14ac:dyDescent="0.25">
      <c r="A57" s="51" t="s">
        <v>313</v>
      </c>
      <c r="B57" s="51" t="str">
        <f>Translations!$B$647</f>
        <v>Slope method</v>
      </c>
      <c r="C57" s="51" t="str">
        <f>Translations!$B$203</f>
        <v>Overvoltage method</v>
      </c>
    </row>
    <row r="58" spans="1:5" x14ac:dyDescent="0.25">
      <c r="A58" s="1" t="s">
        <v>282</v>
      </c>
      <c r="B58" s="3" t="str">
        <f>Translations!$B$615</f>
        <v>Coal or coke</v>
      </c>
      <c r="C58" s="3" t="str">
        <f>Translations!$B$648</f>
        <v>Natural gas</v>
      </c>
      <c r="D58" s="3" t="str">
        <f>Translations!$B$649</f>
        <v>Biogas</v>
      </c>
      <c r="E58" s="3" t="str">
        <f>Translations!$B$650</f>
        <v>Hydrogen</v>
      </c>
    </row>
    <row r="59" spans="1:5" x14ac:dyDescent="0.25">
      <c r="A59" s="1" t="s">
        <v>342</v>
      </c>
      <c r="B59" s="3" t="str">
        <f>Translations!$B$651</f>
        <v>Missing! Please assign ALL relevant aggregated goods categories to a 'production process'.</v>
      </c>
    </row>
    <row r="60" spans="1:5" x14ac:dyDescent="0.25">
      <c r="A60" s="51" t="s">
        <v>343</v>
      </c>
      <c r="B60" s="51" t="str">
        <f>Translations!$B$652</f>
        <v>Click here to proceed to next sheet</v>
      </c>
    </row>
    <row r="61" spans="1:5" x14ac:dyDescent="0.25">
      <c r="A61" s="51" t="s">
        <v>355</v>
      </c>
      <c r="B61" s="51" t="s">
        <v>356</v>
      </c>
    </row>
    <row r="62" spans="1:5" x14ac:dyDescent="0.25">
      <c r="A62" s="51" t="s">
        <v>361</v>
      </c>
      <c r="B62" s="51" t="str">
        <f>Translations!$B$653</f>
        <v>Only direct production</v>
      </c>
    </row>
    <row r="63" spans="1:5" x14ac:dyDescent="0.25">
      <c r="A63" s="51" t="s">
        <v>362</v>
      </c>
      <c r="B63" s="51" t="str">
        <f>Translations!$B$654</f>
        <v>All production routes</v>
      </c>
    </row>
    <row r="64" spans="1:5" x14ac:dyDescent="0.25">
      <c r="A64" s="51" t="s">
        <v>363</v>
      </c>
      <c r="B64" s="51" t="str">
        <f>Translations!$B$655</f>
        <v>Please select…</v>
      </c>
    </row>
    <row r="65" spans="1:4" x14ac:dyDescent="0.25">
      <c r="A65" s="51" t="s">
        <v>2530</v>
      </c>
      <c r="B65" s="51" t="str">
        <f>Translations!$B$656</f>
        <v>Incomplete!</v>
      </c>
    </row>
    <row r="66" spans="1:4" x14ac:dyDescent="0.25">
      <c r="A66" s="51" t="s">
        <v>3362</v>
      </c>
      <c r="B66" s="51" t="str">
        <f>Translations!$B$2094</f>
        <v>Inconsistent!</v>
      </c>
    </row>
    <row r="67" spans="1:4" x14ac:dyDescent="0.25">
      <c r="A67" s="51" t="s">
        <v>2531</v>
      </c>
      <c r="B67" s="51" t="str">
        <f>Translations!$B$657</f>
        <v>Duplicate!</v>
      </c>
    </row>
    <row r="68" spans="1:4" x14ac:dyDescent="0.25">
      <c r="A68" s="51" t="s">
        <v>2493</v>
      </c>
      <c r="B68" s="51" t="str">
        <f>Translations!$B$658</f>
        <v>Measured</v>
      </c>
      <c r="C68" s="51" t="str">
        <f>Translations!$B$659</f>
        <v>Default</v>
      </c>
    </row>
    <row r="69" spans="1:4" x14ac:dyDescent="0.25">
      <c r="A69" s="51" t="s">
        <v>3332</v>
      </c>
      <c r="B69" s="51" t="str">
        <f>Translations!$B$658</f>
        <v>Measured</v>
      </c>
      <c r="C69" s="51" t="str">
        <f>Translations!$B$659</f>
        <v>Default</v>
      </c>
      <c r="D69" s="51" t="str">
        <f>Translations!$B$2095</f>
        <v>Unknown</v>
      </c>
    </row>
    <row r="70" spans="1:4" x14ac:dyDescent="0.25">
      <c r="A70" s="51" t="s">
        <v>2708</v>
      </c>
      <c r="B70" s="51" t="str">
        <f>Translations!$B$120</f>
        <v>Production process</v>
      </c>
      <c r="C70" s="51"/>
    </row>
    <row r="71" spans="1:4" x14ac:dyDescent="0.25">
      <c r="A71" s="51" t="s">
        <v>2709</v>
      </c>
      <c r="B71" s="51" t="str">
        <f>Translations!$B$553</f>
        <v>Purchased precursor</v>
      </c>
      <c r="C71" s="51"/>
    </row>
    <row r="72" spans="1:4" x14ac:dyDescent="0.25">
      <c r="A72" s="51" t="s">
        <v>2497</v>
      </c>
      <c r="B72" s="51" t="str">
        <f>Translations!$B$660</f>
        <v>Please click on this link for further guidance on how to complete this section.</v>
      </c>
    </row>
    <row r="73" spans="1:4" x14ac:dyDescent="0.25">
      <c r="A73" s="51" t="s">
        <v>2498</v>
      </c>
      <c r="B73" s="51" t="str">
        <f>Translations!$B$661</f>
        <v>Please click on this link if you want to go back to the relevant section for data entry.</v>
      </c>
    </row>
    <row r="74" spans="1:4" x14ac:dyDescent="0.25">
      <c r="A74" s="51" t="s">
        <v>2607</v>
      </c>
      <c r="B74" s="51" t="str">
        <f>Translations!$B$662</f>
        <v>Please click on this link to go to the "tool for calculation of the carbon price due".</v>
      </c>
    </row>
    <row r="75" spans="1:4" x14ac:dyDescent="0.25">
      <c r="A75" s="51" t="s">
        <v>2622</v>
      </c>
      <c r="B75" s="51" t="str">
        <f>Translations!$B$663</f>
        <v>Please click on this link to go to the "CHP Tool for attributing emissions between heat and electricity".</v>
      </c>
    </row>
    <row r="76" spans="1:4" x14ac:dyDescent="0.25">
      <c r="A76" s="51" t="s">
        <v>3274</v>
      </c>
      <c r="B76" s="240">
        <v>265</v>
      </c>
    </row>
    <row r="77" spans="1:4" x14ac:dyDescent="0.25">
      <c r="A77" s="51" t="s">
        <v>3273</v>
      </c>
      <c r="B77" s="240">
        <v>6630</v>
      </c>
    </row>
    <row r="78" spans="1:4" x14ac:dyDescent="0.25">
      <c r="A78" s="51" t="s">
        <v>3275</v>
      </c>
      <c r="B78" s="240">
        <v>11100</v>
      </c>
    </row>
    <row r="79" spans="1:4" x14ac:dyDescent="0.25">
      <c r="A79" s="51"/>
      <c r="B79" s="51"/>
    </row>
    <row r="80" spans="1:4" x14ac:dyDescent="0.25">
      <c r="A80" s="51"/>
      <c r="B80" s="51"/>
    </row>
    <row r="81" spans="1:69" x14ac:dyDescent="0.25">
      <c r="A81" s="51"/>
      <c r="B81" s="51"/>
    </row>
    <row r="82" spans="1:69" x14ac:dyDescent="0.25">
      <c r="A82" s="51"/>
      <c r="B82" s="51"/>
    </row>
    <row r="84" spans="1:69" s="85" customFormat="1" ht="13" thickBot="1" x14ac:dyDescent="0.3"/>
    <row r="85" spans="1:69" s="51" customFormat="1" ht="13" thickBot="1" x14ac:dyDescent="0.3">
      <c r="A85" s="119" t="str">
        <f>Translations!$B$1885</f>
        <v>Name of this sheet:</v>
      </c>
      <c r="B85" s="120" t="str">
        <f ca="1">$F$1</f>
        <v>Parameters_Constants</v>
      </c>
      <c r="BH85" s="261" t="s">
        <v>3367</v>
      </c>
      <c r="BI85" s="261"/>
      <c r="BJ85" s="261"/>
      <c r="BK85" s="261"/>
      <c r="BL85" s="261"/>
      <c r="BM85" s="261"/>
      <c r="BN85" s="261"/>
      <c r="BO85" s="261"/>
      <c r="BP85" s="261"/>
      <c r="BQ85" s="261"/>
    </row>
    <row r="86" spans="1:69" s="51" customFormat="1" x14ac:dyDescent="0.25">
      <c r="BH86" s="261"/>
      <c r="BI86" s="261"/>
      <c r="BJ86" s="261"/>
      <c r="BK86" s="261"/>
      <c r="BL86" s="261"/>
      <c r="BM86" s="261"/>
      <c r="BN86" s="261"/>
      <c r="BO86" s="261"/>
      <c r="BP86" s="261"/>
      <c r="BQ86" s="261"/>
    </row>
    <row r="87" spans="1:69" s="51" customFormat="1" ht="13" x14ac:dyDescent="0.3">
      <c r="C87" s="121" t="str">
        <f>Translations!$B$2096</f>
        <v>Indirect emissions relevant?</v>
      </c>
      <c r="F87" s="121" t="str">
        <f>Translations!$B$244</f>
        <v>Production route</v>
      </c>
      <c r="Q87" s="121" t="str">
        <f>Translations!$B$2097</f>
        <v>Relevant precursors</v>
      </c>
      <c r="BH87" s="261"/>
      <c r="BI87" s="261"/>
      <c r="BJ87" s="261"/>
      <c r="BK87" s="261"/>
      <c r="BL87" s="262" t="s">
        <v>2682</v>
      </c>
      <c r="BM87" s="261"/>
      <c r="BN87" s="261"/>
      <c r="BO87" s="261"/>
      <c r="BP87" s="261"/>
      <c r="BQ87" s="261"/>
    </row>
    <row r="88" spans="1:69" s="51" customFormat="1" ht="39" x14ac:dyDescent="0.3">
      <c r="A88" s="122" t="str">
        <f>Translations!$B$2098</f>
        <v>CBAM good</v>
      </c>
      <c r="B88" s="123" t="str">
        <f>Translations!$B$221</f>
        <v>Unit</v>
      </c>
      <c r="C88" s="242" t="str">
        <f>Translations!$B$2099</f>
        <v>Indir.em relevant? (definitive)</v>
      </c>
      <c r="D88" s="242" t="str">
        <f>Translations!$B$2100</f>
        <v>Indir.em relevant? (transitional</v>
      </c>
      <c r="E88" s="122" t="str">
        <f>Translations!$B$2101</f>
        <v>Production route relevant?</v>
      </c>
      <c r="F88" s="122" t="str">
        <f>Translations!$B$2102</f>
        <v>Address</v>
      </c>
      <c r="G88" s="124">
        <v>1</v>
      </c>
      <c r="H88" s="124">
        <v>2</v>
      </c>
      <c r="I88" s="124">
        <v>3</v>
      </c>
      <c r="J88" s="124">
        <v>4</v>
      </c>
      <c r="K88" s="124">
        <v>5</v>
      </c>
      <c r="L88" s="124">
        <v>6</v>
      </c>
      <c r="M88" s="124">
        <v>7</v>
      </c>
      <c r="N88" s="124">
        <v>8</v>
      </c>
      <c r="O88" s="124">
        <v>9</v>
      </c>
      <c r="P88" s="124">
        <v>10</v>
      </c>
      <c r="Q88" s="122" t="str">
        <f>Translations!$B$2102</f>
        <v>Address</v>
      </c>
      <c r="R88" s="124">
        <v>1</v>
      </c>
      <c r="S88" s="124">
        <v>2</v>
      </c>
      <c r="T88" s="124">
        <v>3</v>
      </c>
      <c r="U88" s="124">
        <v>4</v>
      </c>
      <c r="V88" s="124">
        <v>5</v>
      </c>
      <c r="W88" s="124">
        <v>6</v>
      </c>
      <c r="X88" s="124">
        <v>7</v>
      </c>
      <c r="Y88" s="124">
        <v>8</v>
      </c>
      <c r="Z88" s="124">
        <v>9</v>
      </c>
      <c r="AA88" s="124">
        <v>10</v>
      </c>
      <c r="AD88" s="124">
        <v>1</v>
      </c>
      <c r="AE88" s="124">
        <v>2</v>
      </c>
      <c r="AF88" s="124">
        <v>3</v>
      </c>
      <c r="AG88" s="124">
        <v>4</v>
      </c>
      <c r="AH88" s="124">
        <v>5</v>
      </c>
      <c r="AI88" s="124">
        <v>6</v>
      </c>
      <c r="AJ88" s="124">
        <v>7</v>
      </c>
      <c r="AK88" s="124">
        <v>8</v>
      </c>
      <c r="AL88" s="124">
        <v>9</v>
      </c>
      <c r="AM88" s="124">
        <v>10</v>
      </c>
      <c r="AO88" s="125" t="str">
        <f>INDEX(CONST_LIST_Goods,COLUMNS($AO88:AO88))</f>
        <v>Cement</v>
      </c>
      <c r="AP88" s="125" t="str">
        <f>INDEX(CONST_LIST_Goods,COLUMNS($AO88:AP88))</f>
        <v>Cement clinker</v>
      </c>
      <c r="AQ88" s="125" t="str">
        <f>INDEX(CONST_LIST_Goods,COLUMNS($AO88:AQ88))</f>
        <v xml:space="preserve">Calcined clays </v>
      </c>
      <c r="AR88" s="125" t="str">
        <f>INDEX(CONST_LIST_Goods,COLUMNS($AO88:AR88))</f>
        <v>Aluminous cement</v>
      </c>
      <c r="AS88" s="125" t="str">
        <f>INDEX(CONST_LIST_Goods,COLUMNS($AO88:AS88))</f>
        <v>Iron or steel products</v>
      </c>
      <c r="AT88" s="125" t="str">
        <f>INDEX(CONST_LIST_Goods,COLUMNS($AO88:AT88))</f>
        <v>Crude steel</v>
      </c>
      <c r="AU88" s="125" t="str">
        <f>INDEX(CONST_LIST_Goods,COLUMNS($AO88:AU88))</f>
        <v>Direct reduced iron</v>
      </c>
      <c r="AV88" s="125" t="str">
        <f>INDEX(CONST_LIST_Goods,COLUMNS($AO88:AV88))</f>
        <v>Pig iron</v>
      </c>
      <c r="AW88" s="125" t="str">
        <f>INDEX(CONST_LIST_Goods,COLUMNS($AO88:AW88))</f>
        <v>Alloys (FeMn, FeCr, FeNi)</v>
      </c>
      <c r="AX88" s="125" t="str">
        <f>INDEX(CONST_LIST_Goods,COLUMNS($AO88:AX88))</f>
        <v>Sintered Ore</v>
      </c>
      <c r="AY88" s="125" t="str">
        <f>INDEX(CONST_LIST_Goods,COLUMNS($AO88:AY88))</f>
        <v>Hydrogen</v>
      </c>
      <c r="AZ88" s="125" t="str">
        <f>INDEX(CONST_LIST_Goods,COLUMNS($AO88:AZ88))</f>
        <v>Ammonia</v>
      </c>
      <c r="BA88" s="125" t="str">
        <f>INDEX(CONST_LIST_Goods,COLUMNS($AO88:BA88))</f>
        <v>Nitric acid</v>
      </c>
      <c r="BB88" s="125" t="str">
        <f>INDEX(CONST_LIST_Goods,COLUMNS($AO88:BB88))</f>
        <v>Urea</v>
      </c>
      <c r="BC88" s="125" t="str">
        <f>INDEX(CONST_LIST_Goods,COLUMNS($AO88:BC88))</f>
        <v>Mixed fertilisers</v>
      </c>
      <c r="BD88" s="125" t="str">
        <f>INDEX(CONST_LIST_Goods,COLUMNS($AO88:BD88))</f>
        <v>Aluminium products</v>
      </c>
      <c r="BE88" s="125" t="str">
        <f>INDEX(CONST_LIST_Goods,COLUMNS($AO88:BE88))</f>
        <v>Unwrought aluminium</v>
      </c>
      <c r="BF88" s="125" t="str">
        <f>INDEX(CONST_LIST_Goods,COLUMNS($AO88:BF88))</f>
        <v>Electricity (export to EU)</v>
      </c>
      <c r="BH88" s="263" t="s">
        <v>2678</v>
      </c>
      <c r="BI88" s="261"/>
      <c r="BJ88" s="263" t="s">
        <v>2679</v>
      </c>
      <c r="BK88" s="261"/>
      <c r="BL88" s="263" t="s">
        <v>2680</v>
      </c>
      <c r="BM88" s="261"/>
      <c r="BN88" s="264" t="s">
        <v>3216</v>
      </c>
      <c r="BO88" s="261"/>
      <c r="BP88" s="261"/>
      <c r="BQ88" s="261"/>
    </row>
    <row r="89" spans="1:69" s="51" customFormat="1" x14ac:dyDescent="0.25">
      <c r="A89" s="52" t="str">
        <f>Translations!$B$664</f>
        <v>Cement</v>
      </c>
      <c r="B89" s="125" t="str">
        <f t="shared" ref="B89:B105" si="0">CONST_t</f>
        <v>t</v>
      </c>
      <c r="C89" s="52" t="b">
        <v>1</v>
      </c>
      <c r="D89" s="52" t="b">
        <f t="shared" ref="D89:D104" si="1">IF(MATCH(CNTR_CBAMPeriod,CONST_TransitionalOrDefinitive,0)=1,TRUE,C89)</f>
        <v>1</v>
      </c>
      <c r="E89" s="52" t="b">
        <f t="shared" ref="E89:E106" si="2">COUNTIF(G89:P89,CONST_NA)&lt;9</f>
        <v>0</v>
      </c>
      <c r="F89" s="126" t="str">
        <f t="shared" ref="F89:F106" ca="1" si="3">ADDRESS(ROW(),COLUMN(G89),,,$B$85)&amp;":"&amp;ADDRESS(ROW(),COLUMN(G89)+MAX(0,9-COUNTIF(G89:P89,CONST_NA)-COUNTIF(G89:P89,"")))</f>
        <v>Parameters_Constants!$G$89:$G$89</v>
      </c>
      <c r="G89" s="126" t="str">
        <f>CONST_AllProdRoutes</f>
        <v>All production routes</v>
      </c>
      <c r="H89" s="126" t="str">
        <f t="shared" ref="H89:P95" si="4">CONST_NA</f>
        <v>n.a.</v>
      </c>
      <c r="I89" s="126" t="str">
        <f t="shared" si="4"/>
        <v>n.a.</v>
      </c>
      <c r="J89" s="126" t="str">
        <f t="shared" si="4"/>
        <v>n.a.</v>
      </c>
      <c r="K89" s="126" t="str">
        <f t="shared" si="4"/>
        <v>n.a.</v>
      </c>
      <c r="L89" s="126" t="str">
        <f t="shared" si="4"/>
        <v>n.a.</v>
      </c>
      <c r="M89" s="126" t="str">
        <f t="shared" si="4"/>
        <v>n.a.</v>
      </c>
      <c r="N89" s="126" t="str">
        <f t="shared" si="4"/>
        <v>n.a.</v>
      </c>
      <c r="O89" s="126" t="str">
        <f t="shared" si="4"/>
        <v>n.a.</v>
      </c>
      <c r="P89" s="126" t="str">
        <f t="shared" si="4"/>
        <v>n.a.</v>
      </c>
      <c r="Q89" s="126" t="str">
        <f t="shared" ref="Q89:Q106" ca="1" si="5">ADDRESS(ROW(),COLUMN(R89),,,$B$85)&amp;":"&amp;ADDRESS(ROW(),COLUMN(R89)+MAX(0,9-COUNTIF(R89:AA89,CONST_NA)-COUNTIF(R89:AA89,"")))</f>
        <v>Parameters_Constants!$R$89:$S$89</v>
      </c>
      <c r="R89" s="52" t="str">
        <f>Translations!$B$665</f>
        <v>Cement clinker</v>
      </c>
      <c r="S89" s="52" t="str">
        <f>Translations!$B$666</f>
        <v xml:space="preserve">Calcined clays </v>
      </c>
      <c r="T89" s="52" t="str">
        <f t="shared" ref="T89:AA93" si="6">CONST_NA</f>
        <v>n.a.</v>
      </c>
      <c r="U89" s="52" t="str">
        <f t="shared" si="6"/>
        <v>n.a.</v>
      </c>
      <c r="V89" s="52" t="str">
        <f t="shared" si="6"/>
        <v>n.a.</v>
      </c>
      <c r="W89" s="52" t="str">
        <f t="shared" si="6"/>
        <v>n.a.</v>
      </c>
      <c r="X89" s="52" t="str">
        <f t="shared" si="6"/>
        <v>n.a.</v>
      </c>
      <c r="Y89" s="52" t="str">
        <f t="shared" si="6"/>
        <v>n.a.</v>
      </c>
      <c r="Z89" s="52" t="str">
        <f t="shared" si="6"/>
        <v>n.a.</v>
      </c>
      <c r="AA89" s="52" t="str">
        <f t="shared" si="6"/>
        <v>n.a.</v>
      </c>
      <c r="AC89" s="52" t="str">
        <f>A89</f>
        <v>Cement</v>
      </c>
      <c r="AD89" s="52" t="str">
        <f>R89</f>
        <v>Cement clinker</v>
      </c>
      <c r="AE89" s="52" t="str">
        <f>S89</f>
        <v xml:space="preserve">Calcined clays </v>
      </c>
      <c r="AF89" s="52" t="str">
        <f t="shared" ref="AF89:AM89" si="7">CONST_NA</f>
        <v>n.a.</v>
      </c>
      <c r="AG89" s="52" t="str">
        <f t="shared" si="7"/>
        <v>n.a.</v>
      </c>
      <c r="AH89" s="52" t="str">
        <f t="shared" si="7"/>
        <v>n.a.</v>
      </c>
      <c r="AI89" s="52" t="str">
        <f t="shared" si="7"/>
        <v>n.a.</v>
      </c>
      <c r="AJ89" s="52" t="str">
        <f t="shared" si="7"/>
        <v>n.a.</v>
      </c>
      <c r="AK89" s="52" t="str">
        <f t="shared" si="7"/>
        <v>n.a.</v>
      </c>
      <c r="AL89" s="52" t="str">
        <f t="shared" si="7"/>
        <v>n.a.</v>
      </c>
      <c r="AM89" s="52" t="str">
        <f t="shared" si="7"/>
        <v>n.a.</v>
      </c>
      <c r="AO89" s="125">
        <f t="shared" ref="AO89:AX98" si="8">COUNTIF(INDEX($AD$89:$AM$106,MATCH(AO$88,CONST_LIST_Goods,0),),$A89)</f>
        <v>0</v>
      </c>
      <c r="AP89" s="125">
        <f t="shared" si="8"/>
        <v>0</v>
      </c>
      <c r="AQ89" s="125">
        <f t="shared" si="8"/>
        <v>0</v>
      </c>
      <c r="AR89" s="125">
        <f t="shared" si="8"/>
        <v>0</v>
      </c>
      <c r="AS89" s="125">
        <f t="shared" si="8"/>
        <v>0</v>
      </c>
      <c r="AT89" s="125">
        <f t="shared" si="8"/>
        <v>0</v>
      </c>
      <c r="AU89" s="125">
        <f t="shared" si="8"/>
        <v>0</v>
      </c>
      <c r="AV89" s="125">
        <f t="shared" si="8"/>
        <v>0</v>
      </c>
      <c r="AW89" s="125">
        <f t="shared" si="8"/>
        <v>0</v>
      </c>
      <c r="AX89" s="125">
        <f t="shared" si="8"/>
        <v>0</v>
      </c>
      <c r="AY89" s="125">
        <f t="shared" ref="AY89:BF98" si="9">COUNTIF(INDEX($AD$89:$AM$106,MATCH(AY$88,CONST_LIST_Goods,0),),$A89)</f>
        <v>0</v>
      </c>
      <c r="AZ89" s="125">
        <f t="shared" si="9"/>
        <v>0</v>
      </c>
      <c r="BA89" s="125">
        <f t="shared" si="9"/>
        <v>0</v>
      </c>
      <c r="BB89" s="125">
        <f t="shared" si="9"/>
        <v>0</v>
      </c>
      <c r="BC89" s="125">
        <f t="shared" si="9"/>
        <v>0</v>
      </c>
      <c r="BD89" s="125">
        <f t="shared" si="9"/>
        <v>0</v>
      </c>
      <c r="BE89" s="125">
        <f t="shared" si="9"/>
        <v>0</v>
      </c>
      <c r="BF89" s="125">
        <f t="shared" si="9"/>
        <v>0</v>
      </c>
      <c r="BH89" s="265" t="e">
        <f>IF(COUNTIF(#REF!,$A89)&gt;0,1,0)</f>
        <v>#REF!</v>
      </c>
      <c r="BI89" s="261"/>
      <c r="BJ89" s="265" t="e">
        <f t="array" ref="BJ89:BJ106">MMULT(AO89:BF106,BH89:BH106)</f>
        <v>#REF!</v>
      </c>
      <c r="BK89" s="261"/>
      <c r="BL89" s="265" t="e">
        <f>IF(BJ89&gt;0,MAX($BL$88:BL88)+1,"")</f>
        <v>#REF!</v>
      </c>
      <c r="BM89" s="261"/>
      <c r="BN89" s="265" t="b">
        <v>0</v>
      </c>
      <c r="BO89" s="261"/>
      <c r="BP89" s="261"/>
      <c r="BQ89" s="261"/>
    </row>
    <row r="90" spans="1:69" s="51" customFormat="1" x14ac:dyDescent="0.25">
      <c r="A90" s="52" t="str">
        <f>Translations!$B$665</f>
        <v>Cement clinker</v>
      </c>
      <c r="B90" s="125" t="str">
        <f t="shared" si="0"/>
        <v>t</v>
      </c>
      <c r="C90" s="52" t="b">
        <v>1</v>
      </c>
      <c r="D90" s="52" t="b">
        <f t="shared" si="1"/>
        <v>1</v>
      </c>
      <c r="E90" s="52" t="b">
        <f t="shared" si="2"/>
        <v>0</v>
      </c>
      <c r="F90" s="126" t="str">
        <f t="shared" ca="1" si="3"/>
        <v>Parameters_Constants!$G$90:$G$90</v>
      </c>
      <c r="G90" s="126" t="str">
        <f>CONST_AllProdRoutes</f>
        <v>All production routes</v>
      </c>
      <c r="H90" s="126" t="str">
        <f t="shared" si="4"/>
        <v>n.a.</v>
      </c>
      <c r="I90" s="126" t="str">
        <f t="shared" si="4"/>
        <v>n.a.</v>
      </c>
      <c r="J90" s="126" t="str">
        <f t="shared" si="4"/>
        <v>n.a.</v>
      </c>
      <c r="K90" s="126" t="str">
        <f t="shared" si="4"/>
        <v>n.a.</v>
      </c>
      <c r="L90" s="126" t="str">
        <f t="shared" si="4"/>
        <v>n.a.</v>
      </c>
      <c r="M90" s="126" t="str">
        <f t="shared" si="4"/>
        <v>n.a.</v>
      </c>
      <c r="N90" s="126" t="str">
        <f t="shared" si="4"/>
        <v>n.a.</v>
      </c>
      <c r="O90" s="126" t="str">
        <f t="shared" si="4"/>
        <v>n.a.</v>
      </c>
      <c r="P90" s="126" t="str">
        <f t="shared" si="4"/>
        <v>n.a.</v>
      </c>
      <c r="Q90" s="126" t="str">
        <f t="shared" ca="1" si="5"/>
        <v>Parameters_Constants!$R$90:$R$90</v>
      </c>
      <c r="R90" s="52" t="str">
        <f t="shared" ref="R90:S92" si="10">CONST_NA</f>
        <v>n.a.</v>
      </c>
      <c r="S90" s="52" t="str">
        <f t="shared" si="10"/>
        <v>n.a.</v>
      </c>
      <c r="T90" s="52" t="str">
        <f t="shared" si="6"/>
        <v>n.a.</v>
      </c>
      <c r="U90" s="52" t="str">
        <f t="shared" si="6"/>
        <v>n.a.</v>
      </c>
      <c r="V90" s="52" t="str">
        <f t="shared" si="6"/>
        <v>n.a.</v>
      </c>
      <c r="W90" s="52" t="str">
        <f t="shared" si="6"/>
        <v>n.a.</v>
      </c>
      <c r="X90" s="52" t="str">
        <f t="shared" si="6"/>
        <v>n.a.</v>
      </c>
      <c r="Y90" s="52" t="str">
        <f t="shared" si="6"/>
        <v>n.a.</v>
      </c>
      <c r="Z90" s="52" t="str">
        <f t="shared" si="6"/>
        <v>n.a.</v>
      </c>
      <c r="AA90" s="52" t="str">
        <f t="shared" si="6"/>
        <v>n.a.</v>
      </c>
      <c r="AC90" s="52" t="str">
        <f t="shared" ref="AC90:AC106" si="11">A90</f>
        <v>Cement clinker</v>
      </c>
      <c r="AD90" s="52" t="str">
        <f t="shared" ref="AD90:AM93" si="12">CONST_NA</f>
        <v>n.a.</v>
      </c>
      <c r="AE90" s="52" t="str">
        <f t="shared" si="12"/>
        <v>n.a.</v>
      </c>
      <c r="AF90" s="52" t="str">
        <f t="shared" si="12"/>
        <v>n.a.</v>
      </c>
      <c r="AG90" s="52" t="str">
        <f t="shared" si="12"/>
        <v>n.a.</v>
      </c>
      <c r="AH90" s="52" t="str">
        <f t="shared" si="12"/>
        <v>n.a.</v>
      </c>
      <c r="AI90" s="52" t="str">
        <f t="shared" si="12"/>
        <v>n.a.</v>
      </c>
      <c r="AJ90" s="52" t="str">
        <f t="shared" si="12"/>
        <v>n.a.</v>
      </c>
      <c r="AK90" s="52" t="str">
        <f t="shared" si="12"/>
        <v>n.a.</v>
      </c>
      <c r="AL90" s="52" t="str">
        <f t="shared" si="12"/>
        <v>n.a.</v>
      </c>
      <c r="AM90" s="52" t="str">
        <f t="shared" si="12"/>
        <v>n.a.</v>
      </c>
      <c r="AO90" s="125">
        <f t="shared" si="8"/>
        <v>1</v>
      </c>
      <c r="AP90" s="125">
        <f t="shared" si="8"/>
        <v>0</v>
      </c>
      <c r="AQ90" s="125">
        <f t="shared" si="8"/>
        <v>0</v>
      </c>
      <c r="AR90" s="125">
        <f t="shared" si="8"/>
        <v>0</v>
      </c>
      <c r="AS90" s="125">
        <f t="shared" si="8"/>
        <v>0</v>
      </c>
      <c r="AT90" s="125">
        <f t="shared" si="8"/>
        <v>0</v>
      </c>
      <c r="AU90" s="125">
        <f t="shared" si="8"/>
        <v>0</v>
      </c>
      <c r="AV90" s="125">
        <f t="shared" si="8"/>
        <v>0</v>
      </c>
      <c r="AW90" s="125">
        <f t="shared" si="8"/>
        <v>0</v>
      </c>
      <c r="AX90" s="125">
        <f t="shared" si="8"/>
        <v>0</v>
      </c>
      <c r="AY90" s="125">
        <f t="shared" si="9"/>
        <v>0</v>
      </c>
      <c r="AZ90" s="125">
        <f t="shared" si="9"/>
        <v>0</v>
      </c>
      <c r="BA90" s="125">
        <f t="shared" si="9"/>
        <v>0</v>
      </c>
      <c r="BB90" s="125">
        <f t="shared" si="9"/>
        <v>0</v>
      </c>
      <c r="BC90" s="125">
        <f t="shared" si="9"/>
        <v>0</v>
      </c>
      <c r="BD90" s="125">
        <f t="shared" si="9"/>
        <v>0</v>
      </c>
      <c r="BE90" s="125">
        <f t="shared" si="9"/>
        <v>0</v>
      </c>
      <c r="BF90" s="125">
        <f t="shared" si="9"/>
        <v>0</v>
      </c>
      <c r="BH90" s="265" t="e">
        <f>IF(COUNTIF(#REF!,$A90)&gt;0,1,0)</f>
        <v>#REF!</v>
      </c>
      <c r="BI90" s="261"/>
      <c r="BJ90" s="265" t="e">
        <v>#REF!</v>
      </c>
      <c r="BK90" s="261"/>
      <c r="BL90" s="265" t="e">
        <f>IF(BJ90&gt;0,MAX($BL$88:BL89)+1,"")</f>
        <v>#REF!</v>
      </c>
      <c r="BM90" s="261"/>
      <c r="BN90" s="265" t="b">
        <v>0</v>
      </c>
      <c r="BO90" s="261"/>
      <c r="BP90" s="261"/>
      <c r="BQ90" s="261"/>
    </row>
    <row r="91" spans="1:69" s="51" customFormat="1" x14ac:dyDescent="0.25">
      <c r="A91" s="52" t="str">
        <f>Translations!$B$666</f>
        <v xml:space="preserve">Calcined clays </v>
      </c>
      <c r="B91" s="125" t="str">
        <f t="shared" si="0"/>
        <v>t</v>
      </c>
      <c r="C91" s="52" t="b">
        <v>1</v>
      </c>
      <c r="D91" s="52" t="b">
        <f t="shared" si="1"/>
        <v>1</v>
      </c>
      <c r="E91" s="52" t="b">
        <f t="shared" si="2"/>
        <v>0</v>
      </c>
      <c r="F91" s="126" t="str">
        <f t="shared" ca="1" si="3"/>
        <v>Parameters_Constants!$G$91:$G$91</v>
      </c>
      <c r="G91" s="126" t="str">
        <f>CONST_AllProdRoutes</f>
        <v>All production routes</v>
      </c>
      <c r="H91" s="126" t="str">
        <f t="shared" si="4"/>
        <v>n.a.</v>
      </c>
      <c r="I91" s="126" t="str">
        <f t="shared" si="4"/>
        <v>n.a.</v>
      </c>
      <c r="J91" s="126" t="str">
        <f t="shared" si="4"/>
        <v>n.a.</v>
      </c>
      <c r="K91" s="126" t="str">
        <f t="shared" si="4"/>
        <v>n.a.</v>
      </c>
      <c r="L91" s="126" t="str">
        <f t="shared" si="4"/>
        <v>n.a.</v>
      </c>
      <c r="M91" s="126" t="str">
        <f t="shared" si="4"/>
        <v>n.a.</v>
      </c>
      <c r="N91" s="126" t="str">
        <f t="shared" si="4"/>
        <v>n.a.</v>
      </c>
      <c r="O91" s="126" t="str">
        <f t="shared" si="4"/>
        <v>n.a.</v>
      </c>
      <c r="P91" s="126" t="str">
        <f t="shared" si="4"/>
        <v>n.a.</v>
      </c>
      <c r="Q91" s="126" t="str">
        <f t="shared" ca="1" si="5"/>
        <v>Parameters_Constants!$R$91:$R$91</v>
      </c>
      <c r="R91" s="52" t="str">
        <f t="shared" si="10"/>
        <v>n.a.</v>
      </c>
      <c r="S91" s="52" t="str">
        <f t="shared" si="10"/>
        <v>n.a.</v>
      </c>
      <c r="T91" s="52" t="str">
        <f t="shared" si="6"/>
        <v>n.a.</v>
      </c>
      <c r="U91" s="52" t="str">
        <f t="shared" si="6"/>
        <v>n.a.</v>
      </c>
      <c r="V91" s="52" t="str">
        <f t="shared" si="6"/>
        <v>n.a.</v>
      </c>
      <c r="W91" s="52" t="str">
        <f t="shared" si="6"/>
        <v>n.a.</v>
      </c>
      <c r="X91" s="52" t="str">
        <f t="shared" si="6"/>
        <v>n.a.</v>
      </c>
      <c r="Y91" s="52" t="str">
        <f t="shared" si="6"/>
        <v>n.a.</v>
      </c>
      <c r="Z91" s="52" t="str">
        <f t="shared" si="6"/>
        <v>n.a.</v>
      </c>
      <c r="AA91" s="52" t="str">
        <f t="shared" si="6"/>
        <v>n.a.</v>
      </c>
      <c r="AC91" s="52" t="str">
        <f t="shared" si="11"/>
        <v xml:space="preserve">Calcined clays </v>
      </c>
      <c r="AD91" s="52" t="str">
        <f t="shared" si="12"/>
        <v>n.a.</v>
      </c>
      <c r="AE91" s="52" t="str">
        <f t="shared" si="12"/>
        <v>n.a.</v>
      </c>
      <c r="AF91" s="52" t="str">
        <f t="shared" si="12"/>
        <v>n.a.</v>
      </c>
      <c r="AG91" s="52" t="str">
        <f t="shared" si="12"/>
        <v>n.a.</v>
      </c>
      <c r="AH91" s="52" t="str">
        <f t="shared" si="12"/>
        <v>n.a.</v>
      </c>
      <c r="AI91" s="52" t="str">
        <f t="shared" si="12"/>
        <v>n.a.</v>
      </c>
      <c r="AJ91" s="52" t="str">
        <f t="shared" si="12"/>
        <v>n.a.</v>
      </c>
      <c r="AK91" s="52" t="str">
        <f t="shared" si="12"/>
        <v>n.a.</v>
      </c>
      <c r="AL91" s="52" t="str">
        <f t="shared" si="12"/>
        <v>n.a.</v>
      </c>
      <c r="AM91" s="52" t="str">
        <f t="shared" si="12"/>
        <v>n.a.</v>
      </c>
      <c r="AO91" s="125">
        <f t="shared" si="8"/>
        <v>1</v>
      </c>
      <c r="AP91" s="125">
        <f t="shared" si="8"/>
        <v>0</v>
      </c>
      <c r="AQ91" s="125">
        <f t="shared" si="8"/>
        <v>0</v>
      </c>
      <c r="AR91" s="125">
        <f t="shared" si="8"/>
        <v>0</v>
      </c>
      <c r="AS91" s="125">
        <f t="shared" si="8"/>
        <v>0</v>
      </c>
      <c r="AT91" s="125">
        <f t="shared" si="8"/>
        <v>0</v>
      </c>
      <c r="AU91" s="125">
        <f t="shared" si="8"/>
        <v>0</v>
      </c>
      <c r="AV91" s="125">
        <f t="shared" si="8"/>
        <v>0</v>
      </c>
      <c r="AW91" s="125">
        <f t="shared" si="8"/>
        <v>0</v>
      </c>
      <c r="AX91" s="125">
        <f t="shared" si="8"/>
        <v>0</v>
      </c>
      <c r="AY91" s="125">
        <f t="shared" si="9"/>
        <v>0</v>
      </c>
      <c r="AZ91" s="125">
        <f t="shared" si="9"/>
        <v>0</v>
      </c>
      <c r="BA91" s="125">
        <f t="shared" si="9"/>
        <v>0</v>
      </c>
      <c r="BB91" s="125">
        <f t="shared" si="9"/>
        <v>0</v>
      </c>
      <c r="BC91" s="125">
        <f t="shared" si="9"/>
        <v>0</v>
      </c>
      <c r="BD91" s="125">
        <f t="shared" si="9"/>
        <v>0</v>
      </c>
      <c r="BE91" s="125">
        <f t="shared" si="9"/>
        <v>0</v>
      </c>
      <c r="BF91" s="125">
        <f t="shared" si="9"/>
        <v>0</v>
      </c>
      <c r="BH91" s="265" t="e">
        <f>IF(COUNTIF(#REF!,$A91)&gt;0,1,0)</f>
        <v>#REF!</v>
      </c>
      <c r="BI91" s="261"/>
      <c r="BJ91" s="265" t="e">
        <v>#REF!</v>
      </c>
      <c r="BK91" s="261"/>
      <c r="BL91" s="265" t="e">
        <f>IF(BJ91&gt;0,MAX($BL$88:BL90)+1,"")</f>
        <v>#REF!</v>
      </c>
      <c r="BM91" s="261"/>
      <c r="BN91" s="265" t="b">
        <v>0</v>
      </c>
      <c r="BO91" s="261"/>
      <c r="BP91" s="261"/>
      <c r="BQ91" s="261"/>
    </row>
    <row r="92" spans="1:69" s="51" customFormat="1" x14ac:dyDescent="0.25">
      <c r="A92" s="52" t="str">
        <f>Translations!$B$667</f>
        <v>Aluminous cement</v>
      </c>
      <c r="B92" s="125" t="str">
        <f t="shared" si="0"/>
        <v>t</v>
      </c>
      <c r="C92" s="52" t="b">
        <v>1</v>
      </c>
      <c r="D92" s="52" t="b">
        <f t="shared" si="1"/>
        <v>1</v>
      </c>
      <c r="E92" s="52" t="b">
        <f t="shared" si="2"/>
        <v>0</v>
      </c>
      <c r="F92" s="126" t="str">
        <f t="shared" ca="1" si="3"/>
        <v>Parameters_Constants!$G$92:$G$92</v>
      </c>
      <c r="G92" s="126" t="str">
        <f>CONST_AllProdRoutes</f>
        <v>All production routes</v>
      </c>
      <c r="H92" s="126" t="str">
        <f t="shared" si="4"/>
        <v>n.a.</v>
      </c>
      <c r="I92" s="126" t="str">
        <f t="shared" si="4"/>
        <v>n.a.</v>
      </c>
      <c r="J92" s="126" t="str">
        <f t="shared" si="4"/>
        <v>n.a.</v>
      </c>
      <c r="K92" s="126" t="str">
        <f t="shared" si="4"/>
        <v>n.a.</v>
      </c>
      <c r="L92" s="126" t="str">
        <f t="shared" si="4"/>
        <v>n.a.</v>
      </c>
      <c r="M92" s="126" t="str">
        <f t="shared" si="4"/>
        <v>n.a.</v>
      </c>
      <c r="N92" s="126" t="str">
        <f t="shared" si="4"/>
        <v>n.a.</v>
      </c>
      <c r="O92" s="126" t="str">
        <f t="shared" si="4"/>
        <v>n.a.</v>
      </c>
      <c r="P92" s="126" t="str">
        <f t="shared" si="4"/>
        <v>n.a.</v>
      </c>
      <c r="Q92" s="126" t="str">
        <f t="shared" ca="1" si="5"/>
        <v>Parameters_Constants!$R$92:$R$92</v>
      </c>
      <c r="R92" s="52" t="str">
        <f t="shared" si="10"/>
        <v>n.a.</v>
      </c>
      <c r="S92" s="52" t="str">
        <f t="shared" si="10"/>
        <v>n.a.</v>
      </c>
      <c r="T92" s="52" t="str">
        <f t="shared" si="6"/>
        <v>n.a.</v>
      </c>
      <c r="U92" s="52" t="str">
        <f t="shared" si="6"/>
        <v>n.a.</v>
      </c>
      <c r="V92" s="52" t="str">
        <f t="shared" si="6"/>
        <v>n.a.</v>
      </c>
      <c r="W92" s="52" t="str">
        <f t="shared" si="6"/>
        <v>n.a.</v>
      </c>
      <c r="X92" s="52" t="str">
        <f t="shared" si="6"/>
        <v>n.a.</v>
      </c>
      <c r="Y92" s="52" t="str">
        <f t="shared" si="6"/>
        <v>n.a.</v>
      </c>
      <c r="Z92" s="52" t="str">
        <f t="shared" si="6"/>
        <v>n.a.</v>
      </c>
      <c r="AA92" s="52" t="str">
        <f t="shared" si="6"/>
        <v>n.a.</v>
      </c>
      <c r="AC92" s="52" t="str">
        <f t="shared" si="11"/>
        <v>Aluminous cement</v>
      </c>
      <c r="AD92" s="52" t="str">
        <f t="shared" si="12"/>
        <v>n.a.</v>
      </c>
      <c r="AE92" s="52" t="str">
        <f t="shared" si="12"/>
        <v>n.a.</v>
      </c>
      <c r="AF92" s="52" t="str">
        <f t="shared" si="12"/>
        <v>n.a.</v>
      </c>
      <c r="AG92" s="52" t="str">
        <f t="shared" si="12"/>
        <v>n.a.</v>
      </c>
      <c r="AH92" s="52" t="str">
        <f t="shared" si="12"/>
        <v>n.a.</v>
      </c>
      <c r="AI92" s="52" t="str">
        <f t="shared" si="12"/>
        <v>n.a.</v>
      </c>
      <c r="AJ92" s="52" t="str">
        <f t="shared" si="12"/>
        <v>n.a.</v>
      </c>
      <c r="AK92" s="52" t="str">
        <f t="shared" si="12"/>
        <v>n.a.</v>
      </c>
      <c r="AL92" s="52" t="str">
        <f t="shared" si="12"/>
        <v>n.a.</v>
      </c>
      <c r="AM92" s="52" t="str">
        <f t="shared" si="12"/>
        <v>n.a.</v>
      </c>
      <c r="AO92" s="125">
        <f t="shared" si="8"/>
        <v>0</v>
      </c>
      <c r="AP92" s="125">
        <f t="shared" si="8"/>
        <v>0</v>
      </c>
      <c r="AQ92" s="125">
        <f t="shared" si="8"/>
        <v>0</v>
      </c>
      <c r="AR92" s="125">
        <f t="shared" si="8"/>
        <v>0</v>
      </c>
      <c r="AS92" s="125">
        <f t="shared" si="8"/>
        <v>0</v>
      </c>
      <c r="AT92" s="125">
        <f t="shared" si="8"/>
        <v>0</v>
      </c>
      <c r="AU92" s="125">
        <f t="shared" si="8"/>
        <v>0</v>
      </c>
      <c r="AV92" s="125">
        <f t="shared" si="8"/>
        <v>0</v>
      </c>
      <c r="AW92" s="125">
        <f t="shared" si="8"/>
        <v>0</v>
      </c>
      <c r="AX92" s="125">
        <f t="shared" si="8"/>
        <v>0</v>
      </c>
      <c r="AY92" s="125">
        <f t="shared" si="9"/>
        <v>0</v>
      </c>
      <c r="AZ92" s="125">
        <f t="shared" si="9"/>
        <v>0</v>
      </c>
      <c r="BA92" s="125">
        <f t="shared" si="9"/>
        <v>0</v>
      </c>
      <c r="BB92" s="125">
        <f t="shared" si="9"/>
        <v>0</v>
      </c>
      <c r="BC92" s="125">
        <f t="shared" si="9"/>
        <v>0</v>
      </c>
      <c r="BD92" s="125">
        <f t="shared" si="9"/>
        <v>0</v>
      </c>
      <c r="BE92" s="125">
        <f t="shared" si="9"/>
        <v>0</v>
      </c>
      <c r="BF92" s="125">
        <f t="shared" si="9"/>
        <v>0</v>
      </c>
      <c r="BH92" s="265" t="e">
        <f>IF(COUNTIF(#REF!,$A92)&gt;0,1,0)</f>
        <v>#REF!</v>
      </c>
      <c r="BI92" s="261"/>
      <c r="BJ92" s="265" t="e">
        <v>#REF!</v>
      </c>
      <c r="BK92" s="261"/>
      <c r="BL92" s="265" t="e">
        <f>IF(BJ92&gt;0,MAX($BL$88:BL91)+1,"")</f>
        <v>#REF!</v>
      </c>
      <c r="BM92" s="261"/>
      <c r="BN92" s="265" t="b">
        <v>0</v>
      </c>
      <c r="BO92" s="261"/>
      <c r="BP92" s="261"/>
      <c r="BQ92" s="261"/>
    </row>
    <row r="93" spans="1:69" s="51" customFormat="1" x14ac:dyDescent="0.25">
      <c r="A93" s="52" t="str">
        <f>Translations!$B$611</f>
        <v>Iron or steel products</v>
      </c>
      <c r="B93" s="125" t="str">
        <f t="shared" si="0"/>
        <v>t</v>
      </c>
      <c r="C93" s="52" t="b">
        <v>0</v>
      </c>
      <c r="D93" s="52" t="b">
        <f t="shared" si="1"/>
        <v>1</v>
      </c>
      <c r="E93" s="52" t="b">
        <f t="shared" si="2"/>
        <v>0</v>
      </c>
      <c r="F93" s="126" t="str">
        <f t="shared" ca="1" si="3"/>
        <v>Parameters_Constants!$G$93:$G$93</v>
      </c>
      <c r="G93" s="126" t="str">
        <f>CONST_AllProdRoutes</f>
        <v>All production routes</v>
      </c>
      <c r="H93" s="126" t="str">
        <f t="shared" si="4"/>
        <v>n.a.</v>
      </c>
      <c r="I93" s="126" t="str">
        <f t="shared" si="4"/>
        <v>n.a.</v>
      </c>
      <c r="J93" s="126" t="str">
        <f t="shared" si="4"/>
        <v>n.a.</v>
      </c>
      <c r="K93" s="126" t="str">
        <f t="shared" si="4"/>
        <v>n.a.</v>
      </c>
      <c r="L93" s="126" t="str">
        <f t="shared" si="4"/>
        <v>n.a.</v>
      </c>
      <c r="M93" s="126" t="str">
        <f t="shared" si="4"/>
        <v>n.a.</v>
      </c>
      <c r="N93" s="126" t="str">
        <f t="shared" si="4"/>
        <v>n.a.</v>
      </c>
      <c r="O93" s="126" t="str">
        <f t="shared" si="4"/>
        <v>n.a.</v>
      </c>
      <c r="P93" s="126" t="str">
        <f t="shared" si="4"/>
        <v>n.a.</v>
      </c>
      <c r="Q93" s="126" t="str">
        <f t="shared" ca="1" si="5"/>
        <v>Parameters_Constants!$R$93:$R$93</v>
      </c>
      <c r="R93" s="52" t="str">
        <f>Translations!$B$668</f>
        <v>Crude steel</v>
      </c>
      <c r="S93" s="52" t="str">
        <f>CONST_NA</f>
        <v>n.a.</v>
      </c>
      <c r="T93" s="52" t="str">
        <f t="shared" si="6"/>
        <v>n.a.</v>
      </c>
      <c r="U93" s="52" t="str">
        <f t="shared" si="6"/>
        <v>n.a.</v>
      </c>
      <c r="V93" s="52" t="str">
        <f t="shared" si="6"/>
        <v>n.a.</v>
      </c>
      <c r="W93" s="52" t="str">
        <f t="shared" si="6"/>
        <v>n.a.</v>
      </c>
      <c r="X93" s="52" t="str">
        <f t="shared" si="6"/>
        <v>n.a.</v>
      </c>
      <c r="Y93" s="52" t="str">
        <f t="shared" si="6"/>
        <v>n.a.</v>
      </c>
      <c r="Z93" s="52" t="str">
        <f t="shared" si="6"/>
        <v>n.a.</v>
      </c>
      <c r="AA93" s="52" t="str">
        <f t="shared" si="6"/>
        <v>n.a.</v>
      </c>
      <c r="AC93" s="52" t="str">
        <f t="shared" si="11"/>
        <v>Iron or steel products</v>
      </c>
      <c r="AD93" s="52" t="str">
        <f>R93</f>
        <v>Crude steel</v>
      </c>
      <c r="AE93" s="52" t="str">
        <f>R94</f>
        <v>Pig iron</v>
      </c>
      <c r="AF93" s="52" t="str">
        <f>T94</f>
        <v>Alloys (FeMn, FeCr, FeNi)</v>
      </c>
      <c r="AG93" s="52" t="str">
        <f>R95</f>
        <v>Sintered Ore</v>
      </c>
      <c r="AH93" s="52" t="str">
        <f>S94</f>
        <v>Direct reduced iron</v>
      </c>
      <c r="AI93" s="52" t="str">
        <f>S95</f>
        <v>Hydrogen</v>
      </c>
      <c r="AJ93" s="52" t="str">
        <f t="shared" si="12"/>
        <v>n.a.</v>
      </c>
      <c r="AK93" s="52" t="str">
        <f t="shared" si="12"/>
        <v>n.a.</v>
      </c>
      <c r="AL93" s="52" t="str">
        <f t="shared" si="12"/>
        <v>n.a.</v>
      </c>
      <c r="AM93" s="52" t="str">
        <f t="shared" si="12"/>
        <v>n.a.</v>
      </c>
      <c r="AO93" s="125">
        <f t="shared" si="8"/>
        <v>0</v>
      </c>
      <c r="AP93" s="125">
        <f t="shared" si="8"/>
        <v>0</v>
      </c>
      <c r="AQ93" s="125">
        <f t="shared" si="8"/>
        <v>0</v>
      </c>
      <c r="AR93" s="125">
        <f t="shared" si="8"/>
        <v>0</v>
      </c>
      <c r="AS93" s="125">
        <f t="shared" si="8"/>
        <v>0</v>
      </c>
      <c r="AT93" s="125">
        <f t="shared" si="8"/>
        <v>0</v>
      </c>
      <c r="AU93" s="125">
        <f t="shared" si="8"/>
        <v>0</v>
      </c>
      <c r="AV93" s="125">
        <f t="shared" si="8"/>
        <v>0</v>
      </c>
      <c r="AW93" s="125">
        <f t="shared" si="8"/>
        <v>0</v>
      </c>
      <c r="AX93" s="125">
        <f t="shared" si="8"/>
        <v>0</v>
      </c>
      <c r="AY93" s="125">
        <f t="shared" si="9"/>
        <v>0</v>
      </c>
      <c r="AZ93" s="125">
        <f t="shared" si="9"/>
        <v>0</v>
      </c>
      <c r="BA93" s="125">
        <f t="shared" si="9"/>
        <v>0</v>
      </c>
      <c r="BB93" s="125">
        <f t="shared" si="9"/>
        <v>0</v>
      </c>
      <c r="BC93" s="125">
        <f t="shared" si="9"/>
        <v>0</v>
      </c>
      <c r="BD93" s="125">
        <f t="shared" si="9"/>
        <v>0</v>
      </c>
      <c r="BE93" s="125">
        <f t="shared" si="9"/>
        <v>0</v>
      </c>
      <c r="BF93" s="125">
        <f t="shared" si="9"/>
        <v>0</v>
      </c>
      <c r="BH93" s="265" t="e">
        <f>IF(COUNTIF(#REF!,$A93)&gt;0,1,0)</f>
        <v>#REF!</v>
      </c>
      <c r="BI93" s="261"/>
      <c r="BJ93" s="265" t="e">
        <v>#REF!</v>
      </c>
      <c r="BK93" s="261"/>
      <c r="BL93" s="265" t="e">
        <f>IF(BJ93&gt;0,MAX($BL$88:BL92)+1,"")</f>
        <v>#REF!</v>
      </c>
      <c r="BM93" s="261"/>
      <c r="BN93" s="265" t="b">
        <v>0</v>
      </c>
      <c r="BO93" s="261"/>
      <c r="BP93" s="261"/>
      <c r="BQ93" s="261"/>
    </row>
    <row r="94" spans="1:69" s="51" customFormat="1" x14ac:dyDescent="0.25">
      <c r="A94" s="52" t="str">
        <f>Translations!$B$668</f>
        <v>Crude steel</v>
      </c>
      <c r="B94" s="125" t="str">
        <f t="shared" si="0"/>
        <v>t</v>
      </c>
      <c r="C94" s="52" t="b">
        <v>0</v>
      </c>
      <c r="D94" s="52" t="b">
        <f t="shared" si="1"/>
        <v>1</v>
      </c>
      <c r="E94" s="52" t="b">
        <f t="shared" si="2"/>
        <v>1</v>
      </c>
      <c r="F94" s="126" t="str">
        <f t="shared" ca="1" si="3"/>
        <v>Parameters_Constants!$G$94:$J$94</v>
      </c>
      <c r="G94" s="126" t="str">
        <f>Translations!$B$669</f>
        <v>Basic oxygen steelmaking</v>
      </c>
      <c r="H94" s="126" t="str">
        <f>Translations!$B$670</f>
        <v>Electric arc furnace</v>
      </c>
      <c r="I94" s="126" t="str">
        <f>Translations!$B$671</f>
        <v>Other production routes</v>
      </c>
      <c r="J94" s="126" t="str">
        <f>Translations!$B$672</f>
        <v>Unknown production routes</v>
      </c>
      <c r="K94" s="126" t="str">
        <f t="shared" ref="J94:P98" si="13">CONST_NA</f>
        <v>n.a.</v>
      </c>
      <c r="L94" s="126" t="str">
        <f t="shared" si="13"/>
        <v>n.a.</v>
      </c>
      <c r="M94" s="126" t="str">
        <f t="shared" si="13"/>
        <v>n.a.</v>
      </c>
      <c r="N94" s="126" t="str">
        <f t="shared" si="13"/>
        <v>n.a.</v>
      </c>
      <c r="O94" s="126" t="str">
        <f t="shared" si="13"/>
        <v>n.a.</v>
      </c>
      <c r="P94" s="126" t="str">
        <f t="shared" si="13"/>
        <v>n.a.</v>
      </c>
      <c r="Q94" s="126" t="str">
        <f t="shared" ca="1" si="5"/>
        <v>Parameters_Constants!$R$94:$T$94</v>
      </c>
      <c r="R94" s="52" t="str">
        <f>A96</f>
        <v>Pig iron</v>
      </c>
      <c r="S94" s="52" t="str">
        <f>A95</f>
        <v>Direct reduced iron</v>
      </c>
      <c r="T94" s="52" t="str">
        <f>A97</f>
        <v>Alloys (FeMn, FeCr, FeNi)</v>
      </c>
      <c r="U94" s="52" t="str">
        <f t="shared" ref="U94:AA106" si="14">CONST_NA</f>
        <v>n.a.</v>
      </c>
      <c r="V94" s="52" t="str">
        <f t="shared" si="14"/>
        <v>n.a.</v>
      </c>
      <c r="W94" s="52" t="str">
        <f t="shared" si="14"/>
        <v>n.a.</v>
      </c>
      <c r="X94" s="52" t="str">
        <f t="shared" si="14"/>
        <v>n.a.</v>
      </c>
      <c r="Y94" s="52" t="str">
        <f t="shared" si="14"/>
        <v>n.a.</v>
      </c>
      <c r="Z94" s="52" t="str">
        <f t="shared" si="14"/>
        <v>n.a.</v>
      </c>
      <c r="AA94" s="52" t="str">
        <f t="shared" si="14"/>
        <v>n.a.</v>
      </c>
      <c r="AC94" s="52" t="str">
        <f t="shared" si="11"/>
        <v>Crude steel</v>
      </c>
      <c r="AD94" s="52" t="str">
        <f>AE93</f>
        <v>Pig iron</v>
      </c>
      <c r="AE94" s="52" t="str">
        <f>AF93</f>
        <v>Alloys (FeMn, FeCr, FeNi)</v>
      </c>
      <c r="AF94" s="52" t="str">
        <f>AG93</f>
        <v>Sintered Ore</v>
      </c>
      <c r="AG94" s="52" t="str">
        <f>AH93</f>
        <v>Direct reduced iron</v>
      </c>
      <c r="AH94" s="52" t="str">
        <f>AI93</f>
        <v>Hydrogen</v>
      </c>
      <c r="AI94" s="52" t="str">
        <f>CONST_NA</f>
        <v>n.a.</v>
      </c>
      <c r="AJ94" s="52" t="str">
        <f>CONST_NA</f>
        <v>n.a.</v>
      </c>
      <c r="AK94" s="52" t="str">
        <f>CONST_NA</f>
        <v>n.a.</v>
      </c>
      <c r="AL94" s="52" t="str">
        <f>CONST_NA</f>
        <v>n.a.</v>
      </c>
      <c r="AM94" s="52" t="str">
        <f>CONST_NA</f>
        <v>n.a.</v>
      </c>
      <c r="AO94" s="125">
        <f t="shared" si="8"/>
        <v>0</v>
      </c>
      <c r="AP94" s="125">
        <f t="shared" si="8"/>
        <v>0</v>
      </c>
      <c r="AQ94" s="125">
        <f t="shared" si="8"/>
        <v>0</v>
      </c>
      <c r="AR94" s="125">
        <f t="shared" si="8"/>
        <v>0</v>
      </c>
      <c r="AS94" s="125">
        <f t="shared" si="8"/>
        <v>1</v>
      </c>
      <c r="AT94" s="125">
        <f t="shared" si="8"/>
        <v>0</v>
      </c>
      <c r="AU94" s="125">
        <f t="shared" si="8"/>
        <v>0</v>
      </c>
      <c r="AV94" s="125">
        <f t="shared" si="8"/>
        <v>0</v>
      </c>
      <c r="AW94" s="125">
        <f t="shared" si="8"/>
        <v>0</v>
      </c>
      <c r="AX94" s="125">
        <f t="shared" si="8"/>
        <v>0</v>
      </c>
      <c r="AY94" s="125">
        <f t="shared" si="9"/>
        <v>0</v>
      </c>
      <c r="AZ94" s="125">
        <f t="shared" si="9"/>
        <v>0</v>
      </c>
      <c r="BA94" s="125">
        <f t="shared" si="9"/>
        <v>0</v>
      </c>
      <c r="BB94" s="125">
        <f t="shared" si="9"/>
        <v>0</v>
      </c>
      <c r="BC94" s="125">
        <f t="shared" si="9"/>
        <v>0</v>
      </c>
      <c r="BD94" s="125">
        <f t="shared" si="9"/>
        <v>0</v>
      </c>
      <c r="BE94" s="125">
        <f t="shared" si="9"/>
        <v>0</v>
      </c>
      <c r="BF94" s="125">
        <f t="shared" si="9"/>
        <v>0</v>
      </c>
      <c r="BH94" s="265" t="e">
        <f>IF(COUNTIF(#REF!,$A94)&gt;0,1,0)</f>
        <v>#REF!</v>
      </c>
      <c r="BI94" s="261"/>
      <c r="BJ94" s="265" t="e">
        <v>#REF!</v>
      </c>
      <c r="BK94" s="261"/>
      <c r="BL94" s="265" t="e">
        <f>IF(BJ94&gt;0,MAX($BL$88:BL93)+1,"")</f>
        <v>#REF!</v>
      </c>
      <c r="BM94" s="261"/>
      <c r="BN94" s="265" t="b">
        <v>0</v>
      </c>
      <c r="BO94" s="261"/>
      <c r="BP94" s="261"/>
      <c r="BQ94" s="261"/>
    </row>
    <row r="95" spans="1:69" s="51" customFormat="1" x14ac:dyDescent="0.25">
      <c r="A95" s="52" t="str">
        <f>Translations!$B$673</f>
        <v>Direct reduced iron</v>
      </c>
      <c r="B95" s="125" t="str">
        <f t="shared" si="0"/>
        <v>t</v>
      </c>
      <c r="C95" s="52" t="b">
        <v>0</v>
      </c>
      <c r="D95" s="52" t="b">
        <f t="shared" si="1"/>
        <v>1</v>
      </c>
      <c r="E95" s="52" t="b">
        <f t="shared" si="2"/>
        <v>0</v>
      </c>
      <c r="F95" s="126" t="str">
        <f t="shared" ca="1" si="3"/>
        <v>Parameters_Constants!$G$95:$G$95</v>
      </c>
      <c r="G95" s="126" t="str">
        <f>CONST_AllProdRoutes</f>
        <v>All production routes</v>
      </c>
      <c r="H95" s="126" t="str">
        <f t="shared" si="4"/>
        <v>n.a.</v>
      </c>
      <c r="I95" s="126" t="str">
        <f t="shared" si="4"/>
        <v>n.a.</v>
      </c>
      <c r="J95" s="126" t="str">
        <f t="shared" si="4"/>
        <v>n.a.</v>
      </c>
      <c r="K95" s="126" t="str">
        <f t="shared" si="13"/>
        <v>n.a.</v>
      </c>
      <c r="L95" s="126" t="str">
        <f t="shared" si="13"/>
        <v>n.a.</v>
      </c>
      <c r="M95" s="126" t="str">
        <f t="shared" si="13"/>
        <v>n.a.</v>
      </c>
      <c r="N95" s="126" t="str">
        <f t="shared" si="13"/>
        <v>n.a.</v>
      </c>
      <c r="O95" s="126" t="str">
        <f t="shared" si="13"/>
        <v>n.a.</v>
      </c>
      <c r="P95" s="126" t="str">
        <f t="shared" si="13"/>
        <v>n.a.</v>
      </c>
      <c r="Q95" s="126" t="str">
        <f t="shared" ca="1" si="5"/>
        <v>Parameters_Constants!$R$95:$S$95</v>
      </c>
      <c r="R95" s="52" t="str">
        <f>A98</f>
        <v>Sintered Ore</v>
      </c>
      <c r="S95" s="52" t="str">
        <f>A99</f>
        <v>Hydrogen</v>
      </c>
      <c r="T95" s="52" t="str">
        <f t="shared" ref="T95:T102" si="15">CONST_NA</f>
        <v>n.a.</v>
      </c>
      <c r="U95" s="52" t="str">
        <f t="shared" si="14"/>
        <v>n.a.</v>
      </c>
      <c r="V95" s="52" t="str">
        <f t="shared" si="14"/>
        <v>n.a.</v>
      </c>
      <c r="W95" s="52" t="str">
        <f t="shared" si="14"/>
        <v>n.a.</v>
      </c>
      <c r="X95" s="52" t="str">
        <f t="shared" si="14"/>
        <v>n.a.</v>
      </c>
      <c r="Y95" s="52" t="str">
        <f t="shared" si="14"/>
        <v>n.a.</v>
      </c>
      <c r="Z95" s="52" t="str">
        <f t="shared" si="14"/>
        <v>n.a.</v>
      </c>
      <c r="AA95" s="52" t="str">
        <f t="shared" si="14"/>
        <v>n.a.</v>
      </c>
      <c r="AC95" s="52" t="str">
        <f t="shared" si="11"/>
        <v>Direct reduced iron</v>
      </c>
      <c r="AD95" s="52" t="str">
        <f>AF94</f>
        <v>Sintered Ore</v>
      </c>
      <c r="AE95" s="52" t="str">
        <f>AH94</f>
        <v>Hydrogen</v>
      </c>
      <c r="AF95" s="52" t="str">
        <f t="shared" ref="AF95:AM97" si="16">CONST_NA</f>
        <v>n.a.</v>
      </c>
      <c r="AG95" s="52" t="str">
        <f t="shared" si="16"/>
        <v>n.a.</v>
      </c>
      <c r="AH95" s="52" t="str">
        <f t="shared" si="16"/>
        <v>n.a.</v>
      </c>
      <c r="AI95" s="52" t="str">
        <f t="shared" si="16"/>
        <v>n.a.</v>
      </c>
      <c r="AJ95" s="52" t="str">
        <f t="shared" si="16"/>
        <v>n.a.</v>
      </c>
      <c r="AK95" s="52" t="str">
        <f t="shared" si="16"/>
        <v>n.a.</v>
      </c>
      <c r="AL95" s="52" t="str">
        <f t="shared" si="16"/>
        <v>n.a.</v>
      </c>
      <c r="AM95" s="52" t="str">
        <f t="shared" si="16"/>
        <v>n.a.</v>
      </c>
      <c r="AO95" s="125">
        <f t="shared" si="8"/>
        <v>0</v>
      </c>
      <c r="AP95" s="125">
        <f t="shared" si="8"/>
        <v>0</v>
      </c>
      <c r="AQ95" s="125">
        <f t="shared" si="8"/>
        <v>0</v>
      </c>
      <c r="AR95" s="125">
        <f t="shared" si="8"/>
        <v>0</v>
      </c>
      <c r="AS95" s="125">
        <f t="shared" si="8"/>
        <v>1</v>
      </c>
      <c r="AT95" s="125">
        <f t="shared" si="8"/>
        <v>1</v>
      </c>
      <c r="AU95" s="125">
        <f t="shared" si="8"/>
        <v>0</v>
      </c>
      <c r="AV95" s="125">
        <f t="shared" si="8"/>
        <v>0</v>
      </c>
      <c r="AW95" s="125">
        <f t="shared" si="8"/>
        <v>0</v>
      </c>
      <c r="AX95" s="125">
        <f t="shared" si="8"/>
        <v>0</v>
      </c>
      <c r="AY95" s="125">
        <f t="shared" si="9"/>
        <v>0</v>
      </c>
      <c r="AZ95" s="125">
        <f t="shared" si="9"/>
        <v>0</v>
      </c>
      <c r="BA95" s="125">
        <f t="shared" si="9"/>
        <v>0</v>
      </c>
      <c r="BB95" s="125">
        <f t="shared" si="9"/>
        <v>0</v>
      </c>
      <c r="BC95" s="125">
        <f t="shared" si="9"/>
        <v>0</v>
      </c>
      <c r="BD95" s="125">
        <f t="shared" si="9"/>
        <v>0</v>
      </c>
      <c r="BE95" s="125">
        <f t="shared" si="9"/>
        <v>0</v>
      </c>
      <c r="BF95" s="125">
        <f t="shared" si="9"/>
        <v>0</v>
      </c>
      <c r="BH95" s="265" t="e">
        <f>IF(COUNTIF(#REF!,$A95)&gt;0,1,0)</f>
        <v>#REF!</v>
      </c>
      <c r="BI95" s="261"/>
      <c r="BJ95" s="265" t="e">
        <v>#REF!</v>
      </c>
      <c r="BK95" s="261"/>
      <c r="BL95" s="265" t="e">
        <f>IF(BJ95&gt;0,MAX($BL$88:BL94)+1,"")</f>
        <v>#REF!</v>
      </c>
      <c r="BM95" s="261"/>
      <c r="BN95" s="265" t="b">
        <v>0</v>
      </c>
      <c r="BO95" s="261"/>
      <c r="BP95" s="261"/>
      <c r="BQ95" s="261"/>
    </row>
    <row r="96" spans="1:69" s="51" customFormat="1" x14ac:dyDescent="0.25">
      <c r="A96" s="52" t="str">
        <f>Translations!$B$674</f>
        <v>Pig iron</v>
      </c>
      <c r="B96" s="125" t="str">
        <f t="shared" si="0"/>
        <v>t</v>
      </c>
      <c r="C96" s="52" t="b">
        <v>0</v>
      </c>
      <c r="D96" s="52" t="b">
        <f t="shared" si="1"/>
        <v>1</v>
      </c>
      <c r="E96" s="52" t="b">
        <f t="shared" si="2"/>
        <v>1</v>
      </c>
      <c r="F96" s="126" t="str">
        <f t="shared" ca="1" si="3"/>
        <v>Parameters_Constants!$G$96:$J$96</v>
      </c>
      <c r="G96" s="126" t="str">
        <f>Translations!$B$675</f>
        <v>Blast furnace route</v>
      </c>
      <c r="H96" s="126" t="str">
        <f>Translations!$B$676</f>
        <v>Smelting reduction</v>
      </c>
      <c r="I96" s="126" t="str">
        <f>Translations!$B$671</f>
        <v>Other production routes</v>
      </c>
      <c r="J96" s="126" t="str">
        <f>Translations!$B$672</f>
        <v>Unknown production routes</v>
      </c>
      <c r="K96" s="126" t="str">
        <f t="shared" si="13"/>
        <v>n.a.</v>
      </c>
      <c r="L96" s="126" t="str">
        <f t="shared" si="13"/>
        <v>n.a.</v>
      </c>
      <c r="M96" s="126" t="str">
        <f t="shared" si="13"/>
        <v>n.a.</v>
      </c>
      <c r="N96" s="126" t="str">
        <f t="shared" si="13"/>
        <v>n.a.</v>
      </c>
      <c r="O96" s="126" t="str">
        <f t="shared" si="13"/>
        <v>n.a.</v>
      </c>
      <c r="P96" s="126" t="str">
        <f t="shared" si="13"/>
        <v>n.a.</v>
      </c>
      <c r="Q96" s="126" t="str">
        <f t="shared" ca="1" si="5"/>
        <v>Parameters_Constants!$R$96:$S$96</v>
      </c>
      <c r="R96" s="52" t="str">
        <f>A98</f>
        <v>Sintered Ore</v>
      </c>
      <c r="S96" s="52" t="str">
        <f>A97</f>
        <v>Alloys (FeMn, FeCr, FeNi)</v>
      </c>
      <c r="T96" s="52" t="str">
        <f t="shared" si="15"/>
        <v>n.a.</v>
      </c>
      <c r="U96" s="52" t="str">
        <f t="shared" si="14"/>
        <v>n.a.</v>
      </c>
      <c r="V96" s="52" t="str">
        <f t="shared" si="14"/>
        <v>n.a.</v>
      </c>
      <c r="W96" s="52" t="str">
        <f t="shared" si="14"/>
        <v>n.a.</v>
      </c>
      <c r="X96" s="52" t="str">
        <f t="shared" si="14"/>
        <v>n.a.</v>
      </c>
      <c r="Y96" s="52" t="str">
        <f t="shared" si="14"/>
        <v>n.a.</v>
      </c>
      <c r="Z96" s="52" t="str">
        <f t="shared" si="14"/>
        <v>n.a.</v>
      </c>
      <c r="AA96" s="52" t="str">
        <f t="shared" si="14"/>
        <v>n.a.</v>
      </c>
      <c r="AC96" s="52" t="str">
        <f t="shared" si="11"/>
        <v>Pig iron</v>
      </c>
      <c r="AD96" s="52" t="str">
        <f>AE94</f>
        <v>Alloys (FeMn, FeCr, FeNi)</v>
      </c>
      <c r="AE96" s="52" t="str">
        <f>AF94</f>
        <v>Sintered Ore</v>
      </c>
      <c r="AF96" s="52" t="str">
        <f t="shared" si="16"/>
        <v>n.a.</v>
      </c>
      <c r="AG96" s="52" t="str">
        <f t="shared" si="16"/>
        <v>n.a.</v>
      </c>
      <c r="AH96" s="52" t="str">
        <f t="shared" si="16"/>
        <v>n.a.</v>
      </c>
      <c r="AI96" s="52" t="str">
        <f t="shared" si="16"/>
        <v>n.a.</v>
      </c>
      <c r="AJ96" s="52" t="str">
        <f t="shared" si="16"/>
        <v>n.a.</v>
      </c>
      <c r="AK96" s="52" t="str">
        <f t="shared" si="16"/>
        <v>n.a.</v>
      </c>
      <c r="AL96" s="52" t="str">
        <f t="shared" si="16"/>
        <v>n.a.</v>
      </c>
      <c r="AM96" s="52" t="str">
        <f t="shared" si="16"/>
        <v>n.a.</v>
      </c>
      <c r="AO96" s="125">
        <f t="shared" si="8"/>
        <v>0</v>
      </c>
      <c r="AP96" s="125">
        <f t="shared" si="8"/>
        <v>0</v>
      </c>
      <c r="AQ96" s="125">
        <f t="shared" si="8"/>
        <v>0</v>
      </c>
      <c r="AR96" s="125">
        <f t="shared" si="8"/>
        <v>0</v>
      </c>
      <c r="AS96" s="125">
        <f t="shared" si="8"/>
        <v>1</v>
      </c>
      <c r="AT96" s="125">
        <f t="shared" si="8"/>
        <v>1</v>
      </c>
      <c r="AU96" s="125">
        <f t="shared" si="8"/>
        <v>0</v>
      </c>
      <c r="AV96" s="125">
        <f t="shared" si="8"/>
        <v>0</v>
      </c>
      <c r="AW96" s="125">
        <f t="shared" si="8"/>
        <v>0</v>
      </c>
      <c r="AX96" s="125">
        <f t="shared" si="8"/>
        <v>0</v>
      </c>
      <c r="AY96" s="125">
        <f t="shared" si="9"/>
        <v>0</v>
      </c>
      <c r="AZ96" s="125">
        <f t="shared" si="9"/>
        <v>0</v>
      </c>
      <c r="BA96" s="125">
        <f t="shared" si="9"/>
        <v>0</v>
      </c>
      <c r="BB96" s="125">
        <f t="shared" si="9"/>
        <v>0</v>
      </c>
      <c r="BC96" s="125">
        <f t="shared" si="9"/>
        <v>0</v>
      </c>
      <c r="BD96" s="125">
        <f t="shared" si="9"/>
        <v>0</v>
      </c>
      <c r="BE96" s="125">
        <f t="shared" si="9"/>
        <v>0</v>
      </c>
      <c r="BF96" s="125">
        <f t="shared" si="9"/>
        <v>0</v>
      </c>
      <c r="BH96" s="265" t="e">
        <f>IF(COUNTIF(#REF!,$A96)&gt;0,1,0)</f>
        <v>#REF!</v>
      </c>
      <c r="BI96" s="261"/>
      <c r="BJ96" s="265" t="e">
        <v>#REF!</v>
      </c>
      <c r="BK96" s="261"/>
      <c r="BL96" s="265" t="e">
        <f>IF(BJ96&gt;0,MAX($BL$88:BL95)+1,"")</f>
        <v>#REF!</v>
      </c>
      <c r="BM96" s="261"/>
      <c r="BN96" s="265" t="b">
        <v>0</v>
      </c>
      <c r="BO96" s="261"/>
      <c r="BP96" s="261"/>
      <c r="BQ96" s="261"/>
    </row>
    <row r="97" spans="1:69" s="51" customFormat="1" x14ac:dyDescent="0.25">
      <c r="A97" s="52" t="str">
        <f>Translations!$B$677</f>
        <v>Alloys (FeMn, FeCr, FeNi)</v>
      </c>
      <c r="B97" s="125" t="str">
        <f t="shared" si="0"/>
        <v>t</v>
      </c>
      <c r="C97" s="52" t="b">
        <v>0</v>
      </c>
      <c r="D97" s="52" t="b">
        <f t="shared" si="1"/>
        <v>1</v>
      </c>
      <c r="E97" s="52" t="b">
        <f t="shared" si="2"/>
        <v>0</v>
      </c>
      <c r="F97" s="126" t="str">
        <f t="shared" ca="1" si="3"/>
        <v>Parameters_Constants!$G$97:$G$97</v>
      </c>
      <c r="G97" s="126" t="str">
        <f>CONST_AllProdRoutes</f>
        <v>All production routes</v>
      </c>
      <c r="H97" s="126" t="str">
        <f>CONST_NA</f>
        <v>n.a.</v>
      </c>
      <c r="I97" s="126" t="str">
        <f>CONST_NA</f>
        <v>n.a.</v>
      </c>
      <c r="J97" s="126" t="str">
        <f t="shared" si="13"/>
        <v>n.a.</v>
      </c>
      <c r="K97" s="126" t="str">
        <f t="shared" si="13"/>
        <v>n.a.</v>
      </c>
      <c r="L97" s="126" t="str">
        <f t="shared" si="13"/>
        <v>n.a.</v>
      </c>
      <c r="M97" s="126" t="str">
        <f t="shared" si="13"/>
        <v>n.a.</v>
      </c>
      <c r="N97" s="126" t="str">
        <f t="shared" si="13"/>
        <v>n.a.</v>
      </c>
      <c r="O97" s="126" t="str">
        <f t="shared" si="13"/>
        <v>n.a.</v>
      </c>
      <c r="P97" s="126" t="str">
        <f t="shared" si="13"/>
        <v>n.a.</v>
      </c>
      <c r="Q97" s="126" t="str">
        <f t="shared" ca="1" si="5"/>
        <v>Parameters_Constants!$R$97:$R$97</v>
      </c>
      <c r="R97" s="52" t="str">
        <f>A98</f>
        <v>Sintered Ore</v>
      </c>
      <c r="S97" s="52" t="str">
        <f t="shared" ref="S97:S102" si="17">CONST_NA</f>
        <v>n.a.</v>
      </c>
      <c r="T97" s="52" t="str">
        <f t="shared" si="15"/>
        <v>n.a.</v>
      </c>
      <c r="U97" s="52" t="str">
        <f t="shared" si="14"/>
        <v>n.a.</v>
      </c>
      <c r="V97" s="52" t="str">
        <f t="shared" si="14"/>
        <v>n.a.</v>
      </c>
      <c r="W97" s="52" t="str">
        <f t="shared" si="14"/>
        <v>n.a.</v>
      </c>
      <c r="X97" s="52" t="str">
        <f t="shared" si="14"/>
        <v>n.a.</v>
      </c>
      <c r="Y97" s="52" t="str">
        <f t="shared" si="14"/>
        <v>n.a.</v>
      </c>
      <c r="Z97" s="52" t="str">
        <f t="shared" si="14"/>
        <v>n.a.</v>
      </c>
      <c r="AA97" s="52" t="str">
        <f t="shared" si="14"/>
        <v>n.a.</v>
      </c>
      <c r="AC97" s="52" t="str">
        <f t="shared" si="11"/>
        <v>Alloys (FeMn, FeCr, FeNi)</v>
      </c>
      <c r="AD97" s="52" t="str">
        <f>AE96</f>
        <v>Sintered Ore</v>
      </c>
      <c r="AE97" s="52" t="str">
        <f t="shared" ref="AD97:AM104" si="18">CONST_NA</f>
        <v>n.a.</v>
      </c>
      <c r="AF97" s="52" t="str">
        <f t="shared" si="16"/>
        <v>n.a.</v>
      </c>
      <c r="AG97" s="52" t="str">
        <f t="shared" si="16"/>
        <v>n.a.</v>
      </c>
      <c r="AH97" s="52" t="str">
        <f t="shared" si="16"/>
        <v>n.a.</v>
      </c>
      <c r="AI97" s="52" t="str">
        <f t="shared" si="16"/>
        <v>n.a.</v>
      </c>
      <c r="AJ97" s="52" t="str">
        <f t="shared" si="16"/>
        <v>n.a.</v>
      </c>
      <c r="AK97" s="52" t="str">
        <f t="shared" si="16"/>
        <v>n.a.</v>
      </c>
      <c r="AL97" s="52" t="str">
        <f t="shared" si="16"/>
        <v>n.a.</v>
      </c>
      <c r="AM97" s="52" t="str">
        <f t="shared" si="16"/>
        <v>n.a.</v>
      </c>
      <c r="AO97" s="125">
        <f t="shared" si="8"/>
        <v>0</v>
      </c>
      <c r="AP97" s="125">
        <f t="shared" si="8"/>
        <v>0</v>
      </c>
      <c r="AQ97" s="125">
        <f t="shared" si="8"/>
        <v>0</v>
      </c>
      <c r="AR97" s="125">
        <f t="shared" si="8"/>
        <v>0</v>
      </c>
      <c r="AS97" s="125">
        <f t="shared" si="8"/>
        <v>1</v>
      </c>
      <c r="AT97" s="125">
        <f t="shared" si="8"/>
        <v>1</v>
      </c>
      <c r="AU97" s="125">
        <f t="shared" si="8"/>
        <v>0</v>
      </c>
      <c r="AV97" s="125">
        <f t="shared" si="8"/>
        <v>1</v>
      </c>
      <c r="AW97" s="125">
        <f t="shared" si="8"/>
        <v>0</v>
      </c>
      <c r="AX97" s="125">
        <f t="shared" si="8"/>
        <v>0</v>
      </c>
      <c r="AY97" s="125">
        <f t="shared" si="9"/>
        <v>0</v>
      </c>
      <c r="AZ97" s="125">
        <f t="shared" si="9"/>
        <v>0</v>
      </c>
      <c r="BA97" s="125">
        <f t="shared" si="9"/>
        <v>0</v>
      </c>
      <c r="BB97" s="125">
        <f t="shared" si="9"/>
        <v>0</v>
      </c>
      <c r="BC97" s="125">
        <f t="shared" si="9"/>
        <v>0</v>
      </c>
      <c r="BD97" s="125">
        <f t="shared" si="9"/>
        <v>0</v>
      </c>
      <c r="BE97" s="125">
        <f t="shared" si="9"/>
        <v>0</v>
      </c>
      <c r="BF97" s="125">
        <f t="shared" si="9"/>
        <v>0</v>
      </c>
      <c r="BH97" s="265" t="e">
        <f>IF(COUNTIF(#REF!,$A97)&gt;0,1,0)</f>
        <v>#REF!</v>
      </c>
      <c r="BI97" s="261"/>
      <c r="BJ97" s="265" t="e">
        <v>#REF!</v>
      </c>
      <c r="BK97" s="261"/>
      <c r="BL97" s="265" t="e">
        <f>IF(BJ97&gt;0,MAX($BL$88:BL96)+1,"")</f>
        <v>#REF!</v>
      </c>
      <c r="BM97" s="261"/>
      <c r="BN97" s="265" t="b">
        <v>0</v>
      </c>
      <c r="BO97" s="261"/>
      <c r="BP97" s="261"/>
      <c r="BQ97" s="261"/>
    </row>
    <row r="98" spans="1:69" s="51" customFormat="1" x14ac:dyDescent="0.25">
      <c r="A98" s="52" t="str">
        <f>Translations!$B$678</f>
        <v>Sintered Ore</v>
      </c>
      <c r="B98" s="125" t="str">
        <f t="shared" si="0"/>
        <v>t</v>
      </c>
      <c r="C98" s="52" t="b">
        <v>1</v>
      </c>
      <c r="D98" s="52" t="b">
        <f t="shared" si="1"/>
        <v>1</v>
      </c>
      <c r="E98" s="52" t="b">
        <f t="shared" si="2"/>
        <v>0</v>
      </c>
      <c r="F98" s="126" t="str">
        <f t="shared" ca="1" si="3"/>
        <v>Parameters_Constants!$G$98:$G$98</v>
      </c>
      <c r="G98" s="126" t="str">
        <f>CONST_AllProdRoutes</f>
        <v>All production routes</v>
      </c>
      <c r="H98" s="126" t="str">
        <f>CONST_NA</f>
        <v>n.a.</v>
      </c>
      <c r="I98" s="126" t="str">
        <f>CONST_NA</f>
        <v>n.a.</v>
      </c>
      <c r="J98" s="126" t="str">
        <f t="shared" si="13"/>
        <v>n.a.</v>
      </c>
      <c r="K98" s="126" t="str">
        <f t="shared" si="13"/>
        <v>n.a.</v>
      </c>
      <c r="L98" s="126" t="str">
        <f t="shared" si="13"/>
        <v>n.a.</v>
      </c>
      <c r="M98" s="126" t="str">
        <f t="shared" si="13"/>
        <v>n.a.</v>
      </c>
      <c r="N98" s="126" t="str">
        <f t="shared" si="13"/>
        <v>n.a.</v>
      </c>
      <c r="O98" s="126" t="str">
        <f t="shared" si="13"/>
        <v>n.a.</v>
      </c>
      <c r="P98" s="126" t="str">
        <f t="shared" si="13"/>
        <v>n.a.</v>
      </c>
      <c r="Q98" s="126" t="str">
        <f t="shared" ca="1" si="5"/>
        <v>Parameters_Constants!$R$98:$R$98</v>
      </c>
      <c r="R98" s="52" t="str">
        <f>CONST_NA</f>
        <v>n.a.</v>
      </c>
      <c r="S98" s="52" t="str">
        <f t="shared" si="17"/>
        <v>n.a.</v>
      </c>
      <c r="T98" s="52" t="str">
        <f t="shared" si="15"/>
        <v>n.a.</v>
      </c>
      <c r="U98" s="52" t="str">
        <f t="shared" si="14"/>
        <v>n.a.</v>
      </c>
      <c r="V98" s="52" t="str">
        <f t="shared" si="14"/>
        <v>n.a.</v>
      </c>
      <c r="W98" s="52" t="str">
        <f t="shared" si="14"/>
        <v>n.a.</v>
      </c>
      <c r="X98" s="52" t="str">
        <f t="shared" si="14"/>
        <v>n.a.</v>
      </c>
      <c r="Y98" s="52" t="str">
        <f t="shared" si="14"/>
        <v>n.a.</v>
      </c>
      <c r="Z98" s="52" t="str">
        <f t="shared" si="14"/>
        <v>n.a.</v>
      </c>
      <c r="AA98" s="52" t="str">
        <f t="shared" si="14"/>
        <v>n.a.</v>
      </c>
      <c r="AC98" s="52" t="str">
        <f t="shared" si="11"/>
        <v>Sintered Ore</v>
      </c>
      <c r="AD98" s="52" t="str">
        <f t="shared" si="18"/>
        <v>n.a.</v>
      </c>
      <c r="AE98" s="52" t="str">
        <f t="shared" si="18"/>
        <v>n.a.</v>
      </c>
      <c r="AF98" s="52" t="str">
        <f t="shared" si="18"/>
        <v>n.a.</v>
      </c>
      <c r="AG98" s="52" t="str">
        <f t="shared" si="18"/>
        <v>n.a.</v>
      </c>
      <c r="AH98" s="52" t="str">
        <f t="shared" si="18"/>
        <v>n.a.</v>
      </c>
      <c r="AI98" s="52" t="str">
        <f t="shared" si="18"/>
        <v>n.a.</v>
      </c>
      <c r="AJ98" s="52" t="str">
        <f t="shared" si="18"/>
        <v>n.a.</v>
      </c>
      <c r="AK98" s="52" t="str">
        <f t="shared" si="18"/>
        <v>n.a.</v>
      </c>
      <c r="AL98" s="52" t="str">
        <f t="shared" si="18"/>
        <v>n.a.</v>
      </c>
      <c r="AM98" s="52" t="str">
        <f t="shared" si="18"/>
        <v>n.a.</v>
      </c>
      <c r="AO98" s="125">
        <f t="shared" si="8"/>
        <v>0</v>
      </c>
      <c r="AP98" s="125">
        <f t="shared" si="8"/>
        <v>0</v>
      </c>
      <c r="AQ98" s="125">
        <f t="shared" si="8"/>
        <v>0</v>
      </c>
      <c r="AR98" s="125">
        <f t="shared" si="8"/>
        <v>0</v>
      </c>
      <c r="AS98" s="125">
        <f t="shared" si="8"/>
        <v>1</v>
      </c>
      <c r="AT98" s="125">
        <f t="shared" si="8"/>
        <v>1</v>
      </c>
      <c r="AU98" s="125">
        <f t="shared" si="8"/>
        <v>1</v>
      </c>
      <c r="AV98" s="125">
        <f t="shared" si="8"/>
        <v>1</v>
      </c>
      <c r="AW98" s="125">
        <f t="shared" si="8"/>
        <v>1</v>
      </c>
      <c r="AX98" s="125">
        <f t="shared" si="8"/>
        <v>0</v>
      </c>
      <c r="AY98" s="125">
        <f t="shared" si="9"/>
        <v>0</v>
      </c>
      <c r="AZ98" s="125">
        <f t="shared" si="9"/>
        <v>0</v>
      </c>
      <c r="BA98" s="125">
        <f t="shared" si="9"/>
        <v>0</v>
      </c>
      <c r="BB98" s="125">
        <f t="shared" si="9"/>
        <v>0</v>
      </c>
      <c r="BC98" s="125">
        <f t="shared" si="9"/>
        <v>0</v>
      </c>
      <c r="BD98" s="125">
        <f t="shared" si="9"/>
        <v>0</v>
      </c>
      <c r="BE98" s="125">
        <f t="shared" si="9"/>
        <v>0</v>
      </c>
      <c r="BF98" s="125">
        <f t="shared" si="9"/>
        <v>0</v>
      </c>
      <c r="BH98" s="265" t="e">
        <f>IF(COUNTIF(#REF!,$A98)&gt;0,1,0)</f>
        <v>#REF!</v>
      </c>
      <c r="BI98" s="261"/>
      <c r="BJ98" s="265" t="e">
        <v>#REF!</v>
      </c>
      <c r="BK98" s="261"/>
      <c r="BL98" s="265" t="e">
        <f>IF(BJ98&gt;0,MAX($BL$88:BL97)+1,"")</f>
        <v>#REF!</v>
      </c>
      <c r="BM98" s="261"/>
      <c r="BN98" s="265" t="b">
        <v>0</v>
      </c>
      <c r="BO98" s="261"/>
      <c r="BP98" s="261"/>
      <c r="BQ98" s="261"/>
    </row>
    <row r="99" spans="1:69" s="51" customFormat="1" x14ac:dyDescent="0.25">
      <c r="A99" s="52" t="str">
        <f>Translations!$B$650</f>
        <v>Hydrogen</v>
      </c>
      <c r="B99" s="125" t="str">
        <f t="shared" si="0"/>
        <v>t</v>
      </c>
      <c r="C99" s="52" t="b">
        <v>0</v>
      </c>
      <c r="D99" s="52" t="b">
        <f t="shared" si="1"/>
        <v>1</v>
      </c>
      <c r="E99" s="52" t="b">
        <f t="shared" si="2"/>
        <v>1</v>
      </c>
      <c r="F99" s="126" t="str">
        <f t="shared" ca="1" si="3"/>
        <v>Parameters_Constants!$G$99:$K$99</v>
      </c>
      <c r="G99" s="126" t="str">
        <f>Translations!$B$679</f>
        <v>Steam reforming and partial oxidation</v>
      </c>
      <c r="H99" s="126" t="str">
        <f>Translations!$B$680</f>
        <v>Electrolysis of water</v>
      </c>
      <c r="I99" s="126" t="str">
        <f>Translations!$B$681</f>
        <v>Chlor-Alkali electrolysis and production of chlorates</v>
      </c>
      <c r="J99" s="126" t="str">
        <f>Translations!$B$671</f>
        <v>Other production routes</v>
      </c>
      <c r="K99" s="126" t="str">
        <f>Translations!$B$672</f>
        <v>Unknown production routes</v>
      </c>
      <c r="L99" s="126" t="str">
        <f t="shared" ref="L99:P106" si="19">CONST_NA</f>
        <v>n.a.</v>
      </c>
      <c r="M99" s="126" t="str">
        <f t="shared" si="19"/>
        <v>n.a.</v>
      </c>
      <c r="N99" s="126" t="str">
        <f t="shared" si="19"/>
        <v>n.a.</v>
      </c>
      <c r="O99" s="126" t="str">
        <f t="shared" si="19"/>
        <v>n.a.</v>
      </c>
      <c r="P99" s="126" t="str">
        <f t="shared" si="19"/>
        <v>n.a.</v>
      </c>
      <c r="Q99" s="126" t="str">
        <f t="shared" ca="1" si="5"/>
        <v>Parameters_Constants!$R$99:$R$99</v>
      </c>
      <c r="R99" s="52" t="str">
        <f>CONST_NA</f>
        <v>n.a.</v>
      </c>
      <c r="S99" s="52" t="str">
        <f t="shared" si="17"/>
        <v>n.a.</v>
      </c>
      <c r="T99" s="52" t="str">
        <f t="shared" si="15"/>
        <v>n.a.</v>
      </c>
      <c r="U99" s="52" t="str">
        <f t="shared" si="14"/>
        <v>n.a.</v>
      </c>
      <c r="V99" s="52" t="str">
        <f t="shared" si="14"/>
        <v>n.a.</v>
      </c>
      <c r="W99" s="52" t="str">
        <f t="shared" si="14"/>
        <v>n.a.</v>
      </c>
      <c r="X99" s="52" t="str">
        <f t="shared" si="14"/>
        <v>n.a.</v>
      </c>
      <c r="Y99" s="52" t="str">
        <f t="shared" si="14"/>
        <v>n.a.</v>
      </c>
      <c r="Z99" s="52" t="str">
        <f t="shared" si="14"/>
        <v>n.a.</v>
      </c>
      <c r="AA99" s="52" t="str">
        <f t="shared" si="14"/>
        <v>n.a.</v>
      </c>
      <c r="AC99" s="52" t="str">
        <f t="shared" si="11"/>
        <v>Hydrogen</v>
      </c>
      <c r="AD99" s="52" t="str">
        <f t="shared" si="18"/>
        <v>n.a.</v>
      </c>
      <c r="AE99" s="52" t="str">
        <f t="shared" si="18"/>
        <v>n.a.</v>
      </c>
      <c r="AF99" s="52" t="str">
        <f t="shared" si="18"/>
        <v>n.a.</v>
      </c>
      <c r="AG99" s="52" t="str">
        <f t="shared" si="18"/>
        <v>n.a.</v>
      </c>
      <c r="AH99" s="52" t="str">
        <f t="shared" si="18"/>
        <v>n.a.</v>
      </c>
      <c r="AI99" s="52" t="str">
        <f t="shared" si="18"/>
        <v>n.a.</v>
      </c>
      <c r="AJ99" s="52" t="str">
        <f t="shared" si="18"/>
        <v>n.a.</v>
      </c>
      <c r="AK99" s="52" t="str">
        <f t="shared" si="18"/>
        <v>n.a.</v>
      </c>
      <c r="AL99" s="52" t="str">
        <f t="shared" si="18"/>
        <v>n.a.</v>
      </c>
      <c r="AM99" s="52" t="str">
        <f t="shared" si="18"/>
        <v>n.a.</v>
      </c>
      <c r="AO99" s="125">
        <f t="shared" ref="AO99:AX106" si="20">COUNTIF(INDEX($AD$89:$AM$106,MATCH(AO$88,CONST_LIST_Goods,0),),$A99)</f>
        <v>0</v>
      </c>
      <c r="AP99" s="125">
        <f t="shared" si="20"/>
        <v>0</v>
      </c>
      <c r="AQ99" s="125">
        <f t="shared" si="20"/>
        <v>0</v>
      </c>
      <c r="AR99" s="125">
        <f t="shared" si="20"/>
        <v>0</v>
      </c>
      <c r="AS99" s="125">
        <f t="shared" si="20"/>
        <v>1</v>
      </c>
      <c r="AT99" s="125">
        <f t="shared" si="20"/>
        <v>1</v>
      </c>
      <c r="AU99" s="125">
        <f t="shared" si="20"/>
        <v>1</v>
      </c>
      <c r="AV99" s="125">
        <f t="shared" si="20"/>
        <v>0</v>
      </c>
      <c r="AW99" s="125">
        <f t="shared" si="20"/>
        <v>0</v>
      </c>
      <c r="AX99" s="125">
        <f t="shared" si="20"/>
        <v>0</v>
      </c>
      <c r="AY99" s="125">
        <f t="shared" ref="AY99:BF106" si="21">COUNTIF(INDEX($AD$89:$AM$106,MATCH(AY$88,CONST_LIST_Goods,0),),$A99)</f>
        <v>0</v>
      </c>
      <c r="AZ99" s="125">
        <f t="shared" si="21"/>
        <v>1</v>
      </c>
      <c r="BA99" s="125">
        <f t="shared" si="21"/>
        <v>1</v>
      </c>
      <c r="BB99" s="125">
        <f t="shared" si="21"/>
        <v>1</v>
      </c>
      <c r="BC99" s="125">
        <f t="shared" si="21"/>
        <v>1</v>
      </c>
      <c r="BD99" s="125">
        <f t="shared" si="21"/>
        <v>0</v>
      </c>
      <c r="BE99" s="125">
        <f t="shared" si="21"/>
        <v>0</v>
      </c>
      <c r="BF99" s="125">
        <f t="shared" si="21"/>
        <v>0</v>
      </c>
      <c r="BH99" s="265" t="e">
        <f>IF(COUNTIF(#REF!,$A99)&gt;0,1,0)</f>
        <v>#REF!</v>
      </c>
      <c r="BI99" s="261"/>
      <c r="BJ99" s="265" t="e">
        <v>#REF!</v>
      </c>
      <c r="BK99" s="261"/>
      <c r="BL99" s="265" t="e">
        <f>IF(BJ99&gt;0,MAX($BL$88:BL98)+1,"")</f>
        <v>#REF!</v>
      </c>
      <c r="BM99" s="261"/>
      <c r="BN99" s="265" t="b">
        <v>0</v>
      </c>
      <c r="BO99" s="261"/>
      <c r="BP99" s="261"/>
      <c r="BQ99" s="261"/>
    </row>
    <row r="100" spans="1:69" s="51" customFormat="1" x14ac:dyDescent="0.25">
      <c r="A100" s="52" t="str">
        <f>Translations!$B$682</f>
        <v>Ammonia</v>
      </c>
      <c r="B100" s="125" t="str">
        <f t="shared" si="0"/>
        <v>t</v>
      </c>
      <c r="C100" s="52" t="b">
        <v>0</v>
      </c>
      <c r="D100" s="52" t="b">
        <f t="shared" si="1"/>
        <v>1</v>
      </c>
      <c r="E100" s="52" t="b">
        <f t="shared" si="2"/>
        <v>1</v>
      </c>
      <c r="F100" s="126" t="str">
        <f t="shared" ca="1" si="3"/>
        <v>Parameters_Constants!$G$100:$J$100</v>
      </c>
      <c r="G100" s="126" t="str">
        <f>Translations!$B$683</f>
        <v>Haber-Bosch process with steam reforming of natural gas or biogas</v>
      </c>
      <c r="H100" s="126" t="str">
        <f>Translations!$B$684</f>
        <v>Haber-Bosch process with gasification of coal or other fuels</v>
      </c>
      <c r="I100" s="126" t="str">
        <f>Translations!$B$671</f>
        <v>Other production routes</v>
      </c>
      <c r="J100" s="126" t="str">
        <f>Translations!$B$672</f>
        <v>Unknown production routes</v>
      </c>
      <c r="K100" s="126" t="str">
        <f t="shared" ref="J100:K105" si="22">CONST_NA</f>
        <v>n.a.</v>
      </c>
      <c r="L100" s="126" t="str">
        <f t="shared" si="19"/>
        <v>n.a.</v>
      </c>
      <c r="M100" s="126" t="str">
        <f t="shared" si="19"/>
        <v>n.a.</v>
      </c>
      <c r="N100" s="126" t="str">
        <f t="shared" si="19"/>
        <v>n.a.</v>
      </c>
      <c r="O100" s="126" t="str">
        <f t="shared" si="19"/>
        <v>n.a.</v>
      </c>
      <c r="P100" s="126" t="str">
        <f t="shared" si="19"/>
        <v>n.a.</v>
      </c>
      <c r="Q100" s="126" t="str">
        <f t="shared" ca="1" si="5"/>
        <v>Parameters_Constants!$R$100:$R$100</v>
      </c>
      <c r="R100" s="128" t="str">
        <f>A99</f>
        <v>Hydrogen</v>
      </c>
      <c r="S100" s="52" t="str">
        <f t="shared" si="17"/>
        <v>n.a.</v>
      </c>
      <c r="T100" s="52" t="str">
        <f t="shared" si="15"/>
        <v>n.a.</v>
      </c>
      <c r="U100" s="52" t="str">
        <f t="shared" si="14"/>
        <v>n.a.</v>
      </c>
      <c r="V100" s="52" t="str">
        <f t="shared" si="14"/>
        <v>n.a.</v>
      </c>
      <c r="W100" s="52" t="str">
        <f t="shared" si="14"/>
        <v>n.a.</v>
      </c>
      <c r="X100" s="52" t="str">
        <f t="shared" si="14"/>
        <v>n.a.</v>
      </c>
      <c r="Y100" s="52" t="str">
        <f t="shared" si="14"/>
        <v>n.a.</v>
      </c>
      <c r="Z100" s="52" t="str">
        <f t="shared" si="14"/>
        <v>n.a.</v>
      </c>
      <c r="AA100" s="52" t="str">
        <f t="shared" si="14"/>
        <v>n.a.</v>
      </c>
      <c r="AC100" s="52" t="str">
        <f t="shared" si="11"/>
        <v>Ammonia</v>
      </c>
      <c r="AD100" s="52" t="str">
        <f>AC99</f>
        <v>Hydrogen</v>
      </c>
      <c r="AE100" s="52" t="str">
        <f t="shared" si="18"/>
        <v>n.a.</v>
      </c>
      <c r="AF100" s="52" t="str">
        <f t="shared" si="18"/>
        <v>n.a.</v>
      </c>
      <c r="AG100" s="52" t="str">
        <f t="shared" si="18"/>
        <v>n.a.</v>
      </c>
      <c r="AH100" s="52" t="str">
        <f t="shared" si="18"/>
        <v>n.a.</v>
      </c>
      <c r="AI100" s="52" t="str">
        <f t="shared" si="18"/>
        <v>n.a.</v>
      </c>
      <c r="AJ100" s="52" t="str">
        <f t="shared" si="18"/>
        <v>n.a.</v>
      </c>
      <c r="AK100" s="52" t="str">
        <f t="shared" si="18"/>
        <v>n.a.</v>
      </c>
      <c r="AL100" s="52" t="str">
        <f t="shared" si="18"/>
        <v>n.a.</v>
      </c>
      <c r="AM100" s="52" t="str">
        <f t="shared" si="18"/>
        <v>n.a.</v>
      </c>
      <c r="AO100" s="125">
        <f t="shared" si="20"/>
        <v>0</v>
      </c>
      <c r="AP100" s="125">
        <f t="shared" si="20"/>
        <v>0</v>
      </c>
      <c r="AQ100" s="125">
        <f t="shared" si="20"/>
        <v>0</v>
      </c>
      <c r="AR100" s="125">
        <f t="shared" si="20"/>
        <v>0</v>
      </c>
      <c r="AS100" s="125">
        <f t="shared" si="20"/>
        <v>0</v>
      </c>
      <c r="AT100" s="125">
        <f t="shared" si="20"/>
        <v>0</v>
      </c>
      <c r="AU100" s="125">
        <f t="shared" si="20"/>
        <v>0</v>
      </c>
      <c r="AV100" s="125">
        <f t="shared" si="20"/>
        <v>0</v>
      </c>
      <c r="AW100" s="125">
        <f t="shared" si="20"/>
        <v>0</v>
      </c>
      <c r="AX100" s="125">
        <f t="shared" si="20"/>
        <v>0</v>
      </c>
      <c r="AY100" s="125">
        <f t="shared" si="21"/>
        <v>0</v>
      </c>
      <c r="AZ100" s="125">
        <f t="shared" si="21"/>
        <v>0</v>
      </c>
      <c r="BA100" s="125">
        <f t="shared" si="21"/>
        <v>1</v>
      </c>
      <c r="BB100" s="125">
        <f t="shared" si="21"/>
        <v>1</v>
      </c>
      <c r="BC100" s="125">
        <f t="shared" si="21"/>
        <v>1</v>
      </c>
      <c r="BD100" s="125">
        <f t="shared" si="21"/>
        <v>0</v>
      </c>
      <c r="BE100" s="125">
        <f t="shared" si="21"/>
        <v>0</v>
      </c>
      <c r="BF100" s="125">
        <f t="shared" si="21"/>
        <v>0</v>
      </c>
      <c r="BH100" s="265" t="e">
        <f>IF(COUNTIF(#REF!,$A100)&gt;0,1,0)</f>
        <v>#REF!</v>
      </c>
      <c r="BI100" s="261"/>
      <c r="BJ100" s="265" t="e">
        <v>#REF!</v>
      </c>
      <c r="BK100" s="261"/>
      <c r="BL100" s="265" t="e">
        <f>IF(BJ100&gt;0,MAX($BL$88:BL99)+1,"")</f>
        <v>#REF!</v>
      </c>
      <c r="BM100" s="261"/>
      <c r="BN100" s="265" t="b">
        <v>0</v>
      </c>
      <c r="BO100" s="261"/>
      <c r="BP100" s="261"/>
      <c r="BQ100" s="261"/>
    </row>
    <row r="101" spans="1:69" s="51" customFormat="1" x14ac:dyDescent="0.25">
      <c r="A101" s="52" t="str">
        <f>Translations!$B$685</f>
        <v>Nitric acid</v>
      </c>
      <c r="B101" s="125" t="str">
        <f t="shared" si="0"/>
        <v>t</v>
      </c>
      <c r="C101" s="52" t="b">
        <v>1</v>
      </c>
      <c r="D101" s="52" t="b">
        <f t="shared" si="1"/>
        <v>1</v>
      </c>
      <c r="E101" s="52" t="b">
        <f t="shared" si="2"/>
        <v>0</v>
      </c>
      <c r="F101" s="126" t="str">
        <f t="shared" ca="1" si="3"/>
        <v>Parameters_Constants!$G$101:$G$101</v>
      </c>
      <c r="G101" s="126" t="str">
        <f>CONST_AllProdRoutes</f>
        <v>All production routes</v>
      </c>
      <c r="H101" s="126" t="str">
        <f t="shared" ref="H101:I104" si="23">CONST_NA</f>
        <v>n.a.</v>
      </c>
      <c r="I101" s="126" t="str">
        <f t="shared" si="23"/>
        <v>n.a.</v>
      </c>
      <c r="J101" s="126" t="str">
        <f t="shared" si="22"/>
        <v>n.a.</v>
      </c>
      <c r="K101" s="126" t="str">
        <f t="shared" si="22"/>
        <v>n.a.</v>
      </c>
      <c r="L101" s="126" t="str">
        <f t="shared" si="19"/>
        <v>n.a.</v>
      </c>
      <c r="M101" s="126" t="str">
        <f t="shared" si="19"/>
        <v>n.a.</v>
      </c>
      <c r="N101" s="126" t="str">
        <f t="shared" si="19"/>
        <v>n.a.</v>
      </c>
      <c r="O101" s="126" t="str">
        <f t="shared" si="19"/>
        <v>n.a.</v>
      </c>
      <c r="P101" s="126" t="str">
        <f t="shared" si="19"/>
        <v>n.a.</v>
      </c>
      <c r="Q101" s="126" t="str">
        <f t="shared" ca="1" si="5"/>
        <v>Parameters_Constants!$R$101:$R$101</v>
      </c>
      <c r="R101" s="52" t="str">
        <f>A100</f>
        <v>Ammonia</v>
      </c>
      <c r="S101" s="52" t="str">
        <f t="shared" si="17"/>
        <v>n.a.</v>
      </c>
      <c r="T101" s="52" t="str">
        <f t="shared" si="15"/>
        <v>n.a.</v>
      </c>
      <c r="U101" s="52" t="str">
        <f t="shared" si="14"/>
        <v>n.a.</v>
      </c>
      <c r="V101" s="52" t="str">
        <f t="shared" si="14"/>
        <v>n.a.</v>
      </c>
      <c r="W101" s="52" t="str">
        <f t="shared" si="14"/>
        <v>n.a.</v>
      </c>
      <c r="X101" s="52" t="str">
        <f t="shared" si="14"/>
        <v>n.a.</v>
      </c>
      <c r="Y101" s="52" t="str">
        <f t="shared" si="14"/>
        <v>n.a.</v>
      </c>
      <c r="Z101" s="52" t="str">
        <f t="shared" si="14"/>
        <v>n.a.</v>
      </c>
      <c r="AA101" s="52" t="str">
        <f t="shared" si="14"/>
        <v>n.a.</v>
      </c>
      <c r="AC101" s="52" t="str">
        <f t="shared" si="11"/>
        <v>Nitric acid</v>
      </c>
      <c r="AD101" s="52" t="str">
        <f>AC100</f>
        <v>Ammonia</v>
      </c>
      <c r="AE101" s="52" t="str">
        <f>AD100</f>
        <v>Hydrogen</v>
      </c>
      <c r="AF101" s="52" t="str">
        <f t="shared" si="18"/>
        <v>n.a.</v>
      </c>
      <c r="AG101" s="52" t="str">
        <f t="shared" si="18"/>
        <v>n.a.</v>
      </c>
      <c r="AH101" s="52" t="str">
        <f t="shared" si="18"/>
        <v>n.a.</v>
      </c>
      <c r="AI101" s="52" t="str">
        <f t="shared" si="18"/>
        <v>n.a.</v>
      </c>
      <c r="AJ101" s="52" t="str">
        <f t="shared" si="18"/>
        <v>n.a.</v>
      </c>
      <c r="AK101" s="52" t="str">
        <f t="shared" si="18"/>
        <v>n.a.</v>
      </c>
      <c r="AL101" s="52" t="str">
        <f t="shared" si="18"/>
        <v>n.a.</v>
      </c>
      <c r="AM101" s="52" t="str">
        <f t="shared" si="18"/>
        <v>n.a.</v>
      </c>
      <c r="AO101" s="125">
        <f t="shared" si="20"/>
        <v>0</v>
      </c>
      <c r="AP101" s="125">
        <f t="shared" si="20"/>
        <v>0</v>
      </c>
      <c r="AQ101" s="125">
        <f t="shared" si="20"/>
        <v>0</v>
      </c>
      <c r="AR101" s="125">
        <f t="shared" si="20"/>
        <v>0</v>
      </c>
      <c r="AS101" s="125">
        <f t="shared" si="20"/>
        <v>0</v>
      </c>
      <c r="AT101" s="125">
        <f t="shared" si="20"/>
        <v>0</v>
      </c>
      <c r="AU101" s="125">
        <f t="shared" si="20"/>
        <v>0</v>
      </c>
      <c r="AV101" s="125">
        <f t="shared" si="20"/>
        <v>0</v>
      </c>
      <c r="AW101" s="125">
        <f t="shared" si="20"/>
        <v>0</v>
      </c>
      <c r="AX101" s="125">
        <f t="shared" si="20"/>
        <v>0</v>
      </c>
      <c r="AY101" s="125">
        <f t="shared" si="21"/>
        <v>0</v>
      </c>
      <c r="AZ101" s="125">
        <f t="shared" si="21"/>
        <v>0</v>
      </c>
      <c r="BA101" s="125">
        <f t="shared" si="21"/>
        <v>0</v>
      </c>
      <c r="BB101" s="125">
        <f t="shared" si="21"/>
        <v>0</v>
      </c>
      <c r="BC101" s="125">
        <f t="shared" si="21"/>
        <v>1</v>
      </c>
      <c r="BD101" s="125">
        <f t="shared" si="21"/>
        <v>0</v>
      </c>
      <c r="BE101" s="125">
        <f t="shared" si="21"/>
        <v>0</v>
      </c>
      <c r="BF101" s="125">
        <f t="shared" si="21"/>
        <v>0</v>
      </c>
      <c r="BH101" s="265" t="e">
        <f>IF(COUNTIF(#REF!,$A101)&gt;0,1,0)</f>
        <v>#REF!</v>
      </c>
      <c r="BI101" s="261"/>
      <c r="BJ101" s="265" t="e">
        <v>#REF!</v>
      </c>
      <c r="BK101" s="261"/>
      <c r="BL101" s="265" t="e">
        <f>IF(BJ101&gt;0,MAX($BL$88:BL100)+1,"")</f>
        <v>#REF!</v>
      </c>
      <c r="BM101" s="261"/>
      <c r="BN101" s="265" t="b">
        <v>0</v>
      </c>
      <c r="BO101" s="261"/>
      <c r="BP101" s="261"/>
      <c r="BQ101" s="261"/>
    </row>
    <row r="102" spans="1:69" s="51" customFormat="1" x14ac:dyDescent="0.25">
      <c r="A102" s="52" t="str">
        <f>Translations!$B$686</f>
        <v>Urea</v>
      </c>
      <c r="B102" s="125" t="str">
        <f t="shared" si="0"/>
        <v>t</v>
      </c>
      <c r="C102" s="52" t="b">
        <v>1</v>
      </c>
      <c r="D102" s="52" t="b">
        <f t="shared" si="1"/>
        <v>1</v>
      </c>
      <c r="E102" s="52" t="b">
        <f t="shared" si="2"/>
        <v>0</v>
      </c>
      <c r="F102" s="126" t="str">
        <f t="shared" ca="1" si="3"/>
        <v>Parameters_Constants!$G$102:$G$102</v>
      </c>
      <c r="G102" s="126" t="str">
        <f>CONST_AllProdRoutes</f>
        <v>All production routes</v>
      </c>
      <c r="H102" s="126" t="str">
        <f t="shared" si="23"/>
        <v>n.a.</v>
      </c>
      <c r="I102" s="126" t="str">
        <f t="shared" si="23"/>
        <v>n.a.</v>
      </c>
      <c r="J102" s="126" t="str">
        <f t="shared" si="22"/>
        <v>n.a.</v>
      </c>
      <c r="K102" s="126" t="str">
        <f t="shared" si="22"/>
        <v>n.a.</v>
      </c>
      <c r="L102" s="126" t="str">
        <f t="shared" si="19"/>
        <v>n.a.</v>
      </c>
      <c r="M102" s="126" t="str">
        <f t="shared" si="19"/>
        <v>n.a.</v>
      </c>
      <c r="N102" s="126" t="str">
        <f t="shared" si="19"/>
        <v>n.a.</v>
      </c>
      <c r="O102" s="126" t="str">
        <f t="shared" si="19"/>
        <v>n.a.</v>
      </c>
      <c r="P102" s="126" t="str">
        <f t="shared" si="19"/>
        <v>n.a.</v>
      </c>
      <c r="Q102" s="126" t="str">
        <f t="shared" ca="1" si="5"/>
        <v>Parameters_Constants!$R$102:$R$102</v>
      </c>
      <c r="R102" s="52" t="str">
        <f>A100</f>
        <v>Ammonia</v>
      </c>
      <c r="S102" s="52" t="str">
        <f t="shared" si="17"/>
        <v>n.a.</v>
      </c>
      <c r="T102" s="52" t="str">
        <f t="shared" si="15"/>
        <v>n.a.</v>
      </c>
      <c r="U102" s="52" t="str">
        <f t="shared" si="14"/>
        <v>n.a.</v>
      </c>
      <c r="V102" s="52" t="str">
        <f t="shared" si="14"/>
        <v>n.a.</v>
      </c>
      <c r="W102" s="52" t="str">
        <f t="shared" si="14"/>
        <v>n.a.</v>
      </c>
      <c r="X102" s="52" t="str">
        <f t="shared" si="14"/>
        <v>n.a.</v>
      </c>
      <c r="Y102" s="52" t="str">
        <f t="shared" si="14"/>
        <v>n.a.</v>
      </c>
      <c r="Z102" s="52" t="str">
        <f t="shared" si="14"/>
        <v>n.a.</v>
      </c>
      <c r="AA102" s="52" t="str">
        <f t="shared" si="14"/>
        <v>n.a.</v>
      </c>
      <c r="AC102" s="52" t="str">
        <f t="shared" si="11"/>
        <v>Urea</v>
      </c>
      <c r="AD102" s="52" t="str">
        <f>AD101</f>
        <v>Ammonia</v>
      </c>
      <c r="AE102" s="52" t="str">
        <f>AE101</f>
        <v>Hydrogen</v>
      </c>
      <c r="AF102" s="52" t="str">
        <f t="shared" si="18"/>
        <v>n.a.</v>
      </c>
      <c r="AG102" s="52" t="str">
        <f t="shared" si="18"/>
        <v>n.a.</v>
      </c>
      <c r="AH102" s="52" t="str">
        <f t="shared" si="18"/>
        <v>n.a.</v>
      </c>
      <c r="AI102" s="52" t="str">
        <f t="shared" si="18"/>
        <v>n.a.</v>
      </c>
      <c r="AJ102" s="52" t="str">
        <f t="shared" si="18"/>
        <v>n.a.</v>
      </c>
      <c r="AK102" s="52" t="str">
        <f t="shared" si="18"/>
        <v>n.a.</v>
      </c>
      <c r="AL102" s="52" t="str">
        <f t="shared" si="18"/>
        <v>n.a.</v>
      </c>
      <c r="AM102" s="52" t="str">
        <f t="shared" si="18"/>
        <v>n.a.</v>
      </c>
      <c r="AO102" s="125">
        <f t="shared" si="20"/>
        <v>0</v>
      </c>
      <c r="AP102" s="125">
        <f t="shared" si="20"/>
        <v>0</v>
      </c>
      <c r="AQ102" s="125">
        <f t="shared" si="20"/>
        <v>0</v>
      </c>
      <c r="AR102" s="125">
        <f t="shared" si="20"/>
        <v>0</v>
      </c>
      <c r="AS102" s="125">
        <f t="shared" si="20"/>
        <v>0</v>
      </c>
      <c r="AT102" s="125">
        <f t="shared" si="20"/>
        <v>0</v>
      </c>
      <c r="AU102" s="125">
        <f t="shared" si="20"/>
        <v>0</v>
      </c>
      <c r="AV102" s="125">
        <f t="shared" si="20"/>
        <v>0</v>
      </c>
      <c r="AW102" s="125">
        <f t="shared" si="20"/>
        <v>0</v>
      </c>
      <c r="AX102" s="125">
        <f t="shared" si="20"/>
        <v>0</v>
      </c>
      <c r="AY102" s="125">
        <f t="shared" si="21"/>
        <v>0</v>
      </c>
      <c r="AZ102" s="125">
        <f t="shared" si="21"/>
        <v>0</v>
      </c>
      <c r="BA102" s="125">
        <f t="shared" si="21"/>
        <v>0</v>
      </c>
      <c r="BB102" s="125">
        <f t="shared" si="21"/>
        <v>0</v>
      </c>
      <c r="BC102" s="125">
        <f t="shared" si="21"/>
        <v>1</v>
      </c>
      <c r="BD102" s="125">
        <f t="shared" si="21"/>
        <v>0</v>
      </c>
      <c r="BE102" s="125">
        <f t="shared" si="21"/>
        <v>0</v>
      </c>
      <c r="BF102" s="125">
        <f t="shared" si="21"/>
        <v>0</v>
      </c>
      <c r="BH102" s="265" t="e">
        <f>IF(COUNTIF(#REF!,$A102)&gt;0,1,0)</f>
        <v>#REF!</v>
      </c>
      <c r="BI102" s="261"/>
      <c r="BJ102" s="265" t="e">
        <v>#REF!</v>
      </c>
      <c r="BK102" s="261"/>
      <c r="BL102" s="265" t="e">
        <f>IF(BJ102&gt;0,MAX($BL$88:BL101)+1,"")</f>
        <v>#REF!</v>
      </c>
      <c r="BM102" s="261"/>
      <c r="BN102" s="265" t="b">
        <v>0</v>
      </c>
      <c r="BO102" s="261"/>
      <c r="BP102" s="261"/>
      <c r="BQ102" s="261"/>
    </row>
    <row r="103" spans="1:69" s="51" customFormat="1" x14ac:dyDescent="0.25">
      <c r="A103" s="52" t="str">
        <f>Translations!$B$687</f>
        <v>Mixed fertilisers</v>
      </c>
      <c r="B103" s="125" t="str">
        <f t="shared" si="0"/>
        <v>t</v>
      </c>
      <c r="C103" s="52" t="b">
        <v>1</v>
      </c>
      <c r="D103" s="52" t="b">
        <f t="shared" si="1"/>
        <v>1</v>
      </c>
      <c r="E103" s="52" t="b">
        <f t="shared" si="2"/>
        <v>0</v>
      </c>
      <c r="F103" s="126" t="str">
        <f t="shared" ca="1" si="3"/>
        <v>Parameters_Constants!$G$103:$G$103</v>
      </c>
      <c r="G103" s="126" t="str">
        <f>CONST_AllProdRoutes</f>
        <v>All production routes</v>
      </c>
      <c r="H103" s="126" t="str">
        <f t="shared" si="23"/>
        <v>n.a.</v>
      </c>
      <c r="I103" s="126" t="str">
        <f t="shared" si="23"/>
        <v>n.a.</v>
      </c>
      <c r="J103" s="126" t="str">
        <f t="shared" si="22"/>
        <v>n.a.</v>
      </c>
      <c r="K103" s="126" t="str">
        <f t="shared" si="22"/>
        <v>n.a.</v>
      </c>
      <c r="L103" s="126" t="str">
        <f t="shared" si="19"/>
        <v>n.a.</v>
      </c>
      <c r="M103" s="126" t="str">
        <f t="shared" si="19"/>
        <v>n.a.</v>
      </c>
      <c r="N103" s="126" t="str">
        <f t="shared" si="19"/>
        <v>n.a.</v>
      </c>
      <c r="O103" s="126" t="str">
        <f t="shared" si="19"/>
        <v>n.a.</v>
      </c>
      <c r="P103" s="126" t="str">
        <f t="shared" si="19"/>
        <v>n.a.</v>
      </c>
      <c r="Q103" s="126" t="str">
        <f t="shared" ca="1" si="5"/>
        <v>Parameters_Constants!$R$103:$T$103</v>
      </c>
      <c r="R103" s="52" t="str">
        <f>A100</f>
        <v>Ammonia</v>
      </c>
      <c r="S103" s="52" t="str">
        <f>A101</f>
        <v>Nitric acid</v>
      </c>
      <c r="T103" s="52" t="str">
        <f>A102</f>
        <v>Urea</v>
      </c>
      <c r="U103" s="52" t="str">
        <f t="shared" si="14"/>
        <v>n.a.</v>
      </c>
      <c r="V103" s="52" t="str">
        <f t="shared" si="14"/>
        <v>n.a.</v>
      </c>
      <c r="W103" s="52" t="str">
        <f t="shared" si="14"/>
        <v>n.a.</v>
      </c>
      <c r="X103" s="52" t="str">
        <f t="shared" si="14"/>
        <v>n.a.</v>
      </c>
      <c r="Y103" s="52" t="str">
        <f t="shared" si="14"/>
        <v>n.a.</v>
      </c>
      <c r="Z103" s="52" t="str">
        <f t="shared" si="14"/>
        <v>n.a.</v>
      </c>
      <c r="AA103" s="52" t="str">
        <f t="shared" si="14"/>
        <v>n.a.</v>
      </c>
      <c r="AC103" s="52" t="str">
        <f t="shared" si="11"/>
        <v>Mixed fertilisers</v>
      </c>
      <c r="AD103" s="52" t="str">
        <f>AC102</f>
        <v>Urea</v>
      </c>
      <c r="AE103" s="52" t="str">
        <f>AC101</f>
        <v>Nitric acid</v>
      </c>
      <c r="AF103" s="52" t="str">
        <f>AD101</f>
        <v>Ammonia</v>
      </c>
      <c r="AG103" s="52" t="str">
        <f>AE101</f>
        <v>Hydrogen</v>
      </c>
      <c r="AH103" s="52" t="str">
        <f t="shared" si="18"/>
        <v>n.a.</v>
      </c>
      <c r="AI103" s="52" t="str">
        <f t="shared" si="18"/>
        <v>n.a.</v>
      </c>
      <c r="AJ103" s="52" t="str">
        <f t="shared" si="18"/>
        <v>n.a.</v>
      </c>
      <c r="AK103" s="52" t="str">
        <f t="shared" si="18"/>
        <v>n.a.</v>
      </c>
      <c r="AL103" s="52" t="str">
        <f t="shared" si="18"/>
        <v>n.a.</v>
      </c>
      <c r="AM103" s="52" t="str">
        <f t="shared" si="18"/>
        <v>n.a.</v>
      </c>
      <c r="AO103" s="125">
        <f t="shared" si="20"/>
        <v>0</v>
      </c>
      <c r="AP103" s="125">
        <f t="shared" si="20"/>
        <v>0</v>
      </c>
      <c r="AQ103" s="125">
        <f t="shared" si="20"/>
        <v>0</v>
      </c>
      <c r="AR103" s="125">
        <f t="shared" si="20"/>
        <v>0</v>
      </c>
      <c r="AS103" s="125">
        <f t="shared" si="20"/>
        <v>0</v>
      </c>
      <c r="AT103" s="125">
        <f t="shared" si="20"/>
        <v>0</v>
      </c>
      <c r="AU103" s="125">
        <f t="shared" si="20"/>
        <v>0</v>
      </c>
      <c r="AV103" s="125">
        <f t="shared" si="20"/>
        <v>0</v>
      </c>
      <c r="AW103" s="125">
        <f t="shared" si="20"/>
        <v>0</v>
      </c>
      <c r="AX103" s="125">
        <f t="shared" si="20"/>
        <v>0</v>
      </c>
      <c r="AY103" s="125">
        <f t="shared" si="21"/>
        <v>0</v>
      </c>
      <c r="AZ103" s="125">
        <f t="shared" si="21"/>
        <v>0</v>
      </c>
      <c r="BA103" s="125">
        <f t="shared" si="21"/>
        <v>0</v>
      </c>
      <c r="BB103" s="125">
        <f t="shared" si="21"/>
        <v>0</v>
      </c>
      <c r="BC103" s="125">
        <f t="shared" si="21"/>
        <v>0</v>
      </c>
      <c r="BD103" s="125">
        <f t="shared" si="21"/>
        <v>0</v>
      </c>
      <c r="BE103" s="125">
        <f t="shared" si="21"/>
        <v>0</v>
      </c>
      <c r="BF103" s="125">
        <f t="shared" si="21"/>
        <v>0</v>
      </c>
      <c r="BH103" s="265" t="e">
        <f>IF(COUNTIF(#REF!,$A103)&gt;0,1,0)</f>
        <v>#REF!</v>
      </c>
      <c r="BI103" s="261"/>
      <c r="BJ103" s="265" t="e">
        <v>#REF!</v>
      </c>
      <c r="BK103" s="261"/>
      <c r="BL103" s="265" t="e">
        <f>IF(BJ103&gt;0,MAX($BL$88:BL102)+1,"")</f>
        <v>#REF!</v>
      </c>
      <c r="BM103" s="261"/>
      <c r="BN103" s="265" t="b">
        <v>0</v>
      </c>
      <c r="BO103" s="261"/>
      <c r="BP103" s="261"/>
      <c r="BQ103" s="261"/>
    </row>
    <row r="104" spans="1:69" s="51" customFormat="1" x14ac:dyDescent="0.25">
      <c r="A104" s="52" t="str">
        <f>Translations!$B$688</f>
        <v>Aluminium products</v>
      </c>
      <c r="B104" s="125" t="str">
        <f t="shared" si="0"/>
        <v>t</v>
      </c>
      <c r="C104" s="52" t="b">
        <v>0</v>
      </c>
      <c r="D104" s="52" t="b">
        <f t="shared" si="1"/>
        <v>1</v>
      </c>
      <c r="E104" s="52" t="b">
        <f t="shared" si="2"/>
        <v>0</v>
      </c>
      <c r="F104" s="126" t="str">
        <f t="shared" ca="1" si="3"/>
        <v>Parameters_Constants!$G$104:$G$104</v>
      </c>
      <c r="G104" s="126" t="str">
        <f>CONST_AllProdRoutes</f>
        <v>All production routes</v>
      </c>
      <c r="H104" s="126" t="str">
        <f t="shared" si="23"/>
        <v>n.a.</v>
      </c>
      <c r="I104" s="126" t="str">
        <f t="shared" si="23"/>
        <v>n.a.</v>
      </c>
      <c r="J104" s="126" t="str">
        <f t="shared" si="22"/>
        <v>n.a.</v>
      </c>
      <c r="K104" s="126" t="str">
        <f t="shared" si="22"/>
        <v>n.a.</v>
      </c>
      <c r="L104" s="126" t="str">
        <f t="shared" si="19"/>
        <v>n.a.</v>
      </c>
      <c r="M104" s="126" t="str">
        <f t="shared" si="19"/>
        <v>n.a.</v>
      </c>
      <c r="N104" s="126" t="str">
        <f t="shared" si="19"/>
        <v>n.a.</v>
      </c>
      <c r="O104" s="126" t="str">
        <f t="shared" si="19"/>
        <v>n.a.</v>
      </c>
      <c r="P104" s="126" t="str">
        <f t="shared" si="19"/>
        <v>n.a.</v>
      </c>
      <c r="Q104" s="126" t="str">
        <f t="shared" ca="1" si="5"/>
        <v>Parameters_Constants!$R$104:$R$104</v>
      </c>
      <c r="R104" s="52" t="str">
        <f>A105</f>
        <v>Unwrought aluminium</v>
      </c>
      <c r="S104" s="52"/>
      <c r="T104" s="52" t="str">
        <f>CONST_NA</f>
        <v>n.a.</v>
      </c>
      <c r="U104" s="52" t="str">
        <f t="shared" si="14"/>
        <v>n.a.</v>
      </c>
      <c r="V104" s="52" t="str">
        <f t="shared" si="14"/>
        <v>n.a.</v>
      </c>
      <c r="W104" s="52" t="str">
        <f t="shared" si="14"/>
        <v>n.a.</v>
      </c>
      <c r="X104" s="52" t="str">
        <f t="shared" si="14"/>
        <v>n.a.</v>
      </c>
      <c r="Y104" s="52" t="str">
        <f t="shared" si="14"/>
        <v>n.a.</v>
      </c>
      <c r="Z104" s="52" t="str">
        <f t="shared" si="14"/>
        <v>n.a.</v>
      </c>
      <c r="AA104" s="52" t="str">
        <f t="shared" si="14"/>
        <v>n.a.</v>
      </c>
      <c r="AC104" s="52" t="str">
        <f t="shared" si="11"/>
        <v>Aluminium products</v>
      </c>
      <c r="AD104" s="52" t="str">
        <f>AC105</f>
        <v>Unwrought aluminium</v>
      </c>
      <c r="AE104" s="52" t="str">
        <f t="shared" si="18"/>
        <v>n.a.</v>
      </c>
      <c r="AF104" s="52" t="str">
        <f t="shared" si="18"/>
        <v>n.a.</v>
      </c>
      <c r="AG104" s="52" t="str">
        <f t="shared" si="18"/>
        <v>n.a.</v>
      </c>
      <c r="AH104" s="52" t="str">
        <f t="shared" si="18"/>
        <v>n.a.</v>
      </c>
      <c r="AI104" s="52" t="str">
        <f t="shared" si="18"/>
        <v>n.a.</v>
      </c>
      <c r="AJ104" s="52" t="str">
        <f t="shared" si="18"/>
        <v>n.a.</v>
      </c>
      <c r="AK104" s="52" t="str">
        <f t="shared" si="18"/>
        <v>n.a.</v>
      </c>
      <c r="AL104" s="52" t="str">
        <f t="shared" si="18"/>
        <v>n.a.</v>
      </c>
      <c r="AM104" s="52" t="str">
        <f t="shared" si="18"/>
        <v>n.a.</v>
      </c>
      <c r="AO104" s="125">
        <f t="shared" si="20"/>
        <v>0</v>
      </c>
      <c r="AP104" s="125">
        <f t="shared" si="20"/>
        <v>0</v>
      </c>
      <c r="AQ104" s="125">
        <f t="shared" si="20"/>
        <v>0</v>
      </c>
      <c r="AR104" s="125">
        <f t="shared" si="20"/>
        <v>0</v>
      </c>
      <c r="AS104" s="125">
        <f t="shared" si="20"/>
        <v>0</v>
      </c>
      <c r="AT104" s="125">
        <f t="shared" si="20"/>
        <v>0</v>
      </c>
      <c r="AU104" s="125">
        <f t="shared" si="20"/>
        <v>0</v>
      </c>
      <c r="AV104" s="125">
        <f t="shared" si="20"/>
        <v>0</v>
      </c>
      <c r="AW104" s="125">
        <f t="shared" si="20"/>
        <v>0</v>
      </c>
      <c r="AX104" s="125">
        <f t="shared" si="20"/>
        <v>0</v>
      </c>
      <c r="AY104" s="125">
        <f t="shared" si="21"/>
        <v>0</v>
      </c>
      <c r="AZ104" s="125">
        <f t="shared" si="21"/>
        <v>0</v>
      </c>
      <c r="BA104" s="125">
        <f t="shared" si="21"/>
        <v>0</v>
      </c>
      <c r="BB104" s="125">
        <f t="shared" si="21"/>
        <v>0</v>
      </c>
      <c r="BC104" s="125">
        <f t="shared" si="21"/>
        <v>0</v>
      </c>
      <c r="BD104" s="125">
        <f t="shared" si="21"/>
        <v>0</v>
      </c>
      <c r="BE104" s="125">
        <f t="shared" si="21"/>
        <v>0</v>
      </c>
      <c r="BF104" s="125">
        <f t="shared" si="21"/>
        <v>0</v>
      </c>
      <c r="BH104" s="265" t="e">
        <f>IF(COUNTIF(#REF!,$A104)&gt;0,1,0)</f>
        <v>#REF!</v>
      </c>
      <c r="BI104" s="261"/>
      <c r="BJ104" s="265" t="e">
        <v>#REF!</v>
      </c>
      <c r="BK104" s="261"/>
      <c r="BL104" s="265" t="e">
        <f>IF(BJ104&gt;0,MAX($BL$88:BL103)+1,"")</f>
        <v>#REF!</v>
      </c>
      <c r="BM104" s="261"/>
      <c r="BN104" s="265" t="b">
        <v>1</v>
      </c>
      <c r="BO104" s="261"/>
      <c r="BP104" s="261"/>
      <c r="BQ104" s="261"/>
    </row>
    <row r="105" spans="1:69" s="51" customFormat="1" x14ac:dyDescent="0.25">
      <c r="A105" s="52" t="str">
        <f>Translations!$B$689</f>
        <v>Unwrought aluminium</v>
      </c>
      <c r="B105" s="125" t="str">
        <f t="shared" si="0"/>
        <v>t</v>
      </c>
      <c r="C105" s="52" t="b">
        <v>0</v>
      </c>
      <c r="D105" s="52" t="b">
        <f>IF(MATCH(CNTR_CBAMPeriod,CONST_TransitionalOrDefinitive,0)=1,TRUE,C105)</f>
        <v>1</v>
      </c>
      <c r="E105" s="52" t="b">
        <f t="shared" si="2"/>
        <v>1</v>
      </c>
      <c r="F105" s="126" t="str">
        <f ca="1">ADDRESS(ROW(),COLUMN(G105),,,$B$85)&amp;":"&amp;ADDRESS(ROW(),COLUMN(G105)+MAX(0,9-COUNTIF(G105:P105,CONST_NA)-COUNTIF(G105:P105,"")))</f>
        <v>Parameters_Constants!$G$105:$J$105</v>
      </c>
      <c r="G105" s="126" t="str">
        <f>Translations!$B$690</f>
        <v>Primary (electrolytic) smelting</v>
      </c>
      <c r="H105" s="126" t="str">
        <f>Translations!$B$691</f>
        <v>Secondary melting (recycling)</v>
      </c>
      <c r="I105" s="126" t="str">
        <f>Translations!$B$671</f>
        <v>Other production routes</v>
      </c>
      <c r="J105" s="126" t="str">
        <f>Translations!$B$672</f>
        <v>Unknown production routes</v>
      </c>
      <c r="K105" s="126" t="str">
        <f t="shared" si="22"/>
        <v>n.a.</v>
      </c>
      <c r="L105" s="126" t="str">
        <f t="shared" si="19"/>
        <v>n.a.</v>
      </c>
      <c r="M105" s="126" t="str">
        <f t="shared" si="19"/>
        <v>n.a.</v>
      </c>
      <c r="N105" s="126" t="str">
        <f t="shared" si="19"/>
        <v>n.a.</v>
      </c>
      <c r="O105" s="126" t="str">
        <f t="shared" si="19"/>
        <v>n.a.</v>
      </c>
      <c r="P105" s="126" t="str">
        <f t="shared" si="19"/>
        <v>n.a.</v>
      </c>
      <c r="Q105" s="126" t="str">
        <f ca="1">ADDRESS(ROW(),COLUMN(R105),,,$B$85)&amp;":"&amp;ADDRESS(ROW(),COLUMN(R105)+MAX(0,9-COUNTIF(R105:AA105,CONST_NA)-COUNTIF(R105:AA105,"")))</f>
        <v>Parameters_Constants!$R$105:$R$105</v>
      </c>
      <c r="R105" s="52" t="str">
        <f>CONST_NA</f>
        <v>n.a.</v>
      </c>
      <c r="S105" s="52" t="str">
        <f>CONST_NA</f>
        <v>n.a.</v>
      </c>
      <c r="T105" s="52" t="str">
        <f>CONST_NA</f>
        <v>n.a.</v>
      </c>
      <c r="U105" s="52" t="str">
        <f t="shared" si="14"/>
        <v>n.a.</v>
      </c>
      <c r="V105" s="52" t="str">
        <f t="shared" si="14"/>
        <v>n.a.</v>
      </c>
      <c r="W105" s="52" t="str">
        <f t="shared" si="14"/>
        <v>n.a.</v>
      </c>
      <c r="X105" s="52" t="str">
        <f t="shared" si="14"/>
        <v>n.a.</v>
      </c>
      <c r="Y105" s="52" t="str">
        <f t="shared" si="14"/>
        <v>n.a.</v>
      </c>
      <c r="Z105" s="52" t="str">
        <f t="shared" si="14"/>
        <v>n.a.</v>
      </c>
      <c r="AA105" s="52" t="str">
        <f t="shared" si="14"/>
        <v>n.a.</v>
      </c>
      <c r="AC105" s="52" t="str">
        <f t="shared" si="11"/>
        <v>Unwrought aluminium</v>
      </c>
      <c r="AD105" s="52" t="str">
        <f t="shared" ref="AD105:AM106" si="24">CONST_NA</f>
        <v>n.a.</v>
      </c>
      <c r="AE105" s="52" t="str">
        <f t="shared" si="24"/>
        <v>n.a.</v>
      </c>
      <c r="AF105" s="52" t="str">
        <f t="shared" si="24"/>
        <v>n.a.</v>
      </c>
      <c r="AG105" s="52" t="str">
        <f t="shared" si="24"/>
        <v>n.a.</v>
      </c>
      <c r="AH105" s="52" t="str">
        <f t="shared" si="24"/>
        <v>n.a.</v>
      </c>
      <c r="AI105" s="52" t="str">
        <f t="shared" si="24"/>
        <v>n.a.</v>
      </c>
      <c r="AJ105" s="52" t="str">
        <f t="shared" si="24"/>
        <v>n.a.</v>
      </c>
      <c r="AK105" s="52" t="str">
        <f t="shared" si="24"/>
        <v>n.a.</v>
      </c>
      <c r="AL105" s="52" t="str">
        <f t="shared" si="24"/>
        <v>n.a.</v>
      </c>
      <c r="AM105" s="52" t="str">
        <f t="shared" si="24"/>
        <v>n.a.</v>
      </c>
      <c r="AO105" s="125">
        <f t="shared" si="20"/>
        <v>0</v>
      </c>
      <c r="AP105" s="125">
        <f t="shared" si="20"/>
        <v>0</v>
      </c>
      <c r="AQ105" s="125">
        <f t="shared" si="20"/>
        <v>0</v>
      </c>
      <c r="AR105" s="125">
        <f t="shared" si="20"/>
        <v>0</v>
      </c>
      <c r="AS105" s="125">
        <f t="shared" si="20"/>
        <v>0</v>
      </c>
      <c r="AT105" s="125">
        <f t="shared" si="20"/>
        <v>0</v>
      </c>
      <c r="AU105" s="125">
        <f t="shared" si="20"/>
        <v>0</v>
      </c>
      <c r="AV105" s="125">
        <f t="shared" si="20"/>
        <v>0</v>
      </c>
      <c r="AW105" s="125">
        <f t="shared" si="20"/>
        <v>0</v>
      </c>
      <c r="AX105" s="125">
        <f t="shared" si="20"/>
        <v>0</v>
      </c>
      <c r="AY105" s="125">
        <f t="shared" si="21"/>
        <v>0</v>
      </c>
      <c r="AZ105" s="125">
        <f t="shared" si="21"/>
        <v>0</v>
      </c>
      <c r="BA105" s="125">
        <f t="shared" si="21"/>
        <v>0</v>
      </c>
      <c r="BB105" s="125">
        <f t="shared" si="21"/>
        <v>0</v>
      </c>
      <c r="BC105" s="125">
        <f t="shared" si="21"/>
        <v>0</v>
      </c>
      <c r="BD105" s="125">
        <f t="shared" si="21"/>
        <v>1</v>
      </c>
      <c r="BE105" s="125">
        <f t="shared" si="21"/>
        <v>0</v>
      </c>
      <c r="BF105" s="125">
        <f t="shared" si="21"/>
        <v>0</v>
      </c>
      <c r="BH105" s="265" t="e">
        <f>IF(COUNTIF(#REF!,$A105)&gt;0,1,0)</f>
        <v>#REF!</v>
      </c>
      <c r="BI105" s="261"/>
      <c r="BJ105" s="265" t="e">
        <v>#REF!</v>
      </c>
      <c r="BK105" s="261"/>
      <c r="BL105" s="265" t="e">
        <f>IF(BJ105&gt;0,MAX($BL$88:BL104)+1,"")</f>
        <v>#REF!</v>
      </c>
      <c r="BM105" s="261"/>
      <c r="BN105" s="265" t="b">
        <v>1</v>
      </c>
      <c r="BO105" s="261"/>
      <c r="BP105" s="261"/>
      <c r="BQ105" s="261"/>
    </row>
    <row r="106" spans="1:69" s="51" customFormat="1" x14ac:dyDescent="0.25">
      <c r="A106" s="52" t="str">
        <f>Translations!$B$692</f>
        <v>Electricity (export to EU)</v>
      </c>
      <c r="B106" s="125" t="str">
        <f>CONST_MWh</f>
        <v>MWh</v>
      </c>
      <c r="C106" s="52" t="b">
        <v>0</v>
      </c>
      <c r="D106" s="241" t="b">
        <v>0</v>
      </c>
      <c r="E106" s="52" t="b">
        <f t="shared" si="2"/>
        <v>0</v>
      </c>
      <c r="F106" s="126" t="str">
        <f t="shared" ca="1" si="3"/>
        <v>Parameters_Constants!$G$106:$G$106</v>
      </c>
      <c r="G106" s="126" t="str">
        <f>CONST_AllProdRoutes</f>
        <v>All production routes</v>
      </c>
      <c r="H106" s="126" t="str">
        <f>CONST_NA</f>
        <v>n.a.</v>
      </c>
      <c r="I106" s="126" t="str">
        <f>CONST_NA</f>
        <v>n.a.</v>
      </c>
      <c r="J106" s="126" t="str">
        <f>CONST_NA</f>
        <v>n.a.</v>
      </c>
      <c r="K106" s="126" t="str">
        <f>CONST_NA</f>
        <v>n.a.</v>
      </c>
      <c r="L106" s="126" t="str">
        <f t="shared" si="19"/>
        <v>n.a.</v>
      </c>
      <c r="M106" s="126" t="str">
        <f t="shared" si="19"/>
        <v>n.a.</v>
      </c>
      <c r="N106" s="126" t="str">
        <f t="shared" si="19"/>
        <v>n.a.</v>
      </c>
      <c r="O106" s="126" t="str">
        <f t="shared" si="19"/>
        <v>n.a.</v>
      </c>
      <c r="P106" s="126" t="str">
        <f t="shared" si="19"/>
        <v>n.a.</v>
      </c>
      <c r="Q106" s="126" t="str">
        <f t="shared" ca="1" si="5"/>
        <v>Parameters_Constants!$R$106:$R$106</v>
      </c>
      <c r="R106" s="52" t="str">
        <f>CONST_NA</f>
        <v>n.a.</v>
      </c>
      <c r="S106" s="52" t="str">
        <f>CONST_NA</f>
        <v>n.a.</v>
      </c>
      <c r="T106" s="52" t="str">
        <f>CONST_NA</f>
        <v>n.a.</v>
      </c>
      <c r="U106" s="52" t="str">
        <f t="shared" si="14"/>
        <v>n.a.</v>
      </c>
      <c r="V106" s="52" t="str">
        <f t="shared" si="14"/>
        <v>n.a.</v>
      </c>
      <c r="W106" s="52" t="str">
        <f t="shared" si="14"/>
        <v>n.a.</v>
      </c>
      <c r="X106" s="52" t="str">
        <f t="shared" si="14"/>
        <v>n.a.</v>
      </c>
      <c r="Y106" s="52" t="str">
        <f t="shared" si="14"/>
        <v>n.a.</v>
      </c>
      <c r="Z106" s="52" t="str">
        <f t="shared" si="14"/>
        <v>n.a.</v>
      </c>
      <c r="AA106" s="52" t="str">
        <f t="shared" si="14"/>
        <v>n.a.</v>
      </c>
      <c r="AC106" s="52" t="str">
        <f t="shared" si="11"/>
        <v>Electricity (export to EU)</v>
      </c>
      <c r="AD106" s="52" t="str">
        <f t="shared" si="24"/>
        <v>n.a.</v>
      </c>
      <c r="AE106" s="52" t="str">
        <f t="shared" si="24"/>
        <v>n.a.</v>
      </c>
      <c r="AF106" s="52" t="str">
        <f t="shared" si="24"/>
        <v>n.a.</v>
      </c>
      <c r="AG106" s="52" t="str">
        <f t="shared" si="24"/>
        <v>n.a.</v>
      </c>
      <c r="AH106" s="52" t="str">
        <f t="shared" si="24"/>
        <v>n.a.</v>
      </c>
      <c r="AI106" s="52" t="str">
        <f t="shared" si="24"/>
        <v>n.a.</v>
      </c>
      <c r="AJ106" s="52" t="str">
        <f t="shared" si="24"/>
        <v>n.a.</v>
      </c>
      <c r="AK106" s="52" t="str">
        <f t="shared" si="24"/>
        <v>n.a.</v>
      </c>
      <c r="AL106" s="52" t="str">
        <f t="shared" si="24"/>
        <v>n.a.</v>
      </c>
      <c r="AM106" s="52" t="str">
        <f t="shared" si="24"/>
        <v>n.a.</v>
      </c>
      <c r="AO106" s="125">
        <f t="shared" si="20"/>
        <v>0</v>
      </c>
      <c r="AP106" s="125">
        <f t="shared" si="20"/>
        <v>0</v>
      </c>
      <c r="AQ106" s="125">
        <f t="shared" si="20"/>
        <v>0</v>
      </c>
      <c r="AR106" s="125">
        <f t="shared" si="20"/>
        <v>0</v>
      </c>
      <c r="AS106" s="125">
        <f t="shared" si="20"/>
        <v>0</v>
      </c>
      <c r="AT106" s="125">
        <f t="shared" si="20"/>
        <v>0</v>
      </c>
      <c r="AU106" s="125">
        <f t="shared" si="20"/>
        <v>0</v>
      </c>
      <c r="AV106" s="125">
        <f t="shared" si="20"/>
        <v>0</v>
      </c>
      <c r="AW106" s="125">
        <f t="shared" si="20"/>
        <v>0</v>
      </c>
      <c r="AX106" s="125">
        <f t="shared" si="20"/>
        <v>0</v>
      </c>
      <c r="AY106" s="125">
        <f t="shared" si="21"/>
        <v>0</v>
      </c>
      <c r="AZ106" s="125">
        <f t="shared" si="21"/>
        <v>0</v>
      </c>
      <c r="BA106" s="125">
        <f t="shared" si="21"/>
        <v>0</v>
      </c>
      <c r="BB106" s="125">
        <f t="shared" si="21"/>
        <v>0</v>
      </c>
      <c r="BC106" s="125">
        <f t="shared" si="21"/>
        <v>0</v>
      </c>
      <c r="BD106" s="125">
        <f t="shared" si="21"/>
        <v>0</v>
      </c>
      <c r="BE106" s="125">
        <f t="shared" si="21"/>
        <v>0</v>
      </c>
      <c r="BF106" s="125">
        <f t="shared" si="21"/>
        <v>0</v>
      </c>
      <c r="BH106" s="265" t="e">
        <f>IF(COUNTIF(#REF!,$A106)&gt;0,1,0)</f>
        <v>#REF!</v>
      </c>
      <c r="BI106" s="261"/>
      <c r="BJ106" s="265" t="e">
        <v>#REF!</v>
      </c>
      <c r="BK106" s="261"/>
      <c r="BL106" s="265" t="e">
        <f>IF(BJ106&gt;0,MAX($BL$88:BL105)+1,"")</f>
        <v>#REF!</v>
      </c>
      <c r="BM106" s="261"/>
      <c r="BN106" s="265" t="b">
        <v>0</v>
      </c>
      <c r="BO106" s="261"/>
      <c r="BP106" s="261"/>
      <c r="BQ106" s="261"/>
    </row>
    <row r="107" spans="1:69" s="51" customFormat="1" x14ac:dyDescent="0.25">
      <c r="BH107" s="261"/>
      <c r="BI107" s="261"/>
      <c r="BJ107" s="261"/>
      <c r="BK107" s="261"/>
      <c r="BL107" s="261"/>
      <c r="BM107" s="261"/>
      <c r="BN107" s="261"/>
      <c r="BO107" s="261"/>
      <c r="BP107" s="261"/>
      <c r="BQ107" s="261"/>
    </row>
    <row r="108" spans="1:69" s="51" customFormat="1" ht="13" x14ac:dyDescent="0.3">
      <c r="B108" s="121" t="str">
        <f>Translations!$B$2103</f>
        <v>Special parameters to be reported</v>
      </c>
      <c r="BH108" s="261"/>
      <c r="BI108" s="261"/>
      <c r="BJ108" s="261"/>
      <c r="BK108" s="261"/>
      <c r="BL108" s="261"/>
      <c r="BM108" s="261"/>
      <c r="BN108" s="261"/>
      <c r="BO108" s="261"/>
      <c r="BP108" s="261"/>
      <c r="BQ108" s="261"/>
    </row>
    <row r="109" spans="1:69" s="51" customFormat="1" ht="13" x14ac:dyDescent="0.3">
      <c r="A109" s="122" t="str">
        <f>Translations!$B$2098</f>
        <v>CBAM good</v>
      </c>
      <c r="B109" s="124">
        <v>1</v>
      </c>
      <c r="C109" s="124">
        <v>2</v>
      </c>
      <c r="D109" s="124">
        <v>3</v>
      </c>
      <c r="E109" s="124">
        <v>4</v>
      </c>
      <c r="F109" s="124">
        <v>5</v>
      </c>
      <c r="G109" s="124">
        <v>6</v>
      </c>
      <c r="H109" s="124">
        <v>7</v>
      </c>
      <c r="I109" s="124">
        <v>8</v>
      </c>
      <c r="K109" s="121" t="str">
        <f>Translations!$B$483</f>
        <v>The main reducing agent of the precursor, if known</v>
      </c>
      <c r="L109" s="121" t="str">
        <f>Translations!$B$485</f>
        <v>Steel mill identification number</v>
      </c>
      <c r="M109" s="121" t="str">
        <f>Translations!$B$487</f>
        <v>% Mn</v>
      </c>
      <c r="N109" s="121" t="str">
        <f>Translations!$B$489</f>
        <v>% Cr</v>
      </c>
      <c r="O109" s="121" t="str">
        <f>Translations!$B$491</f>
        <v>% Ni</v>
      </c>
      <c r="P109" s="121" t="str">
        <f>Translations!$B$493</f>
        <v>% other alloys</v>
      </c>
      <c r="Q109" s="121" t="str">
        <f>Translations!$B$495</f>
        <v>% carbon</v>
      </c>
      <c r="R109" s="121" t="str">
        <f>Translations!$B$497</f>
        <v>t scrap per t steel</v>
      </c>
      <c r="S109" s="121" t="str">
        <f>Translations!$B$503</f>
        <v>% pre-consumer scrap</v>
      </c>
      <c r="T109" s="121" t="str">
        <f>Translations!$B$499</f>
        <v>% other materials</v>
      </c>
      <c r="U109" s="121" t="str">
        <f>Translations!$B$501</f>
        <v>t scrap per t aluminium</v>
      </c>
      <c r="V109" s="121" t="str">
        <f>Translations!$B$505</f>
        <v>% non-aluminium elements</v>
      </c>
      <c r="W109" s="121" t="str">
        <f>Translations!$B$507</f>
        <v>Clinker factor</v>
      </c>
      <c r="X109" s="121" t="str">
        <f>Translations!$B$509</f>
        <v>Calcined or not</v>
      </c>
      <c r="Y109" s="121" t="str">
        <f>Translations!$B$511</f>
        <v>Concentration, if hydrous solution</v>
      </c>
      <c r="Z109" s="121" t="str">
        <f>Translations!$B$513</f>
        <v>% nitric acid</v>
      </c>
      <c r="AA109" s="121" t="str">
        <f>Translations!$B$515</f>
        <v>% urea</v>
      </c>
      <c r="AB109" s="121" t="str">
        <f>Translations!$B$517</f>
        <v>% N contained</v>
      </c>
      <c r="AC109" s="121" t="str">
        <f>Translations!$B$519</f>
        <v>% N as ammonium (NH4+)</v>
      </c>
      <c r="AD109" s="121" t="str">
        <f>Translations!$B$521</f>
        <v>% N as nitrate (NO3–)</v>
      </c>
      <c r="AE109" s="121" t="str">
        <f>Translations!$B$523</f>
        <v>% N as Urea</v>
      </c>
      <c r="AF109" s="121" t="str">
        <f>Translations!$B$525</f>
        <v>% N in other (organic) forms</v>
      </c>
    </row>
    <row r="110" spans="1:69" s="51" customFormat="1" x14ac:dyDescent="0.25">
      <c r="A110" s="52" t="str">
        <f t="shared" ref="A110:A127" si="25">A89</f>
        <v>Cement</v>
      </c>
      <c r="B110" s="126" t="str">
        <f t="shared" ref="B110:G112" si="26">CONST_NA</f>
        <v>n.a.</v>
      </c>
      <c r="C110" s="51" t="str">
        <f>Translations!$B$507</f>
        <v>Clinker factor</v>
      </c>
      <c r="D110" s="126" t="str">
        <f t="shared" ref="D110:I110" si="27">CONST_NA</f>
        <v>n.a.</v>
      </c>
      <c r="E110" s="126" t="str">
        <f t="shared" si="27"/>
        <v>n.a.</v>
      </c>
      <c r="F110" s="126" t="str">
        <f t="shared" si="27"/>
        <v>n.a.</v>
      </c>
      <c r="G110" s="126" t="str">
        <f t="shared" si="27"/>
        <v>n.a.</v>
      </c>
      <c r="H110" s="126" t="str">
        <f t="shared" si="27"/>
        <v>n.a.</v>
      </c>
      <c r="I110" s="126" t="str">
        <f t="shared" si="27"/>
        <v>n.a.</v>
      </c>
      <c r="J110" s="370"/>
      <c r="K110" s="52" t="b">
        <f t="shared" ref="K110:AF110" si="28">COUNTIF($B110:$I110,K$109)&gt;0</f>
        <v>0</v>
      </c>
      <c r="L110" s="52" t="b">
        <f t="shared" si="28"/>
        <v>0</v>
      </c>
      <c r="M110" s="52" t="b">
        <f t="shared" si="28"/>
        <v>0</v>
      </c>
      <c r="N110" s="52" t="b">
        <f t="shared" si="28"/>
        <v>0</v>
      </c>
      <c r="O110" s="52" t="b">
        <f t="shared" si="28"/>
        <v>0</v>
      </c>
      <c r="P110" s="52" t="b">
        <f t="shared" si="28"/>
        <v>0</v>
      </c>
      <c r="Q110" s="52" t="b">
        <f t="shared" si="28"/>
        <v>0</v>
      </c>
      <c r="R110" s="52" t="b">
        <f t="shared" si="28"/>
        <v>0</v>
      </c>
      <c r="S110" s="52" t="b">
        <f t="shared" si="28"/>
        <v>0</v>
      </c>
      <c r="T110" s="52" t="b">
        <f t="shared" si="28"/>
        <v>0</v>
      </c>
      <c r="U110" s="52" t="b">
        <f t="shared" si="28"/>
        <v>0</v>
      </c>
      <c r="V110" s="52" t="b">
        <f t="shared" si="28"/>
        <v>0</v>
      </c>
      <c r="W110" s="52" t="b">
        <f t="shared" si="28"/>
        <v>1</v>
      </c>
      <c r="X110" s="52" t="b">
        <f t="shared" si="28"/>
        <v>0</v>
      </c>
      <c r="Y110" s="52" t="b">
        <f t="shared" si="28"/>
        <v>0</v>
      </c>
      <c r="Z110" s="52" t="b">
        <f t="shared" si="28"/>
        <v>0</v>
      </c>
      <c r="AA110" s="52" t="b">
        <f t="shared" si="28"/>
        <v>0</v>
      </c>
      <c r="AB110" s="52" t="b">
        <f t="shared" si="28"/>
        <v>0</v>
      </c>
      <c r="AC110" s="52" t="b">
        <f t="shared" si="28"/>
        <v>0</v>
      </c>
      <c r="AD110" s="52" t="b">
        <f t="shared" si="28"/>
        <v>0</v>
      </c>
      <c r="AE110" s="52" t="b">
        <f t="shared" si="28"/>
        <v>0</v>
      </c>
      <c r="AF110" s="52" t="b">
        <f t="shared" si="28"/>
        <v>0</v>
      </c>
    </row>
    <row r="111" spans="1:69" s="51" customFormat="1" x14ac:dyDescent="0.25">
      <c r="A111" s="52" t="str">
        <f t="shared" si="25"/>
        <v>Cement clinker</v>
      </c>
      <c r="B111" s="126" t="str">
        <f t="shared" si="26"/>
        <v>n.a.</v>
      </c>
      <c r="C111" s="126" t="str">
        <f t="shared" si="26"/>
        <v>n.a.</v>
      </c>
      <c r="D111" s="126" t="str">
        <f t="shared" si="26"/>
        <v>n.a.</v>
      </c>
      <c r="E111" s="126" t="str">
        <f t="shared" si="26"/>
        <v>n.a.</v>
      </c>
      <c r="F111" s="126" t="str">
        <f t="shared" si="26"/>
        <v>n.a.</v>
      </c>
      <c r="G111" s="126" t="str">
        <f t="shared" si="26"/>
        <v>n.a.</v>
      </c>
      <c r="H111" s="126" t="str">
        <f t="shared" ref="H111:I113" si="29">CONST_NA</f>
        <v>n.a.</v>
      </c>
      <c r="I111" s="126" t="str">
        <f t="shared" si="29"/>
        <v>n.a.</v>
      </c>
      <c r="J111" s="370"/>
      <c r="K111" s="52" t="b">
        <f t="shared" ref="K111:K125" si="30">COUNTIF($B111:$I111,K$109)&gt;0</f>
        <v>0</v>
      </c>
      <c r="L111" s="52" t="b">
        <f t="shared" ref="L111:U120" si="31">COUNTIF($B111:$I111,L$109)&gt;0</f>
        <v>0</v>
      </c>
      <c r="M111" s="52" t="b">
        <f t="shared" si="31"/>
        <v>0</v>
      </c>
      <c r="N111" s="52" t="b">
        <f t="shared" si="31"/>
        <v>0</v>
      </c>
      <c r="O111" s="52" t="b">
        <f t="shared" si="31"/>
        <v>0</v>
      </c>
      <c r="P111" s="52" t="b">
        <f t="shared" si="31"/>
        <v>0</v>
      </c>
      <c r="Q111" s="52" t="b">
        <f t="shared" si="31"/>
        <v>0</v>
      </c>
      <c r="R111" s="52" t="b">
        <f t="shared" si="31"/>
        <v>0</v>
      </c>
      <c r="S111" s="52" t="b">
        <f t="shared" si="31"/>
        <v>0</v>
      </c>
      <c r="T111" s="52" t="b">
        <f t="shared" si="31"/>
        <v>0</v>
      </c>
      <c r="U111" s="52" t="b">
        <f t="shared" si="31"/>
        <v>0</v>
      </c>
      <c r="V111" s="52" t="b">
        <f t="shared" ref="V111:AF120" si="32">COUNTIF($B111:$I111,V$109)&gt;0</f>
        <v>0</v>
      </c>
      <c r="W111" s="52" t="b">
        <f t="shared" si="32"/>
        <v>0</v>
      </c>
      <c r="X111" s="52" t="b">
        <f t="shared" si="32"/>
        <v>0</v>
      </c>
      <c r="Y111" s="52" t="b">
        <f t="shared" si="32"/>
        <v>0</v>
      </c>
      <c r="Z111" s="52" t="b">
        <f t="shared" si="32"/>
        <v>0</v>
      </c>
      <c r="AA111" s="52" t="b">
        <f t="shared" si="32"/>
        <v>0</v>
      </c>
      <c r="AB111" s="52" t="b">
        <f t="shared" si="32"/>
        <v>0</v>
      </c>
      <c r="AC111" s="52" t="b">
        <f t="shared" si="32"/>
        <v>0</v>
      </c>
      <c r="AD111" s="52" t="b">
        <f t="shared" si="32"/>
        <v>0</v>
      </c>
      <c r="AE111" s="52" t="b">
        <f t="shared" si="32"/>
        <v>0</v>
      </c>
      <c r="AF111" s="52" t="b">
        <f t="shared" si="32"/>
        <v>0</v>
      </c>
    </row>
    <row r="112" spans="1:69" s="51" customFormat="1" x14ac:dyDescent="0.25">
      <c r="A112" s="52" t="str">
        <f t="shared" si="25"/>
        <v xml:space="preserve">Calcined clays </v>
      </c>
      <c r="B112" s="126" t="str">
        <f t="shared" si="26"/>
        <v>n.a.</v>
      </c>
      <c r="C112" s="52" t="str">
        <f>Translations!$B$509</f>
        <v>Calcined or not</v>
      </c>
      <c r="D112" s="126" t="str">
        <f t="shared" si="26"/>
        <v>n.a.</v>
      </c>
      <c r="E112" s="126" t="str">
        <f t="shared" si="26"/>
        <v>n.a.</v>
      </c>
      <c r="F112" s="126" t="str">
        <f t="shared" si="26"/>
        <v>n.a.</v>
      </c>
      <c r="G112" s="126" t="str">
        <f t="shared" si="26"/>
        <v>n.a.</v>
      </c>
      <c r="H112" s="126" t="str">
        <f t="shared" si="29"/>
        <v>n.a.</v>
      </c>
      <c r="I112" s="126" t="str">
        <f t="shared" si="29"/>
        <v>n.a.</v>
      </c>
      <c r="J112" s="370"/>
      <c r="K112" s="52" t="b">
        <f t="shared" si="30"/>
        <v>0</v>
      </c>
      <c r="L112" s="52" t="b">
        <f t="shared" si="31"/>
        <v>0</v>
      </c>
      <c r="M112" s="52" t="b">
        <f t="shared" si="31"/>
        <v>0</v>
      </c>
      <c r="N112" s="52" t="b">
        <f t="shared" si="31"/>
        <v>0</v>
      </c>
      <c r="O112" s="52" t="b">
        <f t="shared" si="31"/>
        <v>0</v>
      </c>
      <c r="P112" s="52" t="b">
        <f t="shared" si="31"/>
        <v>0</v>
      </c>
      <c r="Q112" s="52" t="b">
        <f t="shared" si="31"/>
        <v>0</v>
      </c>
      <c r="R112" s="52" t="b">
        <f t="shared" si="31"/>
        <v>0</v>
      </c>
      <c r="S112" s="52" t="b">
        <f t="shared" si="31"/>
        <v>0</v>
      </c>
      <c r="T112" s="52" t="b">
        <f t="shared" si="31"/>
        <v>0</v>
      </c>
      <c r="U112" s="52" t="b">
        <f t="shared" si="31"/>
        <v>0</v>
      </c>
      <c r="V112" s="52" t="b">
        <f t="shared" si="32"/>
        <v>0</v>
      </c>
      <c r="W112" s="52" t="b">
        <f t="shared" si="32"/>
        <v>0</v>
      </c>
      <c r="X112" s="52" t="b">
        <f t="shared" si="32"/>
        <v>1</v>
      </c>
      <c r="Y112" s="52" t="b">
        <f t="shared" si="32"/>
        <v>0</v>
      </c>
      <c r="Z112" s="52" t="b">
        <f t="shared" si="32"/>
        <v>0</v>
      </c>
      <c r="AA112" s="52" t="b">
        <f t="shared" si="32"/>
        <v>0</v>
      </c>
      <c r="AB112" s="52" t="b">
        <f t="shared" si="32"/>
        <v>0</v>
      </c>
      <c r="AC112" s="52" t="b">
        <f t="shared" si="32"/>
        <v>0</v>
      </c>
      <c r="AD112" s="52" t="b">
        <f t="shared" si="32"/>
        <v>0</v>
      </c>
      <c r="AE112" s="52" t="b">
        <f t="shared" si="32"/>
        <v>0</v>
      </c>
      <c r="AF112" s="52" t="b">
        <f t="shared" si="32"/>
        <v>0</v>
      </c>
    </row>
    <row r="113" spans="1:32" s="51" customFormat="1" x14ac:dyDescent="0.25">
      <c r="A113" s="52" t="str">
        <f t="shared" si="25"/>
        <v>Aluminous cement</v>
      </c>
      <c r="B113" s="126" t="str">
        <f t="shared" ref="B113:G113" si="33">CONST_NA</f>
        <v>n.a.</v>
      </c>
      <c r="C113" s="126" t="str">
        <f t="shared" si="33"/>
        <v>n.a.</v>
      </c>
      <c r="D113" s="126" t="str">
        <f t="shared" si="33"/>
        <v>n.a.</v>
      </c>
      <c r="E113" s="126" t="str">
        <f t="shared" si="33"/>
        <v>n.a.</v>
      </c>
      <c r="F113" s="126" t="str">
        <f t="shared" si="33"/>
        <v>n.a.</v>
      </c>
      <c r="G113" s="126" t="str">
        <f t="shared" si="33"/>
        <v>n.a.</v>
      </c>
      <c r="H113" s="126" t="str">
        <f t="shared" si="29"/>
        <v>n.a.</v>
      </c>
      <c r="I113" s="126" t="str">
        <f t="shared" si="29"/>
        <v>n.a.</v>
      </c>
      <c r="J113" s="370"/>
      <c r="K113" s="52" t="b">
        <f t="shared" si="30"/>
        <v>0</v>
      </c>
      <c r="L113" s="52" t="b">
        <f t="shared" si="31"/>
        <v>0</v>
      </c>
      <c r="M113" s="52" t="b">
        <f t="shared" si="31"/>
        <v>0</v>
      </c>
      <c r="N113" s="52" t="b">
        <f t="shared" si="31"/>
        <v>0</v>
      </c>
      <c r="O113" s="52" t="b">
        <f t="shared" si="31"/>
        <v>0</v>
      </c>
      <c r="P113" s="52" t="b">
        <f t="shared" si="31"/>
        <v>0</v>
      </c>
      <c r="Q113" s="52" t="b">
        <f t="shared" si="31"/>
        <v>0</v>
      </c>
      <c r="R113" s="52" t="b">
        <f t="shared" si="31"/>
        <v>0</v>
      </c>
      <c r="S113" s="52" t="b">
        <f t="shared" si="31"/>
        <v>0</v>
      </c>
      <c r="T113" s="52" t="b">
        <f t="shared" si="31"/>
        <v>0</v>
      </c>
      <c r="U113" s="52" t="b">
        <f t="shared" si="31"/>
        <v>0</v>
      </c>
      <c r="V113" s="52" t="b">
        <f t="shared" si="32"/>
        <v>0</v>
      </c>
      <c r="W113" s="52" t="b">
        <f t="shared" si="32"/>
        <v>0</v>
      </c>
      <c r="X113" s="52" t="b">
        <f t="shared" si="32"/>
        <v>0</v>
      </c>
      <c r="Y113" s="52" t="b">
        <f t="shared" si="32"/>
        <v>0</v>
      </c>
      <c r="Z113" s="52" t="b">
        <f t="shared" si="32"/>
        <v>0</v>
      </c>
      <c r="AA113" s="52" t="b">
        <f t="shared" si="32"/>
        <v>0</v>
      </c>
      <c r="AB113" s="52" t="b">
        <f t="shared" si="32"/>
        <v>0</v>
      </c>
      <c r="AC113" s="52" t="b">
        <f t="shared" si="32"/>
        <v>0</v>
      </c>
      <c r="AD113" s="52" t="b">
        <f t="shared" si="32"/>
        <v>0</v>
      </c>
      <c r="AE113" s="52" t="b">
        <f t="shared" si="32"/>
        <v>0</v>
      </c>
      <c r="AF113" s="52" t="b">
        <f t="shared" si="32"/>
        <v>0</v>
      </c>
    </row>
    <row r="114" spans="1:32" s="51" customFormat="1" x14ac:dyDescent="0.25">
      <c r="A114" s="52" t="str">
        <f t="shared" si="25"/>
        <v>Iron or steel products</v>
      </c>
      <c r="B114" s="52" t="str">
        <f>Translations!$B$483</f>
        <v>The main reducing agent of the precursor, if known</v>
      </c>
      <c r="C114" s="52" t="str">
        <f>Translations!$B$485</f>
        <v>Steel mill identification number</v>
      </c>
      <c r="D114" s="52" t="str">
        <f>Translations!$B$487</f>
        <v>% Mn</v>
      </c>
      <c r="E114" s="52" t="str">
        <f>Translations!$B$489</f>
        <v>% Cr</v>
      </c>
      <c r="F114" s="52" t="str">
        <f>Translations!$B$491</f>
        <v>% Ni</v>
      </c>
      <c r="G114" s="52" t="str">
        <f>Translations!$B$493</f>
        <v>% other alloys</v>
      </c>
      <c r="H114" s="52" t="str">
        <f>Translations!$B$499</f>
        <v>% other materials</v>
      </c>
      <c r="I114" s="126" t="str">
        <f t="shared" ref="I114:I124" si="34">CONST_NA</f>
        <v>n.a.</v>
      </c>
      <c r="J114" s="370"/>
      <c r="K114" s="52" t="b">
        <f t="shared" si="30"/>
        <v>1</v>
      </c>
      <c r="L114" s="52" t="b">
        <f t="shared" si="31"/>
        <v>1</v>
      </c>
      <c r="M114" s="52" t="b">
        <f t="shared" si="31"/>
        <v>1</v>
      </c>
      <c r="N114" s="52" t="b">
        <f t="shared" si="31"/>
        <v>1</v>
      </c>
      <c r="O114" s="52" t="b">
        <f t="shared" si="31"/>
        <v>1</v>
      </c>
      <c r="P114" s="52" t="b">
        <f t="shared" si="31"/>
        <v>1</v>
      </c>
      <c r="Q114" s="52" t="b">
        <f t="shared" si="31"/>
        <v>0</v>
      </c>
      <c r="R114" s="52" t="b">
        <f t="shared" si="31"/>
        <v>0</v>
      </c>
      <c r="S114" s="52" t="b">
        <f t="shared" si="31"/>
        <v>0</v>
      </c>
      <c r="T114" s="52" t="b">
        <f t="shared" si="31"/>
        <v>1</v>
      </c>
      <c r="U114" s="52" t="b">
        <f t="shared" si="31"/>
        <v>0</v>
      </c>
      <c r="V114" s="52" t="b">
        <f t="shared" si="32"/>
        <v>0</v>
      </c>
      <c r="W114" s="52" t="b">
        <f t="shared" si="32"/>
        <v>0</v>
      </c>
      <c r="X114" s="52" t="b">
        <f t="shared" si="32"/>
        <v>0</v>
      </c>
      <c r="Y114" s="52" t="b">
        <f t="shared" si="32"/>
        <v>0</v>
      </c>
      <c r="Z114" s="52" t="b">
        <f t="shared" si="32"/>
        <v>0</v>
      </c>
      <c r="AA114" s="52" t="b">
        <f t="shared" si="32"/>
        <v>0</v>
      </c>
      <c r="AB114" s="52" t="b">
        <f t="shared" si="32"/>
        <v>0</v>
      </c>
      <c r="AC114" s="52" t="b">
        <f t="shared" si="32"/>
        <v>0</v>
      </c>
      <c r="AD114" s="52" t="b">
        <f t="shared" si="32"/>
        <v>0</v>
      </c>
      <c r="AE114" s="52" t="b">
        <f t="shared" si="32"/>
        <v>0</v>
      </c>
      <c r="AF114" s="52" t="b">
        <f t="shared" si="32"/>
        <v>0</v>
      </c>
    </row>
    <row r="115" spans="1:32" s="51" customFormat="1" x14ac:dyDescent="0.25">
      <c r="A115" s="52" t="str">
        <f t="shared" si="25"/>
        <v>Crude steel</v>
      </c>
      <c r="B115" s="52" t="str">
        <f>Translations!$B$483</f>
        <v>The main reducing agent of the precursor, if known</v>
      </c>
      <c r="C115" s="52" t="str">
        <f>Translations!$B$487</f>
        <v>% Mn</v>
      </c>
      <c r="D115" s="52" t="str">
        <f>Translations!$B$489</f>
        <v>% Cr</v>
      </c>
      <c r="E115" s="52" t="str">
        <f>Translations!$B$491</f>
        <v>% Ni</v>
      </c>
      <c r="F115" s="52" t="str">
        <f>Translations!$B$493</f>
        <v>% other alloys</v>
      </c>
      <c r="G115" s="52" t="str">
        <f>Translations!$B$497</f>
        <v>t scrap per t steel</v>
      </c>
      <c r="H115" s="126" t="str">
        <f>Translations!$B$503</f>
        <v>% pre-consumer scrap</v>
      </c>
      <c r="I115" s="126" t="str">
        <f t="shared" si="34"/>
        <v>n.a.</v>
      </c>
      <c r="J115" s="370"/>
      <c r="K115" s="52" t="b">
        <f t="shared" si="30"/>
        <v>1</v>
      </c>
      <c r="L115" s="52" t="b">
        <f t="shared" si="31"/>
        <v>0</v>
      </c>
      <c r="M115" s="52" t="b">
        <f t="shared" si="31"/>
        <v>1</v>
      </c>
      <c r="N115" s="52" t="b">
        <f t="shared" si="31"/>
        <v>1</v>
      </c>
      <c r="O115" s="52" t="b">
        <f t="shared" si="31"/>
        <v>1</v>
      </c>
      <c r="P115" s="52" t="b">
        <f t="shared" si="31"/>
        <v>1</v>
      </c>
      <c r="Q115" s="52" t="b">
        <f t="shared" si="31"/>
        <v>0</v>
      </c>
      <c r="R115" s="52" t="b">
        <f t="shared" si="31"/>
        <v>1</v>
      </c>
      <c r="S115" s="52" t="b">
        <f t="shared" si="31"/>
        <v>1</v>
      </c>
      <c r="T115" s="52" t="b">
        <f t="shared" si="31"/>
        <v>0</v>
      </c>
      <c r="U115" s="52" t="b">
        <f t="shared" si="31"/>
        <v>0</v>
      </c>
      <c r="V115" s="52" t="b">
        <f t="shared" si="32"/>
        <v>0</v>
      </c>
      <c r="W115" s="52" t="b">
        <f t="shared" si="32"/>
        <v>0</v>
      </c>
      <c r="X115" s="52" t="b">
        <f t="shared" si="32"/>
        <v>0</v>
      </c>
      <c r="Y115" s="52" t="b">
        <f t="shared" si="32"/>
        <v>0</v>
      </c>
      <c r="Z115" s="52" t="b">
        <f t="shared" si="32"/>
        <v>0</v>
      </c>
      <c r="AA115" s="52" t="b">
        <f t="shared" si="32"/>
        <v>0</v>
      </c>
      <c r="AB115" s="52" t="b">
        <f t="shared" si="32"/>
        <v>0</v>
      </c>
      <c r="AC115" s="52" t="b">
        <f t="shared" si="32"/>
        <v>0</v>
      </c>
      <c r="AD115" s="52" t="b">
        <f t="shared" si="32"/>
        <v>0</v>
      </c>
      <c r="AE115" s="52" t="b">
        <f t="shared" si="32"/>
        <v>0</v>
      </c>
      <c r="AF115" s="52" t="b">
        <f t="shared" si="32"/>
        <v>0</v>
      </c>
    </row>
    <row r="116" spans="1:32" s="51" customFormat="1" x14ac:dyDescent="0.25">
      <c r="A116" s="52" t="str">
        <f t="shared" si="25"/>
        <v>Direct reduced iron</v>
      </c>
      <c r="B116" s="52" t="str">
        <f>Translations!$B$483</f>
        <v>The main reducing agent of the precursor, if known</v>
      </c>
      <c r="C116" s="52" t="str">
        <f>Translations!$B$487</f>
        <v>% Mn</v>
      </c>
      <c r="D116" s="52" t="str">
        <f>Translations!$B$489</f>
        <v>% Cr</v>
      </c>
      <c r="E116" s="52" t="str">
        <f>Translations!$B$491</f>
        <v>% Ni</v>
      </c>
      <c r="F116" s="52" t="str">
        <f>Translations!$B$493</f>
        <v>% other alloys</v>
      </c>
      <c r="G116" s="126" t="str">
        <f t="shared" ref="G116:H121" si="35">CONST_NA</f>
        <v>n.a.</v>
      </c>
      <c r="H116" s="126" t="str">
        <f t="shared" si="35"/>
        <v>n.a.</v>
      </c>
      <c r="I116" s="126" t="str">
        <f t="shared" si="34"/>
        <v>n.a.</v>
      </c>
      <c r="J116" s="370"/>
      <c r="K116" s="52" t="b">
        <f t="shared" si="30"/>
        <v>1</v>
      </c>
      <c r="L116" s="52" t="b">
        <f t="shared" si="31"/>
        <v>0</v>
      </c>
      <c r="M116" s="52" t="b">
        <f t="shared" si="31"/>
        <v>1</v>
      </c>
      <c r="N116" s="52" t="b">
        <f t="shared" si="31"/>
        <v>1</v>
      </c>
      <c r="O116" s="52" t="b">
        <f t="shared" si="31"/>
        <v>1</v>
      </c>
      <c r="P116" s="52" t="b">
        <f t="shared" si="31"/>
        <v>1</v>
      </c>
      <c r="Q116" s="52" t="b">
        <f t="shared" si="31"/>
        <v>0</v>
      </c>
      <c r="R116" s="52" t="b">
        <f t="shared" si="31"/>
        <v>0</v>
      </c>
      <c r="S116" s="52" t="b">
        <f t="shared" si="31"/>
        <v>0</v>
      </c>
      <c r="T116" s="52" t="b">
        <f t="shared" si="31"/>
        <v>0</v>
      </c>
      <c r="U116" s="52" t="b">
        <f t="shared" si="31"/>
        <v>0</v>
      </c>
      <c r="V116" s="52" t="b">
        <f t="shared" si="32"/>
        <v>0</v>
      </c>
      <c r="W116" s="52" t="b">
        <f t="shared" si="32"/>
        <v>0</v>
      </c>
      <c r="X116" s="52" t="b">
        <f t="shared" si="32"/>
        <v>0</v>
      </c>
      <c r="Y116" s="52" t="b">
        <f t="shared" si="32"/>
        <v>0</v>
      </c>
      <c r="Z116" s="52" t="b">
        <f t="shared" si="32"/>
        <v>0</v>
      </c>
      <c r="AA116" s="52" t="b">
        <f t="shared" si="32"/>
        <v>0</v>
      </c>
      <c r="AB116" s="52" t="b">
        <f t="shared" si="32"/>
        <v>0</v>
      </c>
      <c r="AC116" s="52" t="b">
        <f t="shared" si="32"/>
        <v>0</v>
      </c>
      <c r="AD116" s="52" t="b">
        <f t="shared" si="32"/>
        <v>0</v>
      </c>
      <c r="AE116" s="52" t="b">
        <f t="shared" si="32"/>
        <v>0</v>
      </c>
      <c r="AF116" s="52" t="b">
        <f t="shared" si="32"/>
        <v>0</v>
      </c>
    </row>
    <row r="117" spans="1:32" s="51" customFormat="1" x14ac:dyDescent="0.25">
      <c r="A117" s="52" t="str">
        <f t="shared" si="25"/>
        <v>Pig iron</v>
      </c>
      <c r="B117" s="52" t="str">
        <f>Translations!$B$483</f>
        <v>The main reducing agent of the precursor, if known</v>
      </c>
      <c r="C117" s="52" t="str">
        <f>Translations!$B$487</f>
        <v>% Mn</v>
      </c>
      <c r="D117" s="52" t="str">
        <f>Translations!$B$489</f>
        <v>% Cr</v>
      </c>
      <c r="E117" s="52" t="str">
        <f>Translations!$B$491</f>
        <v>% Ni</v>
      </c>
      <c r="F117" s="52" t="str">
        <f>Translations!$B$493</f>
        <v>% other alloys</v>
      </c>
      <c r="G117" s="126" t="str">
        <f t="shared" si="35"/>
        <v>n.a.</v>
      </c>
      <c r="H117" s="126" t="str">
        <f t="shared" si="35"/>
        <v>n.a.</v>
      </c>
      <c r="I117" s="126" t="str">
        <f t="shared" si="34"/>
        <v>n.a.</v>
      </c>
      <c r="J117" s="370"/>
      <c r="K117" s="52" t="b">
        <f t="shared" si="30"/>
        <v>1</v>
      </c>
      <c r="L117" s="52" t="b">
        <f t="shared" si="31"/>
        <v>0</v>
      </c>
      <c r="M117" s="52" t="b">
        <f t="shared" si="31"/>
        <v>1</v>
      </c>
      <c r="N117" s="52" t="b">
        <f t="shared" si="31"/>
        <v>1</v>
      </c>
      <c r="O117" s="52" t="b">
        <f t="shared" si="31"/>
        <v>1</v>
      </c>
      <c r="P117" s="52" t="b">
        <f t="shared" si="31"/>
        <v>1</v>
      </c>
      <c r="Q117" s="52" t="b">
        <f t="shared" si="31"/>
        <v>0</v>
      </c>
      <c r="R117" s="52" t="b">
        <f t="shared" si="31"/>
        <v>0</v>
      </c>
      <c r="S117" s="52" t="b">
        <f t="shared" si="31"/>
        <v>0</v>
      </c>
      <c r="T117" s="52" t="b">
        <f t="shared" si="31"/>
        <v>0</v>
      </c>
      <c r="U117" s="52" t="b">
        <f t="shared" si="31"/>
        <v>0</v>
      </c>
      <c r="V117" s="52" t="b">
        <f t="shared" si="32"/>
        <v>0</v>
      </c>
      <c r="W117" s="52" t="b">
        <f t="shared" si="32"/>
        <v>0</v>
      </c>
      <c r="X117" s="52" t="b">
        <f t="shared" si="32"/>
        <v>0</v>
      </c>
      <c r="Y117" s="52" t="b">
        <f t="shared" si="32"/>
        <v>0</v>
      </c>
      <c r="Z117" s="52" t="b">
        <f t="shared" si="32"/>
        <v>0</v>
      </c>
      <c r="AA117" s="52" t="b">
        <f t="shared" si="32"/>
        <v>0</v>
      </c>
      <c r="AB117" s="52" t="b">
        <f t="shared" si="32"/>
        <v>0</v>
      </c>
      <c r="AC117" s="52" t="b">
        <f t="shared" si="32"/>
        <v>0</v>
      </c>
      <c r="AD117" s="52" t="b">
        <f t="shared" si="32"/>
        <v>0</v>
      </c>
      <c r="AE117" s="52" t="b">
        <f t="shared" si="32"/>
        <v>0</v>
      </c>
      <c r="AF117" s="52" t="b">
        <f t="shared" si="32"/>
        <v>0</v>
      </c>
    </row>
    <row r="118" spans="1:32" s="51" customFormat="1" x14ac:dyDescent="0.25">
      <c r="A118" s="52" t="str">
        <f t="shared" si="25"/>
        <v>Alloys (FeMn, FeCr, FeNi)</v>
      </c>
      <c r="B118" s="126" t="str">
        <f t="shared" ref="B118:B126" si="36">CONST_NA</f>
        <v>n.a.</v>
      </c>
      <c r="C118" s="52" t="str">
        <f>Translations!$B$487</f>
        <v>% Mn</v>
      </c>
      <c r="D118" s="52" t="str">
        <f>Translations!$B$489</f>
        <v>% Cr</v>
      </c>
      <c r="E118" s="52" t="str">
        <f>Translations!$B$491</f>
        <v>% Ni</v>
      </c>
      <c r="F118" s="126" t="str">
        <f>Translations!$B$495</f>
        <v>% carbon</v>
      </c>
      <c r="G118" s="126" t="str">
        <f t="shared" si="35"/>
        <v>n.a.</v>
      </c>
      <c r="H118" s="126" t="str">
        <f t="shared" si="35"/>
        <v>n.a.</v>
      </c>
      <c r="I118" s="126" t="str">
        <f t="shared" si="34"/>
        <v>n.a.</v>
      </c>
      <c r="J118" s="370"/>
      <c r="K118" s="52" t="b">
        <f t="shared" si="30"/>
        <v>0</v>
      </c>
      <c r="L118" s="52" t="b">
        <f t="shared" si="31"/>
        <v>0</v>
      </c>
      <c r="M118" s="52" t="b">
        <f t="shared" si="31"/>
        <v>1</v>
      </c>
      <c r="N118" s="52" t="b">
        <f t="shared" si="31"/>
        <v>1</v>
      </c>
      <c r="O118" s="52" t="b">
        <f t="shared" si="31"/>
        <v>1</v>
      </c>
      <c r="P118" s="52" t="b">
        <f t="shared" si="31"/>
        <v>0</v>
      </c>
      <c r="Q118" s="52" t="b">
        <f t="shared" si="31"/>
        <v>1</v>
      </c>
      <c r="R118" s="52" t="b">
        <f t="shared" si="31"/>
        <v>0</v>
      </c>
      <c r="S118" s="52" t="b">
        <f t="shared" si="31"/>
        <v>0</v>
      </c>
      <c r="T118" s="52" t="b">
        <f t="shared" si="31"/>
        <v>0</v>
      </c>
      <c r="U118" s="52" t="b">
        <f t="shared" si="31"/>
        <v>0</v>
      </c>
      <c r="V118" s="52" t="b">
        <f t="shared" si="32"/>
        <v>0</v>
      </c>
      <c r="W118" s="52" t="b">
        <f t="shared" si="32"/>
        <v>0</v>
      </c>
      <c r="X118" s="52" t="b">
        <f t="shared" si="32"/>
        <v>0</v>
      </c>
      <c r="Y118" s="52" t="b">
        <f t="shared" si="32"/>
        <v>0</v>
      </c>
      <c r="Z118" s="52" t="b">
        <f t="shared" si="32"/>
        <v>0</v>
      </c>
      <c r="AA118" s="52" t="b">
        <f t="shared" si="32"/>
        <v>0</v>
      </c>
      <c r="AB118" s="52" t="b">
        <f t="shared" si="32"/>
        <v>0</v>
      </c>
      <c r="AC118" s="52" t="b">
        <f t="shared" si="32"/>
        <v>0</v>
      </c>
      <c r="AD118" s="52" t="b">
        <f t="shared" si="32"/>
        <v>0</v>
      </c>
      <c r="AE118" s="52" t="b">
        <f t="shared" si="32"/>
        <v>0</v>
      </c>
      <c r="AF118" s="52" t="b">
        <f t="shared" si="32"/>
        <v>0</v>
      </c>
    </row>
    <row r="119" spans="1:32" s="51" customFormat="1" x14ac:dyDescent="0.25">
      <c r="A119" s="52" t="str">
        <f t="shared" si="25"/>
        <v>Sintered Ore</v>
      </c>
      <c r="B119" s="126" t="str">
        <f t="shared" si="36"/>
        <v>n.a.</v>
      </c>
      <c r="C119" s="126" t="str">
        <f t="shared" ref="C119:F120" si="37">CONST_NA</f>
        <v>n.a.</v>
      </c>
      <c r="D119" s="126" t="str">
        <f t="shared" si="37"/>
        <v>n.a.</v>
      </c>
      <c r="E119" s="126" t="str">
        <f t="shared" si="37"/>
        <v>n.a.</v>
      </c>
      <c r="F119" s="126" t="str">
        <f t="shared" si="37"/>
        <v>n.a.</v>
      </c>
      <c r="G119" s="126" t="str">
        <f t="shared" si="35"/>
        <v>n.a.</v>
      </c>
      <c r="H119" s="126" t="str">
        <f t="shared" si="35"/>
        <v>n.a.</v>
      </c>
      <c r="I119" s="126" t="str">
        <f t="shared" si="34"/>
        <v>n.a.</v>
      </c>
      <c r="J119" s="370"/>
      <c r="K119" s="52" t="b">
        <f t="shared" si="30"/>
        <v>0</v>
      </c>
      <c r="L119" s="52" t="b">
        <f t="shared" si="31"/>
        <v>0</v>
      </c>
      <c r="M119" s="52" t="b">
        <f t="shared" si="31"/>
        <v>0</v>
      </c>
      <c r="N119" s="52" t="b">
        <f t="shared" si="31"/>
        <v>0</v>
      </c>
      <c r="O119" s="52" t="b">
        <f t="shared" si="31"/>
        <v>0</v>
      </c>
      <c r="P119" s="52" t="b">
        <f t="shared" si="31"/>
        <v>0</v>
      </c>
      <c r="Q119" s="52" t="b">
        <f t="shared" si="31"/>
        <v>0</v>
      </c>
      <c r="R119" s="52" t="b">
        <f t="shared" si="31"/>
        <v>0</v>
      </c>
      <c r="S119" s="52" t="b">
        <f t="shared" si="31"/>
        <v>0</v>
      </c>
      <c r="T119" s="52" t="b">
        <f t="shared" si="31"/>
        <v>0</v>
      </c>
      <c r="U119" s="52" t="b">
        <f t="shared" si="31"/>
        <v>0</v>
      </c>
      <c r="V119" s="52" t="b">
        <f t="shared" si="32"/>
        <v>0</v>
      </c>
      <c r="W119" s="52" t="b">
        <f t="shared" si="32"/>
        <v>0</v>
      </c>
      <c r="X119" s="52" t="b">
        <f t="shared" si="32"/>
        <v>0</v>
      </c>
      <c r="Y119" s="52" t="b">
        <f t="shared" si="32"/>
        <v>0</v>
      </c>
      <c r="Z119" s="52" t="b">
        <f t="shared" si="32"/>
        <v>0</v>
      </c>
      <c r="AA119" s="52" t="b">
        <f t="shared" si="32"/>
        <v>0</v>
      </c>
      <c r="AB119" s="52" t="b">
        <f t="shared" si="32"/>
        <v>0</v>
      </c>
      <c r="AC119" s="52" t="b">
        <f t="shared" si="32"/>
        <v>0</v>
      </c>
      <c r="AD119" s="52" t="b">
        <f t="shared" si="32"/>
        <v>0</v>
      </c>
      <c r="AE119" s="52" t="b">
        <f t="shared" si="32"/>
        <v>0</v>
      </c>
      <c r="AF119" s="52" t="b">
        <f t="shared" si="32"/>
        <v>0</v>
      </c>
    </row>
    <row r="120" spans="1:32" s="51" customFormat="1" x14ac:dyDescent="0.25">
      <c r="A120" s="52" t="str">
        <f t="shared" si="25"/>
        <v>Hydrogen</v>
      </c>
      <c r="B120" s="126" t="str">
        <f t="shared" si="36"/>
        <v>n.a.</v>
      </c>
      <c r="C120" s="126" t="str">
        <f t="shared" si="37"/>
        <v>n.a.</v>
      </c>
      <c r="D120" s="126" t="str">
        <f t="shared" si="37"/>
        <v>n.a.</v>
      </c>
      <c r="E120" s="126" t="str">
        <f t="shared" si="37"/>
        <v>n.a.</v>
      </c>
      <c r="F120" s="126" t="str">
        <f t="shared" si="37"/>
        <v>n.a.</v>
      </c>
      <c r="G120" s="126" t="str">
        <f t="shared" si="35"/>
        <v>n.a.</v>
      </c>
      <c r="H120" s="126" t="str">
        <f t="shared" si="35"/>
        <v>n.a.</v>
      </c>
      <c r="I120" s="126" t="str">
        <f t="shared" si="34"/>
        <v>n.a.</v>
      </c>
      <c r="J120" s="370"/>
      <c r="K120" s="52" t="b">
        <f t="shared" si="30"/>
        <v>0</v>
      </c>
      <c r="L120" s="52" t="b">
        <f t="shared" si="31"/>
        <v>0</v>
      </c>
      <c r="M120" s="52" t="b">
        <f t="shared" si="31"/>
        <v>0</v>
      </c>
      <c r="N120" s="52" t="b">
        <f t="shared" si="31"/>
        <v>0</v>
      </c>
      <c r="O120" s="52" t="b">
        <f t="shared" si="31"/>
        <v>0</v>
      </c>
      <c r="P120" s="52" t="b">
        <f t="shared" si="31"/>
        <v>0</v>
      </c>
      <c r="Q120" s="52" t="b">
        <f t="shared" si="31"/>
        <v>0</v>
      </c>
      <c r="R120" s="52" t="b">
        <f t="shared" si="31"/>
        <v>0</v>
      </c>
      <c r="S120" s="52" t="b">
        <f t="shared" si="31"/>
        <v>0</v>
      </c>
      <c r="T120" s="52" t="b">
        <f t="shared" si="31"/>
        <v>0</v>
      </c>
      <c r="U120" s="52" t="b">
        <f t="shared" si="31"/>
        <v>0</v>
      </c>
      <c r="V120" s="52" t="b">
        <f t="shared" si="32"/>
        <v>0</v>
      </c>
      <c r="W120" s="52" t="b">
        <f t="shared" si="32"/>
        <v>0</v>
      </c>
      <c r="X120" s="52" t="b">
        <f t="shared" si="32"/>
        <v>0</v>
      </c>
      <c r="Y120" s="52" t="b">
        <f t="shared" si="32"/>
        <v>0</v>
      </c>
      <c r="Z120" s="52" t="b">
        <f t="shared" si="32"/>
        <v>0</v>
      </c>
      <c r="AA120" s="52" t="b">
        <f t="shared" si="32"/>
        <v>0</v>
      </c>
      <c r="AB120" s="52" t="b">
        <f t="shared" si="32"/>
        <v>0</v>
      </c>
      <c r="AC120" s="52" t="b">
        <f t="shared" si="32"/>
        <v>0</v>
      </c>
      <c r="AD120" s="52" t="b">
        <f t="shared" si="32"/>
        <v>0</v>
      </c>
      <c r="AE120" s="52" t="b">
        <f t="shared" si="32"/>
        <v>0</v>
      </c>
      <c r="AF120" s="52" t="b">
        <f t="shared" si="32"/>
        <v>0</v>
      </c>
    </row>
    <row r="121" spans="1:32" s="51" customFormat="1" x14ac:dyDescent="0.25">
      <c r="A121" s="52" t="str">
        <f t="shared" si="25"/>
        <v>Ammonia</v>
      </c>
      <c r="B121" s="126" t="str">
        <f t="shared" si="36"/>
        <v>n.a.</v>
      </c>
      <c r="C121" s="52" t="str">
        <f>Translations!$B$511</f>
        <v>Concentration, if hydrous solution</v>
      </c>
      <c r="D121" s="126" t="str">
        <f>CONST_NA</f>
        <v>n.a.</v>
      </c>
      <c r="E121" s="126" t="str">
        <f>CONST_NA</f>
        <v>n.a.</v>
      </c>
      <c r="F121" s="126" t="str">
        <f>CONST_NA</f>
        <v>n.a.</v>
      </c>
      <c r="G121" s="126" t="str">
        <f t="shared" si="35"/>
        <v>n.a.</v>
      </c>
      <c r="H121" s="126" t="str">
        <f t="shared" si="35"/>
        <v>n.a.</v>
      </c>
      <c r="I121" s="126" t="str">
        <f t="shared" si="34"/>
        <v>n.a.</v>
      </c>
      <c r="J121" s="370"/>
      <c r="K121" s="52" t="b">
        <f t="shared" si="30"/>
        <v>0</v>
      </c>
      <c r="L121" s="52" t="b">
        <f t="shared" ref="L121:U127" si="38">COUNTIF($B121:$I121,L$109)&gt;0</f>
        <v>0</v>
      </c>
      <c r="M121" s="52" t="b">
        <f t="shared" si="38"/>
        <v>0</v>
      </c>
      <c r="N121" s="52" t="b">
        <f t="shared" si="38"/>
        <v>0</v>
      </c>
      <c r="O121" s="52" t="b">
        <f t="shared" si="38"/>
        <v>0</v>
      </c>
      <c r="P121" s="52" t="b">
        <f t="shared" si="38"/>
        <v>0</v>
      </c>
      <c r="Q121" s="52" t="b">
        <f t="shared" si="38"/>
        <v>0</v>
      </c>
      <c r="R121" s="52" t="b">
        <f t="shared" si="38"/>
        <v>0</v>
      </c>
      <c r="S121" s="52" t="b">
        <f t="shared" si="38"/>
        <v>0</v>
      </c>
      <c r="T121" s="52" t="b">
        <f t="shared" si="38"/>
        <v>0</v>
      </c>
      <c r="U121" s="52" t="b">
        <f t="shared" si="38"/>
        <v>0</v>
      </c>
      <c r="V121" s="52" t="b">
        <f t="shared" ref="V121:AF127" si="39">COUNTIF($B121:$I121,V$109)&gt;0</f>
        <v>0</v>
      </c>
      <c r="W121" s="52" t="b">
        <f t="shared" si="39"/>
        <v>0</v>
      </c>
      <c r="X121" s="52" t="b">
        <f t="shared" si="39"/>
        <v>0</v>
      </c>
      <c r="Y121" s="52" t="b">
        <f t="shared" si="39"/>
        <v>1</v>
      </c>
      <c r="Z121" s="52" t="b">
        <f t="shared" si="39"/>
        <v>0</v>
      </c>
      <c r="AA121" s="52" t="b">
        <f t="shared" si="39"/>
        <v>0</v>
      </c>
      <c r="AB121" s="52" t="b">
        <f t="shared" si="39"/>
        <v>0</v>
      </c>
      <c r="AC121" s="52" t="b">
        <f t="shared" si="39"/>
        <v>0</v>
      </c>
      <c r="AD121" s="52" t="b">
        <f t="shared" si="39"/>
        <v>0</v>
      </c>
      <c r="AE121" s="52" t="b">
        <f t="shared" si="39"/>
        <v>0</v>
      </c>
      <c r="AF121" s="52" t="b">
        <f t="shared" si="39"/>
        <v>0</v>
      </c>
    </row>
    <row r="122" spans="1:32" s="51" customFormat="1" x14ac:dyDescent="0.25">
      <c r="A122" s="52" t="str">
        <f t="shared" si="25"/>
        <v>Nitric acid</v>
      </c>
      <c r="B122" s="126" t="str">
        <f t="shared" si="36"/>
        <v>n.a.</v>
      </c>
      <c r="C122" s="52" t="str">
        <f>Translations!$B$513</f>
        <v>% nitric acid</v>
      </c>
      <c r="D122" s="126" t="str">
        <f t="shared" ref="D122:G123" si="40">CONST_NA</f>
        <v>n.a.</v>
      </c>
      <c r="E122" s="126" t="str">
        <f t="shared" si="40"/>
        <v>n.a.</v>
      </c>
      <c r="F122" s="126" t="str">
        <f t="shared" si="40"/>
        <v>n.a.</v>
      </c>
      <c r="G122" s="126" t="str">
        <f t="shared" si="40"/>
        <v>n.a.</v>
      </c>
      <c r="H122" s="126" t="str">
        <f>CONST_NA</f>
        <v>n.a.</v>
      </c>
      <c r="I122" s="126" t="str">
        <f t="shared" si="34"/>
        <v>n.a.</v>
      </c>
      <c r="J122" s="370"/>
      <c r="K122" s="52" t="b">
        <f t="shared" si="30"/>
        <v>0</v>
      </c>
      <c r="L122" s="52" t="b">
        <f t="shared" si="38"/>
        <v>0</v>
      </c>
      <c r="M122" s="52" t="b">
        <f t="shared" si="38"/>
        <v>0</v>
      </c>
      <c r="N122" s="52" t="b">
        <f t="shared" si="38"/>
        <v>0</v>
      </c>
      <c r="O122" s="52" t="b">
        <f t="shared" si="38"/>
        <v>0</v>
      </c>
      <c r="P122" s="52" t="b">
        <f t="shared" si="38"/>
        <v>0</v>
      </c>
      <c r="Q122" s="52" t="b">
        <f t="shared" si="38"/>
        <v>0</v>
      </c>
      <c r="R122" s="52" t="b">
        <f t="shared" si="38"/>
        <v>0</v>
      </c>
      <c r="S122" s="52" t="b">
        <f t="shared" si="38"/>
        <v>0</v>
      </c>
      <c r="T122" s="52" t="b">
        <f t="shared" si="38"/>
        <v>0</v>
      </c>
      <c r="U122" s="52" t="b">
        <f t="shared" si="38"/>
        <v>0</v>
      </c>
      <c r="V122" s="52" t="b">
        <f t="shared" si="39"/>
        <v>0</v>
      </c>
      <c r="W122" s="52" t="b">
        <f t="shared" si="39"/>
        <v>0</v>
      </c>
      <c r="X122" s="52" t="b">
        <f t="shared" si="39"/>
        <v>0</v>
      </c>
      <c r="Y122" s="52" t="b">
        <f t="shared" si="39"/>
        <v>0</v>
      </c>
      <c r="Z122" s="52" t="b">
        <f t="shared" si="39"/>
        <v>1</v>
      </c>
      <c r="AA122" s="52" t="b">
        <f t="shared" si="39"/>
        <v>0</v>
      </c>
      <c r="AB122" s="52" t="b">
        <f t="shared" si="39"/>
        <v>0</v>
      </c>
      <c r="AC122" s="52" t="b">
        <f t="shared" si="39"/>
        <v>0</v>
      </c>
      <c r="AD122" s="52" t="b">
        <f t="shared" si="39"/>
        <v>0</v>
      </c>
      <c r="AE122" s="52" t="b">
        <f t="shared" si="39"/>
        <v>0</v>
      </c>
      <c r="AF122" s="52" t="b">
        <f t="shared" si="39"/>
        <v>0</v>
      </c>
    </row>
    <row r="123" spans="1:32" s="51" customFormat="1" x14ac:dyDescent="0.25">
      <c r="A123" s="52" t="str">
        <f t="shared" si="25"/>
        <v>Urea</v>
      </c>
      <c r="B123" s="126" t="str">
        <f t="shared" si="36"/>
        <v>n.a.</v>
      </c>
      <c r="C123" s="52" t="str">
        <f>Translations!$B$515</f>
        <v>% urea</v>
      </c>
      <c r="D123" s="52" t="str">
        <f>Translations!$B$517</f>
        <v>% N contained</v>
      </c>
      <c r="E123" s="126" t="str">
        <f t="shared" si="40"/>
        <v>n.a.</v>
      </c>
      <c r="F123" s="126" t="str">
        <f t="shared" si="40"/>
        <v>n.a.</v>
      </c>
      <c r="G123" s="126" t="str">
        <f t="shared" si="40"/>
        <v>n.a.</v>
      </c>
      <c r="H123" s="126" t="str">
        <f>CONST_NA</f>
        <v>n.a.</v>
      </c>
      <c r="I123" s="126" t="str">
        <f t="shared" si="34"/>
        <v>n.a.</v>
      </c>
      <c r="J123" s="370"/>
      <c r="K123" s="52" t="b">
        <f t="shared" si="30"/>
        <v>0</v>
      </c>
      <c r="L123" s="52" t="b">
        <f t="shared" si="38"/>
        <v>0</v>
      </c>
      <c r="M123" s="52" t="b">
        <f t="shared" si="38"/>
        <v>0</v>
      </c>
      <c r="N123" s="52" t="b">
        <f t="shared" si="38"/>
        <v>0</v>
      </c>
      <c r="O123" s="52" t="b">
        <f t="shared" si="38"/>
        <v>0</v>
      </c>
      <c r="P123" s="52" t="b">
        <f t="shared" si="38"/>
        <v>0</v>
      </c>
      <c r="Q123" s="52" t="b">
        <f t="shared" si="38"/>
        <v>0</v>
      </c>
      <c r="R123" s="52" t="b">
        <f t="shared" si="38"/>
        <v>0</v>
      </c>
      <c r="S123" s="52" t="b">
        <f t="shared" si="38"/>
        <v>0</v>
      </c>
      <c r="T123" s="52" t="b">
        <f t="shared" si="38"/>
        <v>0</v>
      </c>
      <c r="U123" s="52" t="b">
        <f t="shared" si="38"/>
        <v>0</v>
      </c>
      <c r="V123" s="52" t="b">
        <f t="shared" si="39"/>
        <v>0</v>
      </c>
      <c r="W123" s="52" t="b">
        <f t="shared" si="39"/>
        <v>0</v>
      </c>
      <c r="X123" s="52" t="b">
        <f t="shared" si="39"/>
        <v>0</v>
      </c>
      <c r="Y123" s="52" t="b">
        <f t="shared" si="39"/>
        <v>0</v>
      </c>
      <c r="Z123" s="52" t="b">
        <f t="shared" si="39"/>
        <v>0</v>
      </c>
      <c r="AA123" s="52" t="b">
        <f t="shared" si="39"/>
        <v>1</v>
      </c>
      <c r="AB123" s="52" t="b">
        <f t="shared" si="39"/>
        <v>1</v>
      </c>
      <c r="AC123" s="52" t="b">
        <f t="shared" si="39"/>
        <v>0</v>
      </c>
      <c r="AD123" s="52" t="b">
        <f t="shared" si="39"/>
        <v>0</v>
      </c>
      <c r="AE123" s="52" t="b">
        <f t="shared" si="39"/>
        <v>0</v>
      </c>
      <c r="AF123" s="52" t="b">
        <f t="shared" si="39"/>
        <v>0</v>
      </c>
    </row>
    <row r="124" spans="1:32" s="51" customFormat="1" x14ac:dyDescent="0.25">
      <c r="A124" s="52" t="str">
        <f t="shared" si="25"/>
        <v>Mixed fertilisers</v>
      </c>
      <c r="B124" s="126" t="str">
        <f t="shared" si="36"/>
        <v>n.a.</v>
      </c>
      <c r="C124" s="52" t="str">
        <f>Translations!$B$519</f>
        <v>% N as ammonium (NH4+)</v>
      </c>
      <c r="D124" s="52" t="str">
        <f>Translations!$B$521</f>
        <v>% N as nitrate (NO3–)</v>
      </c>
      <c r="E124" s="52" t="str">
        <f>Translations!$B$523</f>
        <v>% N as Urea</v>
      </c>
      <c r="F124" s="52" t="str">
        <f>Translations!$B$525</f>
        <v>% N in other (organic) forms</v>
      </c>
      <c r="G124" s="126" t="str">
        <f>CONST_NA</f>
        <v>n.a.</v>
      </c>
      <c r="H124" s="126" t="str">
        <f>CONST_NA</f>
        <v>n.a.</v>
      </c>
      <c r="I124" s="126" t="str">
        <f t="shared" si="34"/>
        <v>n.a.</v>
      </c>
      <c r="J124" s="370"/>
      <c r="K124" s="52" t="b">
        <f t="shared" si="30"/>
        <v>0</v>
      </c>
      <c r="L124" s="52" t="b">
        <f t="shared" si="38"/>
        <v>0</v>
      </c>
      <c r="M124" s="52" t="b">
        <f t="shared" si="38"/>
        <v>0</v>
      </c>
      <c r="N124" s="52" t="b">
        <f t="shared" si="38"/>
        <v>0</v>
      </c>
      <c r="O124" s="52" t="b">
        <f t="shared" si="38"/>
        <v>0</v>
      </c>
      <c r="P124" s="52" t="b">
        <f t="shared" si="38"/>
        <v>0</v>
      </c>
      <c r="Q124" s="52" t="b">
        <f t="shared" si="38"/>
        <v>0</v>
      </c>
      <c r="R124" s="52" t="b">
        <f t="shared" si="38"/>
        <v>0</v>
      </c>
      <c r="S124" s="52" t="b">
        <f t="shared" si="38"/>
        <v>0</v>
      </c>
      <c r="T124" s="52" t="b">
        <f t="shared" si="38"/>
        <v>0</v>
      </c>
      <c r="U124" s="52" t="b">
        <f t="shared" si="38"/>
        <v>0</v>
      </c>
      <c r="V124" s="52" t="b">
        <f t="shared" si="39"/>
        <v>0</v>
      </c>
      <c r="W124" s="52" t="b">
        <f t="shared" si="39"/>
        <v>0</v>
      </c>
      <c r="X124" s="52" t="b">
        <f t="shared" si="39"/>
        <v>0</v>
      </c>
      <c r="Y124" s="52" t="b">
        <f t="shared" si="39"/>
        <v>0</v>
      </c>
      <c r="Z124" s="52" t="b">
        <f t="shared" si="39"/>
        <v>0</v>
      </c>
      <c r="AA124" s="52" t="b">
        <f t="shared" si="39"/>
        <v>0</v>
      </c>
      <c r="AB124" s="52" t="b">
        <f t="shared" si="39"/>
        <v>0</v>
      </c>
      <c r="AC124" s="52" t="b">
        <f t="shared" si="39"/>
        <v>1</v>
      </c>
      <c r="AD124" s="52" t="b">
        <f t="shared" si="39"/>
        <v>1</v>
      </c>
      <c r="AE124" s="52" t="b">
        <f t="shared" si="39"/>
        <v>1</v>
      </c>
      <c r="AF124" s="52" t="b">
        <f t="shared" si="39"/>
        <v>1</v>
      </c>
    </row>
    <row r="125" spans="1:32" s="51" customFormat="1" x14ac:dyDescent="0.25">
      <c r="A125" s="52" t="str">
        <f t="shared" si="25"/>
        <v>Aluminium products</v>
      </c>
      <c r="B125" s="126" t="str">
        <f t="shared" si="36"/>
        <v>n.a.</v>
      </c>
      <c r="C125" s="52" t="str">
        <f>Translations!$B$501</f>
        <v>t scrap per t aluminium</v>
      </c>
      <c r="D125" s="52" t="str">
        <f>Translations!$B$505</f>
        <v>% non-aluminium elements</v>
      </c>
      <c r="E125" s="126" t="str">
        <f>Translations!$B$503</f>
        <v>% pre-consumer scrap</v>
      </c>
      <c r="F125" s="126" t="str">
        <f t="shared" ref="F125:I127" si="41">CONST_NA</f>
        <v>n.a.</v>
      </c>
      <c r="G125" s="126" t="str">
        <f t="shared" si="41"/>
        <v>n.a.</v>
      </c>
      <c r="H125" s="126" t="str">
        <f t="shared" si="41"/>
        <v>n.a.</v>
      </c>
      <c r="I125" s="126" t="str">
        <f t="shared" si="41"/>
        <v>n.a.</v>
      </c>
      <c r="J125" s="370"/>
      <c r="K125" s="52" t="b">
        <f t="shared" si="30"/>
        <v>0</v>
      </c>
      <c r="L125" s="52" t="b">
        <f t="shared" si="38"/>
        <v>0</v>
      </c>
      <c r="M125" s="52" t="b">
        <f t="shared" si="38"/>
        <v>0</v>
      </c>
      <c r="N125" s="52" t="b">
        <f t="shared" si="38"/>
        <v>0</v>
      </c>
      <c r="O125" s="52" t="b">
        <f t="shared" si="38"/>
        <v>0</v>
      </c>
      <c r="P125" s="52" t="b">
        <f t="shared" si="38"/>
        <v>0</v>
      </c>
      <c r="Q125" s="52" t="b">
        <f t="shared" si="38"/>
        <v>0</v>
      </c>
      <c r="R125" s="52" t="b">
        <f t="shared" si="38"/>
        <v>0</v>
      </c>
      <c r="S125" s="52" t="b">
        <f t="shared" si="38"/>
        <v>1</v>
      </c>
      <c r="T125" s="52" t="b">
        <f t="shared" si="38"/>
        <v>0</v>
      </c>
      <c r="U125" s="52" t="b">
        <f t="shared" si="38"/>
        <v>1</v>
      </c>
      <c r="V125" s="52" t="b">
        <f t="shared" si="39"/>
        <v>1</v>
      </c>
      <c r="W125" s="52" t="b">
        <f t="shared" si="39"/>
        <v>0</v>
      </c>
      <c r="X125" s="52" t="b">
        <f t="shared" si="39"/>
        <v>0</v>
      </c>
      <c r="Y125" s="52" t="b">
        <f t="shared" si="39"/>
        <v>0</v>
      </c>
      <c r="Z125" s="52" t="b">
        <f t="shared" si="39"/>
        <v>0</v>
      </c>
      <c r="AA125" s="52" t="b">
        <f t="shared" si="39"/>
        <v>0</v>
      </c>
      <c r="AB125" s="52" t="b">
        <f t="shared" si="39"/>
        <v>0</v>
      </c>
      <c r="AC125" s="52" t="b">
        <f t="shared" si="39"/>
        <v>0</v>
      </c>
      <c r="AD125" s="52" t="b">
        <f t="shared" si="39"/>
        <v>0</v>
      </c>
      <c r="AE125" s="52" t="b">
        <f t="shared" si="39"/>
        <v>0</v>
      </c>
      <c r="AF125" s="52" t="b">
        <f t="shared" si="39"/>
        <v>0</v>
      </c>
    </row>
    <row r="126" spans="1:32" s="51" customFormat="1" x14ac:dyDescent="0.25">
      <c r="A126" s="52" t="str">
        <f t="shared" si="25"/>
        <v>Unwrought aluminium</v>
      </c>
      <c r="B126" s="126" t="str">
        <f t="shared" si="36"/>
        <v>n.a.</v>
      </c>
      <c r="C126" s="52" t="str">
        <f>Translations!$B$501</f>
        <v>t scrap per t aluminium</v>
      </c>
      <c r="D126" s="52" t="str">
        <f>Translations!$B$505</f>
        <v>% non-aluminium elements</v>
      </c>
      <c r="E126" s="126" t="str">
        <f>Translations!$B$503</f>
        <v>% pre-consumer scrap</v>
      </c>
      <c r="F126" s="126" t="str">
        <f t="shared" si="41"/>
        <v>n.a.</v>
      </c>
      <c r="G126" s="126" t="str">
        <f t="shared" si="41"/>
        <v>n.a.</v>
      </c>
      <c r="H126" s="126" t="str">
        <f t="shared" si="41"/>
        <v>n.a.</v>
      </c>
      <c r="I126" s="126" t="str">
        <f t="shared" si="41"/>
        <v>n.a.</v>
      </c>
      <c r="J126" s="370"/>
      <c r="K126" s="52" t="b">
        <f>COUNTIF($B126:$I126,K$109)&gt;0</f>
        <v>0</v>
      </c>
      <c r="L126" s="52" t="b">
        <f t="shared" si="38"/>
        <v>0</v>
      </c>
      <c r="M126" s="52" t="b">
        <f t="shared" si="38"/>
        <v>0</v>
      </c>
      <c r="N126" s="52" t="b">
        <f t="shared" si="38"/>
        <v>0</v>
      </c>
      <c r="O126" s="52" t="b">
        <f t="shared" si="38"/>
        <v>0</v>
      </c>
      <c r="P126" s="52" t="b">
        <f t="shared" si="38"/>
        <v>0</v>
      </c>
      <c r="Q126" s="52" t="b">
        <f t="shared" si="38"/>
        <v>0</v>
      </c>
      <c r="R126" s="52" t="b">
        <f t="shared" si="38"/>
        <v>0</v>
      </c>
      <c r="S126" s="52" t="b">
        <f t="shared" si="38"/>
        <v>1</v>
      </c>
      <c r="T126" s="52" t="b">
        <f t="shared" si="38"/>
        <v>0</v>
      </c>
      <c r="U126" s="52" t="b">
        <f t="shared" si="38"/>
        <v>1</v>
      </c>
      <c r="V126" s="52" t="b">
        <f t="shared" si="39"/>
        <v>1</v>
      </c>
      <c r="W126" s="52" t="b">
        <f t="shared" si="39"/>
        <v>0</v>
      </c>
      <c r="X126" s="52" t="b">
        <f t="shared" si="39"/>
        <v>0</v>
      </c>
      <c r="Y126" s="52" t="b">
        <f t="shared" si="39"/>
        <v>0</v>
      </c>
      <c r="Z126" s="52" t="b">
        <f t="shared" si="39"/>
        <v>0</v>
      </c>
      <c r="AA126" s="52" t="b">
        <f t="shared" si="39"/>
        <v>0</v>
      </c>
      <c r="AB126" s="52" t="b">
        <f t="shared" si="39"/>
        <v>0</v>
      </c>
      <c r="AC126" s="52" t="b">
        <f t="shared" si="39"/>
        <v>0</v>
      </c>
      <c r="AD126" s="52" t="b">
        <f t="shared" si="39"/>
        <v>0</v>
      </c>
      <c r="AE126" s="52" t="b">
        <f t="shared" si="39"/>
        <v>0</v>
      </c>
      <c r="AF126" s="52" t="b">
        <f t="shared" si="39"/>
        <v>0</v>
      </c>
    </row>
    <row r="127" spans="1:32" s="51" customFormat="1" x14ac:dyDescent="0.25">
      <c r="A127" s="52" t="str">
        <f t="shared" si="25"/>
        <v>Electricity (export to EU)</v>
      </c>
      <c r="B127" s="126" t="str">
        <f t="shared" ref="B127:G127" si="42">CONST_NA</f>
        <v>n.a.</v>
      </c>
      <c r="C127" s="126" t="str">
        <f t="shared" si="42"/>
        <v>n.a.</v>
      </c>
      <c r="D127" s="126" t="str">
        <f t="shared" si="42"/>
        <v>n.a.</v>
      </c>
      <c r="E127" s="126" t="str">
        <f t="shared" si="42"/>
        <v>n.a.</v>
      </c>
      <c r="F127" s="126" t="str">
        <f t="shared" si="42"/>
        <v>n.a.</v>
      </c>
      <c r="G127" s="126" t="str">
        <f t="shared" si="42"/>
        <v>n.a.</v>
      </c>
      <c r="H127" s="126" t="str">
        <f t="shared" si="41"/>
        <v>n.a.</v>
      </c>
      <c r="I127" s="126" t="str">
        <f t="shared" si="41"/>
        <v>n.a.</v>
      </c>
      <c r="J127" s="370"/>
      <c r="K127" s="52" t="b">
        <f>COUNTIF($B127:$I127,K$109)&gt;0</f>
        <v>0</v>
      </c>
      <c r="L127" s="52" t="b">
        <f t="shared" si="38"/>
        <v>0</v>
      </c>
      <c r="M127" s="52" t="b">
        <f t="shared" si="38"/>
        <v>0</v>
      </c>
      <c r="N127" s="52" t="b">
        <f t="shared" si="38"/>
        <v>0</v>
      </c>
      <c r="O127" s="52" t="b">
        <f t="shared" si="38"/>
        <v>0</v>
      </c>
      <c r="P127" s="52" t="b">
        <f t="shared" si="38"/>
        <v>0</v>
      </c>
      <c r="Q127" s="52" t="b">
        <f t="shared" si="38"/>
        <v>0</v>
      </c>
      <c r="R127" s="52" t="b">
        <f t="shared" si="38"/>
        <v>0</v>
      </c>
      <c r="S127" s="52" t="b">
        <f t="shared" si="38"/>
        <v>0</v>
      </c>
      <c r="T127" s="52" t="b">
        <f t="shared" si="38"/>
        <v>0</v>
      </c>
      <c r="U127" s="52" t="b">
        <f t="shared" si="38"/>
        <v>0</v>
      </c>
      <c r="V127" s="52" t="b">
        <f t="shared" si="39"/>
        <v>0</v>
      </c>
      <c r="W127" s="52" t="b">
        <f t="shared" si="39"/>
        <v>0</v>
      </c>
      <c r="X127" s="52" t="b">
        <f t="shared" si="39"/>
        <v>0</v>
      </c>
      <c r="Y127" s="52" t="b">
        <f t="shared" si="39"/>
        <v>0</v>
      </c>
      <c r="Z127" s="52" t="b">
        <f t="shared" si="39"/>
        <v>0</v>
      </c>
      <c r="AA127" s="52" t="b">
        <f t="shared" si="39"/>
        <v>0</v>
      </c>
      <c r="AB127" s="52" t="b">
        <f t="shared" si="39"/>
        <v>0</v>
      </c>
      <c r="AC127" s="52" t="b">
        <f t="shared" si="39"/>
        <v>0</v>
      </c>
      <c r="AD127" s="52" t="b">
        <f t="shared" si="39"/>
        <v>0</v>
      </c>
      <c r="AE127" s="52" t="b">
        <f t="shared" si="39"/>
        <v>0</v>
      </c>
      <c r="AF127" s="52" t="b">
        <f t="shared" si="39"/>
        <v>0</v>
      </c>
    </row>
    <row r="129" spans="1:19" s="85" customFormat="1" x14ac:dyDescent="0.25"/>
    <row r="130" spans="1:19" s="51" customFormat="1" x14ac:dyDescent="0.25">
      <c r="A130" s="127" t="s">
        <v>2449</v>
      </c>
      <c r="B130" s="125" t="str">
        <f t="shared" ref="B130:S130" si="43">IFERROR(INDEX(CNCodes_ListKey,MATCH($A130&amp;"_"&amp;B$132,CNCodes_ListNumbering,0)),CONST_NA)</f>
        <v>n.a.</v>
      </c>
      <c r="C130" s="125" t="str">
        <f t="shared" si="43"/>
        <v>n.a.</v>
      </c>
      <c r="D130" s="125" t="str">
        <f t="shared" si="43"/>
        <v>n.a.</v>
      </c>
      <c r="E130" s="125" t="str">
        <f t="shared" si="43"/>
        <v>n.a.</v>
      </c>
      <c r="F130" s="125" t="str">
        <f t="shared" si="43"/>
        <v>n.a.</v>
      </c>
      <c r="G130" s="125" t="str">
        <f t="shared" si="43"/>
        <v>n.a.</v>
      </c>
      <c r="H130" s="125" t="str">
        <f t="shared" si="43"/>
        <v>n.a.</v>
      </c>
      <c r="I130" s="125" t="str">
        <f t="shared" si="43"/>
        <v>n.a.</v>
      </c>
      <c r="J130" s="125" t="str">
        <f t="shared" si="43"/>
        <v>n.a.</v>
      </c>
      <c r="K130" s="125" t="str">
        <f t="shared" si="43"/>
        <v>n.a.</v>
      </c>
      <c r="L130" s="125" t="str">
        <f t="shared" si="43"/>
        <v>n.a.</v>
      </c>
      <c r="M130" s="125" t="str">
        <f t="shared" si="43"/>
        <v>n.a.</v>
      </c>
      <c r="N130" s="125" t="str">
        <f t="shared" si="43"/>
        <v>n.a.</v>
      </c>
      <c r="O130" s="125" t="str">
        <f t="shared" si="43"/>
        <v>n.a.</v>
      </c>
      <c r="P130" s="125" t="str">
        <f t="shared" si="43"/>
        <v>n.a.</v>
      </c>
      <c r="Q130" s="125" t="str">
        <f t="shared" si="43"/>
        <v>n.a.</v>
      </c>
      <c r="R130" s="125" t="str">
        <f t="shared" si="43"/>
        <v>n.a.</v>
      </c>
      <c r="S130" s="125" t="str">
        <f t="shared" si="43"/>
        <v>n.a.</v>
      </c>
    </row>
    <row r="131" spans="1:19" s="51" customFormat="1" x14ac:dyDescent="0.25"/>
    <row r="132" spans="1:19" s="51" customFormat="1" ht="13" x14ac:dyDescent="0.3">
      <c r="B132" s="122" t="str">
        <f>INDEX(CONST_LIST_Goods,COLUMNS($B132:B132))</f>
        <v>Cement</v>
      </c>
      <c r="C132" s="122" t="str">
        <f>INDEX(CONST_LIST_Goods,COLUMNS($B132:C132))</f>
        <v>Cement clinker</v>
      </c>
      <c r="D132" s="122" t="str">
        <f>INDEX(CONST_LIST_Goods,COLUMNS($B132:D132))</f>
        <v xml:space="preserve">Calcined clays </v>
      </c>
      <c r="E132" s="122" t="str">
        <f>INDEX(CONST_LIST_Goods,COLUMNS($B132:E132))</f>
        <v>Aluminous cement</v>
      </c>
      <c r="F132" s="122" t="str">
        <f>INDEX(CONST_LIST_Goods,COLUMNS($B132:F132))</f>
        <v>Iron or steel products</v>
      </c>
      <c r="G132" s="122" t="str">
        <f>INDEX(CONST_LIST_Goods,COLUMNS($B132:G132))</f>
        <v>Crude steel</v>
      </c>
      <c r="H132" s="122" t="str">
        <f>INDEX(CONST_LIST_Goods,COLUMNS($B132:H132))</f>
        <v>Direct reduced iron</v>
      </c>
      <c r="I132" s="122" t="str">
        <f>INDEX(CONST_LIST_Goods,COLUMNS($B132:I132))</f>
        <v>Pig iron</v>
      </c>
      <c r="J132" s="122" t="str">
        <f>INDEX(CONST_LIST_Goods,COLUMNS($B132:J132))</f>
        <v>Alloys (FeMn, FeCr, FeNi)</v>
      </c>
      <c r="K132" s="122" t="str">
        <f>INDEX(CONST_LIST_Goods,COLUMNS($B132:K132))</f>
        <v>Sintered Ore</v>
      </c>
      <c r="L132" s="122" t="str">
        <f>INDEX(CONST_LIST_Goods,COLUMNS($B132:L132))</f>
        <v>Hydrogen</v>
      </c>
      <c r="M132" s="122" t="str">
        <f>INDEX(CONST_LIST_Goods,COLUMNS($B132:M132))</f>
        <v>Ammonia</v>
      </c>
      <c r="N132" s="122" t="str">
        <f>INDEX(CONST_LIST_Goods,COLUMNS($B132:N132))</f>
        <v>Nitric acid</v>
      </c>
      <c r="O132" s="122" t="str">
        <f>INDEX(CONST_LIST_Goods,COLUMNS($B132:O132))</f>
        <v>Urea</v>
      </c>
      <c r="P132" s="122" t="str">
        <f>INDEX(CONST_LIST_Goods,COLUMNS($B132:P132))</f>
        <v>Mixed fertilisers</v>
      </c>
      <c r="Q132" s="122" t="str">
        <f>INDEX(CONST_LIST_Goods,COLUMNS($B132:Q132))</f>
        <v>Aluminium products</v>
      </c>
      <c r="R132" s="122" t="str">
        <f>INDEX(CONST_LIST_Goods,COLUMNS($B132:R132))</f>
        <v>Unwrought aluminium</v>
      </c>
      <c r="S132" s="122" t="str">
        <f>INDEX(CONST_LIST_Goods,COLUMNS($B132:S132))</f>
        <v>Electricity (export to EU)</v>
      </c>
    </row>
    <row r="133" spans="1:19" s="51" customFormat="1" ht="13" x14ac:dyDescent="0.3">
      <c r="A133" s="121" t="s">
        <v>2698</v>
      </c>
      <c r="B133" s="52" t="str">
        <f t="shared" ref="B133:S133" ca="1" si="44">ADDRESS(ROW(B134),COLUMN(),,,$B$85)&amp;":"&amp;ADDRESS(ROW(B134)+MAX(0,599-COUNTIF(B134:B733,CONST_NA)),COLUMN(B134))</f>
        <v>Parameters_Constants!$B$134:$B$136</v>
      </c>
      <c r="C133" s="52" t="str">
        <f t="shared" ca="1" si="44"/>
        <v>Parameters_Constants!$C$134:$C$134</v>
      </c>
      <c r="D133" s="52" t="str">
        <f t="shared" ca="1" si="44"/>
        <v>Parameters_Constants!$D$134:$D$134</v>
      </c>
      <c r="E133" s="52" t="str">
        <f t="shared" ca="1" si="44"/>
        <v>Parameters_Constants!$E$134:$E$134</v>
      </c>
      <c r="F133" s="52" t="str">
        <f t="shared" ca="1" si="44"/>
        <v>Parameters_Constants!$F$134:$F$554</v>
      </c>
      <c r="G133" s="52" t="str">
        <f t="shared" ca="1" si="44"/>
        <v>Parameters_Constants!$G$134:$G$171</v>
      </c>
      <c r="H133" s="52" t="str">
        <f t="shared" ca="1" si="44"/>
        <v>Parameters_Constants!$H$134:$H$135</v>
      </c>
      <c r="I133" s="52" t="str">
        <f t="shared" ca="1" si="44"/>
        <v>Parameters_Constants!$I$134:$I$140</v>
      </c>
      <c r="J133" s="52" t="str">
        <f t="shared" ca="1" si="44"/>
        <v>Parameters_Constants!$J$134:$J$142</v>
      </c>
      <c r="K133" s="52" t="str">
        <f t="shared" ca="1" si="44"/>
        <v>Parameters_Constants!$K$134:$K$134</v>
      </c>
      <c r="L133" s="52" t="str">
        <f t="shared" ca="1" si="44"/>
        <v>Parameters_Constants!$L$134:$L$134</v>
      </c>
      <c r="M133" s="52" t="str">
        <f t="shared" ca="1" si="44"/>
        <v>Parameters_Constants!$M$134:$M$135</v>
      </c>
      <c r="N133" s="52" t="str">
        <f t="shared" ca="1" si="44"/>
        <v>Parameters_Constants!$N$134:$N$134</v>
      </c>
      <c r="O133" s="52" t="str">
        <f t="shared" ca="1" si="44"/>
        <v>Parameters_Constants!$O$134:$O$135</v>
      </c>
      <c r="P133" s="52" t="str">
        <f t="shared" ca="1" si="44"/>
        <v>Parameters_Constants!$P$134:$P$153</v>
      </c>
      <c r="Q133" s="52" t="str">
        <f t="shared" ca="1" si="44"/>
        <v>Parameters_Constants!$Q$134:$Q$186</v>
      </c>
      <c r="R133" s="52" t="str">
        <f t="shared" ca="1" si="44"/>
        <v>Parameters_Constants!$R$134:$R$138</v>
      </c>
      <c r="S133" s="52" t="str">
        <f t="shared" ca="1" si="44"/>
        <v>Parameters_Constants!$S$134:$S$134</v>
      </c>
    </row>
    <row r="134" spans="1:19" s="51" customFormat="1" x14ac:dyDescent="0.25">
      <c r="A134" s="239">
        <v>1</v>
      </c>
      <c r="B134" s="164" t="str">
        <f t="shared" ref="B134:K143" si="45">IFERROR(INDEX(CNCodes_ListKey,MATCH($A134&amp;"_"&amp;B$132,CNCodes_ListNumbering,0)),CONST_NA)</f>
        <v>25232100</v>
      </c>
      <c r="C134" s="164" t="str">
        <f t="shared" si="45"/>
        <v>25231000</v>
      </c>
      <c r="D134" s="164" t="str">
        <f t="shared" si="45"/>
        <v>25070080</v>
      </c>
      <c r="E134" s="164" t="str">
        <f t="shared" si="45"/>
        <v>25233000</v>
      </c>
      <c r="F134" s="164" t="str">
        <f t="shared" si="45"/>
        <v>72051000</v>
      </c>
      <c r="G134" s="164" t="str">
        <f t="shared" si="45"/>
        <v>72061000</v>
      </c>
      <c r="H134" s="164" t="str">
        <f t="shared" si="45"/>
        <v>72031000</v>
      </c>
      <c r="I134" s="164" t="str">
        <f t="shared" si="45"/>
        <v>72011011</v>
      </c>
      <c r="J134" s="164" t="str">
        <f t="shared" si="45"/>
        <v>72021120</v>
      </c>
      <c r="K134" s="164" t="str">
        <f t="shared" si="45"/>
        <v>26011200</v>
      </c>
      <c r="L134" s="164" t="str">
        <f t="shared" ref="L134:S143" si="46">IFERROR(INDEX(CNCodes_ListKey,MATCH($A134&amp;"_"&amp;L$132,CNCodes_ListNumbering,0)),CONST_NA)</f>
        <v>28041000</v>
      </c>
      <c r="M134" s="164" t="str">
        <f t="shared" si="46"/>
        <v>28141000</v>
      </c>
      <c r="N134" s="164" t="str">
        <f t="shared" si="46"/>
        <v>28080000</v>
      </c>
      <c r="O134" s="164" t="str">
        <f t="shared" si="46"/>
        <v>31021010</v>
      </c>
      <c r="P134" s="164" t="str">
        <f t="shared" si="46"/>
        <v>28342100</v>
      </c>
      <c r="Q134" s="164" t="str">
        <f t="shared" si="46"/>
        <v>76031000</v>
      </c>
      <c r="R134" s="164" t="str">
        <f t="shared" si="46"/>
        <v>76011010</v>
      </c>
      <c r="S134" s="164" t="str">
        <f t="shared" si="46"/>
        <v>27160000</v>
      </c>
    </row>
    <row r="135" spans="1:19" s="51" customFormat="1" x14ac:dyDescent="0.25">
      <c r="A135" s="239">
        <v>2</v>
      </c>
      <c r="B135" s="165" t="str">
        <f t="shared" si="45"/>
        <v>25232900</v>
      </c>
      <c r="C135" s="165" t="str">
        <f t="shared" si="45"/>
        <v>n.a.</v>
      </c>
      <c r="D135" s="165" t="str">
        <f t="shared" si="45"/>
        <v>n.a.</v>
      </c>
      <c r="E135" s="165" t="str">
        <f t="shared" si="45"/>
        <v>n.a.</v>
      </c>
      <c r="F135" s="165" t="str">
        <f t="shared" si="45"/>
        <v>72052100</v>
      </c>
      <c r="G135" s="165" t="str">
        <f t="shared" si="45"/>
        <v>72069000</v>
      </c>
      <c r="H135" s="165" t="str">
        <f t="shared" si="45"/>
        <v>72039000</v>
      </c>
      <c r="I135" s="165" t="str">
        <f t="shared" si="45"/>
        <v>72011019</v>
      </c>
      <c r="J135" s="165" t="str">
        <f t="shared" si="45"/>
        <v>72021180</v>
      </c>
      <c r="K135" s="165" t="str">
        <f t="shared" si="45"/>
        <v>n.a.</v>
      </c>
      <c r="L135" s="165" t="str">
        <f t="shared" si="46"/>
        <v>n.a.</v>
      </c>
      <c r="M135" s="165" t="str">
        <f t="shared" si="46"/>
        <v>28142000</v>
      </c>
      <c r="N135" s="165" t="str">
        <f t="shared" si="46"/>
        <v>n.a.</v>
      </c>
      <c r="O135" s="165" t="str">
        <f t="shared" si="46"/>
        <v>31021090</v>
      </c>
      <c r="P135" s="165" t="str">
        <f t="shared" si="46"/>
        <v>31022100</v>
      </c>
      <c r="Q135" s="165" t="str">
        <f t="shared" si="46"/>
        <v>76032000</v>
      </c>
      <c r="R135" s="165" t="str">
        <f t="shared" si="46"/>
        <v>76011090</v>
      </c>
      <c r="S135" s="165" t="str">
        <f t="shared" si="46"/>
        <v>n.a.</v>
      </c>
    </row>
    <row r="136" spans="1:19" s="51" customFormat="1" x14ac:dyDescent="0.25">
      <c r="A136" s="239">
        <v>3</v>
      </c>
      <c r="B136" s="165" t="str">
        <f t="shared" si="45"/>
        <v>25239000</v>
      </c>
      <c r="C136" s="165" t="str">
        <f t="shared" si="45"/>
        <v>n.a.</v>
      </c>
      <c r="D136" s="165" t="str">
        <f t="shared" si="45"/>
        <v>n.a.</v>
      </c>
      <c r="E136" s="165" t="str">
        <f t="shared" si="45"/>
        <v>n.a.</v>
      </c>
      <c r="F136" s="165" t="str">
        <f t="shared" si="45"/>
        <v>72052900</v>
      </c>
      <c r="G136" s="165" t="str">
        <f t="shared" si="45"/>
        <v>72071111</v>
      </c>
      <c r="H136" s="165" t="str">
        <f t="shared" si="45"/>
        <v>n.a.</v>
      </c>
      <c r="I136" s="165" t="str">
        <f t="shared" si="45"/>
        <v>72011030</v>
      </c>
      <c r="J136" s="165" t="str">
        <f t="shared" si="45"/>
        <v>72021900</v>
      </c>
      <c r="K136" s="165" t="str">
        <f t="shared" si="45"/>
        <v>n.a.</v>
      </c>
      <c r="L136" s="165" t="str">
        <f t="shared" si="46"/>
        <v>n.a.</v>
      </c>
      <c r="M136" s="165" t="str">
        <f t="shared" si="46"/>
        <v>n.a.</v>
      </c>
      <c r="N136" s="165" t="str">
        <f t="shared" si="46"/>
        <v>n.a.</v>
      </c>
      <c r="O136" s="165" t="str">
        <f t="shared" si="46"/>
        <v>n.a.</v>
      </c>
      <c r="P136" s="165" t="str">
        <f t="shared" si="46"/>
        <v>31022900</v>
      </c>
      <c r="Q136" s="165" t="str">
        <f t="shared" si="46"/>
        <v>76041010</v>
      </c>
      <c r="R136" s="165" t="str">
        <f t="shared" si="46"/>
        <v>76012030</v>
      </c>
      <c r="S136" s="165" t="str">
        <f t="shared" si="46"/>
        <v>n.a.</v>
      </c>
    </row>
    <row r="137" spans="1:19" s="51" customFormat="1" x14ac:dyDescent="0.25">
      <c r="A137" s="239">
        <v>4</v>
      </c>
      <c r="B137" s="165" t="str">
        <f t="shared" si="45"/>
        <v>n.a.</v>
      </c>
      <c r="C137" s="165" t="str">
        <f t="shared" si="45"/>
        <v>n.a.</v>
      </c>
      <c r="D137" s="165" t="str">
        <f t="shared" si="45"/>
        <v>n.a.</v>
      </c>
      <c r="E137" s="165" t="str">
        <f t="shared" si="45"/>
        <v>n.a.</v>
      </c>
      <c r="F137" s="165" t="str">
        <f t="shared" si="45"/>
        <v>72081000</v>
      </c>
      <c r="G137" s="165" t="str">
        <f t="shared" si="45"/>
        <v>72071114</v>
      </c>
      <c r="H137" s="165" t="str">
        <f t="shared" si="45"/>
        <v>n.a.</v>
      </c>
      <c r="I137" s="165" t="str">
        <f t="shared" si="45"/>
        <v>72011090</v>
      </c>
      <c r="J137" s="165" t="str">
        <f t="shared" si="45"/>
        <v>72024110</v>
      </c>
      <c r="K137" s="165" t="str">
        <f t="shared" si="45"/>
        <v>n.a.</v>
      </c>
      <c r="L137" s="165" t="str">
        <f t="shared" si="46"/>
        <v>n.a.</v>
      </c>
      <c r="M137" s="165" t="str">
        <f t="shared" si="46"/>
        <v>n.a.</v>
      </c>
      <c r="N137" s="165" t="str">
        <f t="shared" si="46"/>
        <v>n.a.</v>
      </c>
      <c r="O137" s="165" t="str">
        <f t="shared" si="46"/>
        <v>n.a.</v>
      </c>
      <c r="P137" s="165" t="str">
        <f t="shared" si="46"/>
        <v>31023010</v>
      </c>
      <c r="Q137" s="165" t="str">
        <f t="shared" si="46"/>
        <v>76041090</v>
      </c>
      <c r="R137" s="165" t="str">
        <f t="shared" si="46"/>
        <v>76012040</v>
      </c>
      <c r="S137" s="165" t="str">
        <f t="shared" si="46"/>
        <v>n.a.</v>
      </c>
    </row>
    <row r="138" spans="1:19" s="51" customFormat="1" x14ac:dyDescent="0.25">
      <c r="A138" s="239">
        <v>5</v>
      </c>
      <c r="B138" s="165" t="str">
        <f t="shared" si="45"/>
        <v>n.a.</v>
      </c>
      <c r="C138" s="165" t="str">
        <f t="shared" si="45"/>
        <v>n.a.</v>
      </c>
      <c r="D138" s="165" t="str">
        <f t="shared" si="45"/>
        <v>n.a.</v>
      </c>
      <c r="E138" s="165" t="str">
        <f t="shared" si="45"/>
        <v>n.a.</v>
      </c>
      <c r="F138" s="165" t="str">
        <f t="shared" si="45"/>
        <v>72082500</v>
      </c>
      <c r="G138" s="165" t="str">
        <f t="shared" si="45"/>
        <v>72071116</v>
      </c>
      <c r="H138" s="165" t="str">
        <f t="shared" si="45"/>
        <v>n.a.</v>
      </c>
      <c r="I138" s="165" t="str">
        <f t="shared" si="45"/>
        <v>72012000</v>
      </c>
      <c r="J138" s="165" t="str">
        <f t="shared" si="45"/>
        <v>72024190</v>
      </c>
      <c r="K138" s="165" t="str">
        <f t="shared" si="45"/>
        <v>n.a.</v>
      </c>
      <c r="L138" s="165" t="str">
        <f t="shared" si="46"/>
        <v>n.a.</v>
      </c>
      <c r="M138" s="165" t="str">
        <f t="shared" si="46"/>
        <v>n.a.</v>
      </c>
      <c r="N138" s="165" t="str">
        <f t="shared" si="46"/>
        <v>n.a.</v>
      </c>
      <c r="O138" s="165" t="str">
        <f t="shared" si="46"/>
        <v>n.a.</v>
      </c>
      <c r="P138" s="165" t="str">
        <f t="shared" si="46"/>
        <v>31023090</v>
      </c>
      <c r="Q138" s="165" t="str">
        <f t="shared" si="46"/>
        <v>76042100</v>
      </c>
      <c r="R138" s="165" t="str">
        <f t="shared" si="46"/>
        <v>76012080</v>
      </c>
      <c r="S138" s="165" t="str">
        <f t="shared" si="46"/>
        <v>n.a.</v>
      </c>
    </row>
    <row r="139" spans="1:19" s="51" customFormat="1" x14ac:dyDescent="0.25">
      <c r="A139" s="239">
        <v>6</v>
      </c>
      <c r="B139" s="165" t="str">
        <f t="shared" si="45"/>
        <v>n.a.</v>
      </c>
      <c r="C139" s="165" t="str">
        <f t="shared" si="45"/>
        <v>n.a.</v>
      </c>
      <c r="D139" s="165" t="str">
        <f t="shared" si="45"/>
        <v>n.a.</v>
      </c>
      <c r="E139" s="165" t="str">
        <f t="shared" si="45"/>
        <v>n.a.</v>
      </c>
      <c r="F139" s="165" t="str">
        <f t="shared" si="45"/>
        <v>72082600</v>
      </c>
      <c r="G139" s="165" t="str">
        <f t="shared" si="45"/>
        <v>72071190</v>
      </c>
      <c r="H139" s="165" t="str">
        <f t="shared" si="45"/>
        <v>n.a.</v>
      </c>
      <c r="I139" s="165" t="str">
        <f t="shared" si="45"/>
        <v>72015010</v>
      </c>
      <c r="J139" s="165" t="str">
        <f t="shared" si="45"/>
        <v>72024910</v>
      </c>
      <c r="K139" s="165" t="str">
        <f t="shared" si="45"/>
        <v>n.a.</v>
      </c>
      <c r="L139" s="165" t="str">
        <f t="shared" si="46"/>
        <v>n.a.</v>
      </c>
      <c r="M139" s="165" t="str">
        <f t="shared" si="46"/>
        <v>n.a.</v>
      </c>
      <c r="N139" s="165" t="str">
        <f t="shared" si="46"/>
        <v>n.a.</v>
      </c>
      <c r="O139" s="165" t="str">
        <f t="shared" si="46"/>
        <v>n.a.</v>
      </c>
      <c r="P139" s="165" t="str">
        <f t="shared" si="46"/>
        <v>31024010</v>
      </c>
      <c r="Q139" s="165" t="str">
        <f t="shared" si="46"/>
        <v>76042910</v>
      </c>
      <c r="R139" s="165" t="str">
        <f t="shared" si="46"/>
        <v>n.a.</v>
      </c>
      <c r="S139" s="165" t="str">
        <f t="shared" si="46"/>
        <v>n.a.</v>
      </c>
    </row>
    <row r="140" spans="1:19" s="51" customFormat="1" x14ac:dyDescent="0.25">
      <c r="A140" s="239">
        <v>7</v>
      </c>
      <c r="B140" s="165" t="str">
        <f t="shared" si="45"/>
        <v>n.a.</v>
      </c>
      <c r="C140" s="165" t="str">
        <f t="shared" si="45"/>
        <v>n.a.</v>
      </c>
      <c r="D140" s="165" t="str">
        <f t="shared" si="45"/>
        <v>n.a.</v>
      </c>
      <c r="E140" s="165" t="str">
        <f t="shared" si="45"/>
        <v>n.a.</v>
      </c>
      <c r="F140" s="165" t="str">
        <f t="shared" si="45"/>
        <v>72082700</v>
      </c>
      <c r="G140" s="165" t="str">
        <f t="shared" si="45"/>
        <v>72071210</v>
      </c>
      <c r="H140" s="165" t="str">
        <f t="shared" si="45"/>
        <v>n.a.</v>
      </c>
      <c r="I140" s="165" t="str">
        <f t="shared" si="45"/>
        <v>72015090</v>
      </c>
      <c r="J140" s="165" t="str">
        <f t="shared" si="45"/>
        <v>72024950</v>
      </c>
      <c r="K140" s="165" t="str">
        <f t="shared" si="45"/>
        <v>n.a.</v>
      </c>
      <c r="L140" s="165" t="str">
        <f t="shared" si="46"/>
        <v>n.a.</v>
      </c>
      <c r="M140" s="165" t="str">
        <f t="shared" si="46"/>
        <v>n.a.</v>
      </c>
      <c r="N140" s="165" t="str">
        <f t="shared" si="46"/>
        <v>n.a.</v>
      </c>
      <c r="O140" s="165" t="str">
        <f t="shared" si="46"/>
        <v>n.a.</v>
      </c>
      <c r="P140" s="165" t="str">
        <f t="shared" si="46"/>
        <v>31024090</v>
      </c>
      <c r="Q140" s="165" t="str">
        <f t="shared" si="46"/>
        <v>76042990</v>
      </c>
      <c r="R140" s="165" t="str">
        <f t="shared" si="46"/>
        <v>n.a.</v>
      </c>
      <c r="S140" s="165" t="str">
        <f t="shared" si="46"/>
        <v>n.a.</v>
      </c>
    </row>
    <row r="141" spans="1:19" s="51" customFormat="1" x14ac:dyDescent="0.25">
      <c r="A141" s="239">
        <v>8</v>
      </c>
      <c r="B141" s="165" t="str">
        <f t="shared" si="45"/>
        <v>n.a.</v>
      </c>
      <c r="C141" s="165" t="str">
        <f t="shared" si="45"/>
        <v>n.a.</v>
      </c>
      <c r="D141" s="165" t="str">
        <f t="shared" si="45"/>
        <v>n.a.</v>
      </c>
      <c r="E141" s="165" t="str">
        <f t="shared" si="45"/>
        <v>n.a.</v>
      </c>
      <c r="F141" s="165" t="str">
        <f t="shared" si="45"/>
        <v>72083600</v>
      </c>
      <c r="G141" s="165" t="str">
        <f t="shared" si="45"/>
        <v>72071290</v>
      </c>
      <c r="H141" s="165" t="str">
        <f t="shared" si="45"/>
        <v>n.a.</v>
      </c>
      <c r="I141" s="165" t="str">
        <f t="shared" si="45"/>
        <v>n.a.</v>
      </c>
      <c r="J141" s="165" t="str">
        <f t="shared" si="45"/>
        <v>72024990</v>
      </c>
      <c r="K141" s="165" t="str">
        <f t="shared" si="45"/>
        <v>n.a.</v>
      </c>
      <c r="L141" s="165" t="str">
        <f t="shared" si="46"/>
        <v>n.a.</v>
      </c>
      <c r="M141" s="165" t="str">
        <f t="shared" si="46"/>
        <v>n.a.</v>
      </c>
      <c r="N141" s="165" t="str">
        <f t="shared" si="46"/>
        <v>n.a.</v>
      </c>
      <c r="O141" s="165" t="str">
        <f t="shared" si="46"/>
        <v>n.a.</v>
      </c>
      <c r="P141" s="165" t="str">
        <f t="shared" si="46"/>
        <v>31025000</v>
      </c>
      <c r="Q141" s="165" t="str">
        <f t="shared" si="46"/>
        <v>76051100</v>
      </c>
      <c r="R141" s="165" t="str">
        <f t="shared" si="46"/>
        <v>n.a.</v>
      </c>
      <c r="S141" s="165" t="str">
        <f t="shared" si="46"/>
        <v>n.a.</v>
      </c>
    </row>
    <row r="142" spans="1:19" s="51" customFormat="1" x14ac:dyDescent="0.25">
      <c r="A142" s="239">
        <v>9</v>
      </c>
      <c r="B142" s="165" t="str">
        <f t="shared" si="45"/>
        <v>n.a.</v>
      </c>
      <c r="C142" s="165" t="str">
        <f t="shared" si="45"/>
        <v>n.a.</v>
      </c>
      <c r="D142" s="165" t="str">
        <f t="shared" si="45"/>
        <v>n.a.</v>
      </c>
      <c r="E142" s="165" t="str">
        <f t="shared" si="45"/>
        <v>n.a.</v>
      </c>
      <c r="F142" s="165" t="str">
        <f t="shared" si="45"/>
        <v>72083700</v>
      </c>
      <c r="G142" s="165" t="str">
        <f t="shared" si="45"/>
        <v>72071912</v>
      </c>
      <c r="H142" s="165" t="str">
        <f t="shared" si="45"/>
        <v>n.a.</v>
      </c>
      <c r="I142" s="165" t="str">
        <f t="shared" si="45"/>
        <v>n.a.</v>
      </c>
      <c r="J142" s="165" t="str">
        <f t="shared" si="45"/>
        <v>72026000</v>
      </c>
      <c r="K142" s="165" t="str">
        <f t="shared" si="45"/>
        <v>n.a.</v>
      </c>
      <c r="L142" s="165" t="str">
        <f t="shared" si="46"/>
        <v>n.a.</v>
      </c>
      <c r="M142" s="165" t="str">
        <f t="shared" si="46"/>
        <v>n.a.</v>
      </c>
      <c r="N142" s="165" t="str">
        <f t="shared" si="46"/>
        <v>n.a.</v>
      </c>
      <c r="O142" s="165" t="str">
        <f t="shared" si="46"/>
        <v>n.a.</v>
      </c>
      <c r="P142" s="165" t="str">
        <f t="shared" si="46"/>
        <v>31026000</v>
      </c>
      <c r="Q142" s="165" t="str">
        <f t="shared" si="46"/>
        <v>76051900</v>
      </c>
      <c r="R142" s="165" t="str">
        <f t="shared" si="46"/>
        <v>n.a.</v>
      </c>
      <c r="S142" s="165" t="str">
        <f t="shared" si="46"/>
        <v>n.a.</v>
      </c>
    </row>
    <row r="143" spans="1:19" s="51" customFormat="1" x14ac:dyDescent="0.25">
      <c r="A143" s="239">
        <v>10</v>
      </c>
      <c r="B143" s="165" t="str">
        <f t="shared" si="45"/>
        <v>n.a.</v>
      </c>
      <c r="C143" s="165" t="str">
        <f t="shared" si="45"/>
        <v>n.a.</v>
      </c>
      <c r="D143" s="165" t="str">
        <f t="shared" si="45"/>
        <v>n.a.</v>
      </c>
      <c r="E143" s="165" t="str">
        <f t="shared" si="45"/>
        <v>n.a.</v>
      </c>
      <c r="F143" s="165" t="str">
        <f t="shared" si="45"/>
        <v>72083800</v>
      </c>
      <c r="G143" s="165" t="str">
        <f t="shared" si="45"/>
        <v>72071919</v>
      </c>
      <c r="H143" s="165" t="str">
        <f t="shared" si="45"/>
        <v>n.a.</v>
      </c>
      <c r="I143" s="165" t="str">
        <f t="shared" si="45"/>
        <v>n.a.</v>
      </c>
      <c r="J143" s="165" t="str">
        <f t="shared" si="45"/>
        <v>n.a.</v>
      </c>
      <c r="K143" s="165" t="str">
        <f t="shared" si="45"/>
        <v>n.a.</v>
      </c>
      <c r="L143" s="165" t="str">
        <f t="shared" si="46"/>
        <v>n.a.</v>
      </c>
      <c r="M143" s="165" t="str">
        <f t="shared" si="46"/>
        <v>n.a.</v>
      </c>
      <c r="N143" s="165" t="str">
        <f t="shared" si="46"/>
        <v>n.a.</v>
      </c>
      <c r="O143" s="165" t="str">
        <f t="shared" si="46"/>
        <v>n.a.</v>
      </c>
      <c r="P143" s="165" t="str">
        <f t="shared" si="46"/>
        <v>31028000</v>
      </c>
      <c r="Q143" s="165" t="str">
        <f t="shared" si="46"/>
        <v>76052100</v>
      </c>
      <c r="R143" s="165" t="str">
        <f t="shared" si="46"/>
        <v>n.a.</v>
      </c>
      <c r="S143" s="165" t="str">
        <f t="shared" si="46"/>
        <v>n.a.</v>
      </c>
    </row>
    <row r="144" spans="1:19" s="51" customFormat="1" x14ac:dyDescent="0.25">
      <c r="A144" s="239">
        <v>11</v>
      </c>
      <c r="B144" s="165" t="str">
        <f t="shared" ref="B144:K153" si="47">IFERROR(INDEX(CNCodes_ListKey,MATCH($A144&amp;"_"&amp;B$132,CNCodes_ListNumbering,0)),CONST_NA)</f>
        <v>n.a.</v>
      </c>
      <c r="C144" s="165" t="str">
        <f t="shared" si="47"/>
        <v>n.a.</v>
      </c>
      <c r="D144" s="165" t="str">
        <f t="shared" si="47"/>
        <v>n.a.</v>
      </c>
      <c r="E144" s="165" t="str">
        <f t="shared" si="47"/>
        <v>n.a.</v>
      </c>
      <c r="F144" s="165" t="str">
        <f t="shared" si="47"/>
        <v>72083900</v>
      </c>
      <c r="G144" s="165" t="str">
        <f t="shared" si="47"/>
        <v>72071980</v>
      </c>
      <c r="H144" s="165" t="str">
        <f t="shared" si="47"/>
        <v>n.a.</v>
      </c>
      <c r="I144" s="165" t="str">
        <f t="shared" si="47"/>
        <v>n.a.</v>
      </c>
      <c r="J144" s="165" t="str">
        <f t="shared" si="47"/>
        <v>n.a.</v>
      </c>
      <c r="K144" s="165" t="str">
        <f t="shared" si="47"/>
        <v>n.a.</v>
      </c>
      <c r="L144" s="165" t="str">
        <f t="shared" ref="L144:S153" si="48">IFERROR(INDEX(CNCodes_ListKey,MATCH($A144&amp;"_"&amp;L$132,CNCodes_ListNumbering,0)),CONST_NA)</f>
        <v>n.a.</v>
      </c>
      <c r="M144" s="165" t="str">
        <f t="shared" si="48"/>
        <v>n.a.</v>
      </c>
      <c r="N144" s="165" t="str">
        <f t="shared" si="48"/>
        <v>n.a.</v>
      </c>
      <c r="O144" s="165" t="str">
        <f t="shared" si="48"/>
        <v>n.a.</v>
      </c>
      <c r="P144" s="165" t="str">
        <f t="shared" si="48"/>
        <v>31029000</v>
      </c>
      <c r="Q144" s="165" t="str">
        <f t="shared" si="48"/>
        <v>76052900</v>
      </c>
      <c r="R144" s="165" t="str">
        <f t="shared" si="48"/>
        <v>n.a.</v>
      </c>
      <c r="S144" s="165" t="str">
        <f t="shared" si="48"/>
        <v>n.a.</v>
      </c>
    </row>
    <row r="145" spans="1:19" s="51" customFormat="1" x14ac:dyDescent="0.25">
      <c r="A145" s="239">
        <v>12</v>
      </c>
      <c r="B145" s="165" t="str">
        <f t="shared" si="47"/>
        <v>n.a.</v>
      </c>
      <c r="C145" s="165" t="str">
        <f t="shared" si="47"/>
        <v>n.a.</v>
      </c>
      <c r="D145" s="165" t="str">
        <f t="shared" si="47"/>
        <v>n.a.</v>
      </c>
      <c r="E145" s="165" t="str">
        <f t="shared" si="47"/>
        <v>n.a.</v>
      </c>
      <c r="F145" s="165" t="str">
        <f t="shared" si="47"/>
        <v>72084000</v>
      </c>
      <c r="G145" s="165" t="str">
        <f t="shared" si="47"/>
        <v>72072011</v>
      </c>
      <c r="H145" s="165" t="str">
        <f t="shared" si="47"/>
        <v>n.a.</v>
      </c>
      <c r="I145" s="165" t="str">
        <f t="shared" si="47"/>
        <v>n.a.</v>
      </c>
      <c r="J145" s="165" t="str">
        <f t="shared" si="47"/>
        <v>n.a.</v>
      </c>
      <c r="K145" s="165" t="str">
        <f t="shared" si="47"/>
        <v>n.a.</v>
      </c>
      <c r="L145" s="165" t="str">
        <f t="shared" si="48"/>
        <v>n.a.</v>
      </c>
      <c r="M145" s="165" t="str">
        <f t="shared" si="48"/>
        <v>n.a.</v>
      </c>
      <c r="N145" s="165" t="str">
        <f t="shared" si="48"/>
        <v>n.a.</v>
      </c>
      <c r="O145" s="165" t="str">
        <f t="shared" si="48"/>
        <v>n.a.</v>
      </c>
      <c r="P145" s="165" t="str">
        <f t="shared" si="48"/>
        <v>31051000</v>
      </c>
      <c r="Q145" s="165" t="str">
        <f t="shared" si="48"/>
        <v>76061130</v>
      </c>
      <c r="R145" s="165" t="str">
        <f t="shared" si="48"/>
        <v>n.a.</v>
      </c>
      <c r="S145" s="165" t="str">
        <f t="shared" si="48"/>
        <v>n.a.</v>
      </c>
    </row>
    <row r="146" spans="1:19" s="51" customFormat="1" x14ac:dyDescent="0.25">
      <c r="A146" s="239">
        <v>13</v>
      </c>
      <c r="B146" s="165" t="str">
        <f t="shared" si="47"/>
        <v>n.a.</v>
      </c>
      <c r="C146" s="165" t="str">
        <f t="shared" si="47"/>
        <v>n.a.</v>
      </c>
      <c r="D146" s="165" t="str">
        <f t="shared" si="47"/>
        <v>n.a.</v>
      </c>
      <c r="E146" s="165" t="str">
        <f t="shared" si="47"/>
        <v>n.a.</v>
      </c>
      <c r="F146" s="165" t="str">
        <f t="shared" si="47"/>
        <v>72085120</v>
      </c>
      <c r="G146" s="165" t="str">
        <f t="shared" si="47"/>
        <v>72072015</v>
      </c>
      <c r="H146" s="165" t="str">
        <f t="shared" si="47"/>
        <v>n.a.</v>
      </c>
      <c r="I146" s="165" t="str">
        <f t="shared" si="47"/>
        <v>n.a.</v>
      </c>
      <c r="J146" s="165" t="str">
        <f t="shared" si="47"/>
        <v>n.a.</v>
      </c>
      <c r="K146" s="165" t="str">
        <f t="shared" si="47"/>
        <v>n.a.</v>
      </c>
      <c r="L146" s="165" t="str">
        <f t="shared" si="48"/>
        <v>n.a.</v>
      </c>
      <c r="M146" s="165" t="str">
        <f t="shared" si="48"/>
        <v>n.a.</v>
      </c>
      <c r="N146" s="165" t="str">
        <f t="shared" si="48"/>
        <v>n.a.</v>
      </c>
      <c r="O146" s="165" t="str">
        <f t="shared" si="48"/>
        <v>n.a.</v>
      </c>
      <c r="P146" s="165" t="str">
        <f t="shared" si="48"/>
        <v>31052010</v>
      </c>
      <c r="Q146" s="165" t="str">
        <f t="shared" si="48"/>
        <v>76061150</v>
      </c>
      <c r="R146" s="165" t="str">
        <f t="shared" si="48"/>
        <v>n.a.</v>
      </c>
      <c r="S146" s="165" t="str">
        <f t="shared" si="48"/>
        <v>n.a.</v>
      </c>
    </row>
    <row r="147" spans="1:19" s="51" customFormat="1" x14ac:dyDescent="0.25">
      <c r="A147" s="239">
        <v>14</v>
      </c>
      <c r="B147" s="165" t="str">
        <f t="shared" si="47"/>
        <v>n.a.</v>
      </c>
      <c r="C147" s="165" t="str">
        <f t="shared" si="47"/>
        <v>n.a.</v>
      </c>
      <c r="D147" s="165" t="str">
        <f t="shared" si="47"/>
        <v>n.a.</v>
      </c>
      <c r="E147" s="165" t="str">
        <f t="shared" si="47"/>
        <v>n.a.</v>
      </c>
      <c r="F147" s="165" t="str">
        <f t="shared" si="47"/>
        <v>72085191</v>
      </c>
      <c r="G147" s="165" t="str">
        <f t="shared" si="47"/>
        <v>72072017</v>
      </c>
      <c r="H147" s="165" t="str">
        <f t="shared" si="47"/>
        <v>n.a.</v>
      </c>
      <c r="I147" s="165" t="str">
        <f t="shared" si="47"/>
        <v>n.a.</v>
      </c>
      <c r="J147" s="165" t="str">
        <f t="shared" si="47"/>
        <v>n.a.</v>
      </c>
      <c r="K147" s="165" t="str">
        <f t="shared" si="47"/>
        <v>n.a.</v>
      </c>
      <c r="L147" s="165" t="str">
        <f t="shared" si="48"/>
        <v>n.a.</v>
      </c>
      <c r="M147" s="165" t="str">
        <f t="shared" si="48"/>
        <v>n.a.</v>
      </c>
      <c r="N147" s="165" t="str">
        <f t="shared" si="48"/>
        <v>n.a.</v>
      </c>
      <c r="O147" s="165" t="str">
        <f t="shared" si="48"/>
        <v>n.a.</v>
      </c>
      <c r="P147" s="165" t="str">
        <f t="shared" si="48"/>
        <v>31052090</v>
      </c>
      <c r="Q147" s="165" t="str">
        <f t="shared" si="48"/>
        <v>76061191</v>
      </c>
      <c r="R147" s="165" t="str">
        <f t="shared" si="48"/>
        <v>n.a.</v>
      </c>
      <c r="S147" s="165" t="str">
        <f t="shared" si="48"/>
        <v>n.a.</v>
      </c>
    </row>
    <row r="148" spans="1:19" s="51" customFormat="1" x14ac:dyDescent="0.25">
      <c r="A148" s="239">
        <v>15</v>
      </c>
      <c r="B148" s="165" t="str">
        <f t="shared" si="47"/>
        <v>n.a.</v>
      </c>
      <c r="C148" s="165" t="str">
        <f t="shared" si="47"/>
        <v>n.a.</v>
      </c>
      <c r="D148" s="165" t="str">
        <f t="shared" si="47"/>
        <v>n.a.</v>
      </c>
      <c r="E148" s="165" t="str">
        <f t="shared" si="47"/>
        <v>n.a.</v>
      </c>
      <c r="F148" s="165" t="str">
        <f t="shared" si="47"/>
        <v>72085198</v>
      </c>
      <c r="G148" s="165" t="str">
        <f t="shared" si="47"/>
        <v>72072019</v>
      </c>
      <c r="H148" s="165" t="str">
        <f t="shared" si="47"/>
        <v>n.a.</v>
      </c>
      <c r="I148" s="165" t="str">
        <f t="shared" si="47"/>
        <v>n.a.</v>
      </c>
      <c r="J148" s="165" t="str">
        <f t="shared" si="47"/>
        <v>n.a.</v>
      </c>
      <c r="K148" s="165" t="str">
        <f t="shared" si="47"/>
        <v>n.a.</v>
      </c>
      <c r="L148" s="165" t="str">
        <f t="shared" si="48"/>
        <v>n.a.</v>
      </c>
      <c r="M148" s="165" t="str">
        <f t="shared" si="48"/>
        <v>n.a.</v>
      </c>
      <c r="N148" s="165" t="str">
        <f t="shared" si="48"/>
        <v>n.a.</v>
      </c>
      <c r="O148" s="165" t="str">
        <f t="shared" si="48"/>
        <v>n.a.</v>
      </c>
      <c r="P148" s="165" t="str">
        <f t="shared" si="48"/>
        <v>31053000</v>
      </c>
      <c r="Q148" s="165" t="str">
        <f t="shared" si="48"/>
        <v>76061193</v>
      </c>
      <c r="R148" s="165" t="str">
        <f t="shared" si="48"/>
        <v>n.a.</v>
      </c>
      <c r="S148" s="165" t="str">
        <f t="shared" si="48"/>
        <v>n.a.</v>
      </c>
    </row>
    <row r="149" spans="1:19" s="51" customFormat="1" x14ac:dyDescent="0.25">
      <c r="A149" s="239">
        <v>16</v>
      </c>
      <c r="B149" s="165" t="str">
        <f t="shared" si="47"/>
        <v>n.a.</v>
      </c>
      <c r="C149" s="165" t="str">
        <f t="shared" si="47"/>
        <v>n.a.</v>
      </c>
      <c r="D149" s="165" t="str">
        <f t="shared" si="47"/>
        <v>n.a.</v>
      </c>
      <c r="E149" s="165" t="str">
        <f t="shared" si="47"/>
        <v>n.a.</v>
      </c>
      <c r="F149" s="165" t="str">
        <f t="shared" si="47"/>
        <v>72085210</v>
      </c>
      <c r="G149" s="165" t="str">
        <f t="shared" si="47"/>
        <v>72072032</v>
      </c>
      <c r="H149" s="165" t="str">
        <f t="shared" si="47"/>
        <v>n.a.</v>
      </c>
      <c r="I149" s="165" t="str">
        <f t="shared" si="47"/>
        <v>n.a.</v>
      </c>
      <c r="J149" s="165" t="str">
        <f t="shared" si="47"/>
        <v>n.a.</v>
      </c>
      <c r="K149" s="165" t="str">
        <f t="shared" si="47"/>
        <v>n.a.</v>
      </c>
      <c r="L149" s="165" t="str">
        <f t="shared" si="48"/>
        <v>n.a.</v>
      </c>
      <c r="M149" s="165" t="str">
        <f t="shared" si="48"/>
        <v>n.a.</v>
      </c>
      <c r="N149" s="165" t="str">
        <f t="shared" si="48"/>
        <v>n.a.</v>
      </c>
      <c r="O149" s="165" t="str">
        <f t="shared" si="48"/>
        <v>n.a.</v>
      </c>
      <c r="P149" s="165" t="str">
        <f t="shared" si="48"/>
        <v>31054000</v>
      </c>
      <c r="Q149" s="165" t="str">
        <f t="shared" si="48"/>
        <v>76061199</v>
      </c>
      <c r="R149" s="165" t="str">
        <f t="shared" si="48"/>
        <v>n.a.</v>
      </c>
      <c r="S149" s="165" t="str">
        <f t="shared" si="48"/>
        <v>n.a.</v>
      </c>
    </row>
    <row r="150" spans="1:19" s="51" customFormat="1" x14ac:dyDescent="0.25">
      <c r="A150" s="239">
        <v>17</v>
      </c>
      <c r="B150" s="165" t="str">
        <f t="shared" si="47"/>
        <v>n.a.</v>
      </c>
      <c r="C150" s="165" t="str">
        <f t="shared" si="47"/>
        <v>n.a.</v>
      </c>
      <c r="D150" s="165" t="str">
        <f t="shared" si="47"/>
        <v>n.a.</v>
      </c>
      <c r="E150" s="165" t="str">
        <f t="shared" si="47"/>
        <v>n.a.</v>
      </c>
      <c r="F150" s="165" t="str">
        <f t="shared" si="47"/>
        <v>72085291</v>
      </c>
      <c r="G150" s="165" t="str">
        <f t="shared" si="47"/>
        <v>72072039</v>
      </c>
      <c r="H150" s="165" t="str">
        <f t="shared" si="47"/>
        <v>n.a.</v>
      </c>
      <c r="I150" s="165" t="str">
        <f t="shared" si="47"/>
        <v>n.a.</v>
      </c>
      <c r="J150" s="165" t="str">
        <f t="shared" si="47"/>
        <v>n.a.</v>
      </c>
      <c r="K150" s="165" t="str">
        <f t="shared" si="47"/>
        <v>n.a.</v>
      </c>
      <c r="L150" s="165" t="str">
        <f t="shared" si="48"/>
        <v>n.a.</v>
      </c>
      <c r="M150" s="165" t="str">
        <f t="shared" si="48"/>
        <v>n.a.</v>
      </c>
      <c r="N150" s="165" t="str">
        <f t="shared" si="48"/>
        <v>n.a.</v>
      </c>
      <c r="O150" s="165" t="str">
        <f t="shared" si="48"/>
        <v>n.a.</v>
      </c>
      <c r="P150" s="165" t="str">
        <f t="shared" si="48"/>
        <v>31055100</v>
      </c>
      <c r="Q150" s="165" t="str">
        <f t="shared" si="48"/>
        <v>76061211</v>
      </c>
      <c r="R150" s="165" t="str">
        <f t="shared" si="48"/>
        <v>n.a.</v>
      </c>
      <c r="S150" s="165" t="str">
        <f t="shared" si="48"/>
        <v>n.a.</v>
      </c>
    </row>
    <row r="151" spans="1:19" s="51" customFormat="1" x14ac:dyDescent="0.25">
      <c r="A151" s="239">
        <v>18</v>
      </c>
      <c r="B151" s="165" t="str">
        <f t="shared" si="47"/>
        <v>n.a.</v>
      </c>
      <c r="C151" s="165" t="str">
        <f t="shared" si="47"/>
        <v>n.a.</v>
      </c>
      <c r="D151" s="165" t="str">
        <f t="shared" si="47"/>
        <v>n.a.</v>
      </c>
      <c r="E151" s="165" t="str">
        <f t="shared" si="47"/>
        <v>n.a.</v>
      </c>
      <c r="F151" s="165" t="str">
        <f t="shared" si="47"/>
        <v>72085299</v>
      </c>
      <c r="G151" s="165" t="str">
        <f t="shared" si="47"/>
        <v>72072052</v>
      </c>
      <c r="H151" s="165" t="str">
        <f t="shared" si="47"/>
        <v>n.a.</v>
      </c>
      <c r="I151" s="165" t="str">
        <f t="shared" si="47"/>
        <v>n.a.</v>
      </c>
      <c r="J151" s="165" t="str">
        <f t="shared" si="47"/>
        <v>n.a.</v>
      </c>
      <c r="K151" s="165" t="str">
        <f t="shared" si="47"/>
        <v>n.a.</v>
      </c>
      <c r="L151" s="165" t="str">
        <f t="shared" si="48"/>
        <v>n.a.</v>
      </c>
      <c r="M151" s="165" t="str">
        <f t="shared" si="48"/>
        <v>n.a.</v>
      </c>
      <c r="N151" s="165" t="str">
        <f t="shared" si="48"/>
        <v>n.a.</v>
      </c>
      <c r="O151" s="165" t="str">
        <f t="shared" si="48"/>
        <v>n.a.</v>
      </c>
      <c r="P151" s="165" t="str">
        <f t="shared" si="48"/>
        <v>31055900</v>
      </c>
      <c r="Q151" s="165" t="str">
        <f t="shared" si="48"/>
        <v>76061219</v>
      </c>
      <c r="R151" s="165" t="str">
        <f t="shared" si="48"/>
        <v>n.a.</v>
      </c>
      <c r="S151" s="165" t="str">
        <f t="shared" si="48"/>
        <v>n.a.</v>
      </c>
    </row>
    <row r="152" spans="1:19" s="51" customFormat="1" x14ac:dyDescent="0.25">
      <c r="A152" s="239">
        <v>19</v>
      </c>
      <c r="B152" s="165" t="str">
        <f t="shared" si="47"/>
        <v>n.a.</v>
      </c>
      <c r="C152" s="165" t="str">
        <f t="shared" si="47"/>
        <v>n.a.</v>
      </c>
      <c r="D152" s="165" t="str">
        <f t="shared" si="47"/>
        <v>n.a.</v>
      </c>
      <c r="E152" s="165" t="str">
        <f t="shared" si="47"/>
        <v>n.a.</v>
      </c>
      <c r="F152" s="165" t="str">
        <f t="shared" si="47"/>
        <v>72085310</v>
      </c>
      <c r="G152" s="165" t="str">
        <f t="shared" si="47"/>
        <v>72072059</v>
      </c>
      <c r="H152" s="165" t="str">
        <f t="shared" si="47"/>
        <v>n.a.</v>
      </c>
      <c r="I152" s="165" t="str">
        <f t="shared" si="47"/>
        <v>n.a.</v>
      </c>
      <c r="J152" s="165" t="str">
        <f t="shared" si="47"/>
        <v>n.a.</v>
      </c>
      <c r="K152" s="165" t="str">
        <f t="shared" si="47"/>
        <v>n.a.</v>
      </c>
      <c r="L152" s="165" t="str">
        <f t="shared" si="48"/>
        <v>n.a.</v>
      </c>
      <c r="M152" s="165" t="str">
        <f t="shared" si="48"/>
        <v>n.a.</v>
      </c>
      <c r="N152" s="165" t="str">
        <f t="shared" si="48"/>
        <v>n.a.</v>
      </c>
      <c r="O152" s="165" t="str">
        <f t="shared" si="48"/>
        <v>n.a.</v>
      </c>
      <c r="P152" s="165" t="str">
        <f t="shared" si="48"/>
        <v>31059020</v>
      </c>
      <c r="Q152" s="165" t="str">
        <f t="shared" si="48"/>
        <v>76061230</v>
      </c>
      <c r="R152" s="165" t="str">
        <f t="shared" si="48"/>
        <v>n.a.</v>
      </c>
      <c r="S152" s="165" t="str">
        <f t="shared" si="48"/>
        <v>n.a.</v>
      </c>
    </row>
    <row r="153" spans="1:19" s="51" customFormat="1" x14ac:dyDescent="0.25">
      <c r="A153" s="239">
        <v>20</v>
      </c>
      <c r="B153" s="165" t="str">
        <f t="shared" si="47"/>
        <v>n.a.</v>
      </c>
      <c r="C153" s="165" t="str">
        <f t="shared" si="47"/>
        <v>n.a.</v>
      </c>
      <c r="D153" s="165" t="str">
        <f t="shared" si="47"/>
        <v>n.a.</v>
      </c>
      <c r="E153" s="165" t="str">
        <f t="shared" si="47"/>
        <v>n.a.</v>
      </c>
      <c r="F153" s="165" t="str">
        <f t="shared" si="47"/>
        <v>72085390</v>
      </c>
      <c r="G153" s="165" t="str">
        <f t="shared" si="47"/>
        <v>72072080</v>
      </c>
      <c r="H153" s="165" t="str">
        <f t="shared" si="47"/>
        <v>n.a.</v>
      </c>
      <c r="I153" s="165" t="str">
        <f t="shared" si="47"/>
        <v>n.a.</v>
      </c>
      <c r="J153" s="165" t="str">
        <f t="shared" si="47"/>
        <v>n.a.</v>
      </c>
      <c r="K153" s="165" t="str">
        <f t="shared" si="47"/>
        <v>n.a.</v>
      </c>
      <c r="L153" s="165" t="str">
        <f t="shared" si="48"/>
        <v>n.a.</v>
      </c>
      <c r="M153" s="165" t="str">
        <f t="shared" si="48"/>
        <v>n.a.</v>
      </c>
      <c r="N153" s="165" t="str">
        <f t="shared" si="48"/>
        <v>n.a.</v>
      </c>
      <c r="O153" s="165" t="str">
        <f t="shared" si="48"/>
        <v>n.a.</v>
      </c>
      <c r="P153" s="165" t="str">
        <f t="shared" si="48"/>
        <v>31059080</v>
      </c>
      <c r="Q153" s="165" t="str">
        <f t="shared" si="48"/>
        <v>76061250</v>
      </c>
      <c r="R153" s="165" t="str">
        <f t="shared" si="48"/>
        <v>n.a.</v>
      </c>
      <c r="S153" s="165" t="str">
        <f t="shared" si="48"/>
        <v>n.a.</v>
      </c>
    </row>
    <row r="154" spans="1:19" s="51" customFormat="1" x14ac:dyDescent="0.25">
      <c r="A154" s="239">
        <v>21</v>
      </c>
      <c r="B154" s="165" t="str">
        <f t="shared" ref="B154:K163" si="49">IFERROR(INDEX(CNCodes_ListKey,MATCH($A154&amp;"_"&amp;B$132,CNCodes_ListNumbering,0)),CONST_NA)</f>
        <v>n.a.</v>
      </c>
      <c r="C154" s="165" t="str">
        <f t="shared" si="49"/>
        <v>n.a.</v>
      </c>
      <c r="D154" s="165" t="str">
        <f t="shared" si="49"/>
        <v>n.a.</v>
      </c>
      <c r="E154" s="165" t="str">
        <f t="shared" si="49"/>
        <v>n.a.</v>
      </c>
      <c r="F154" s="165" t="str">
        <f t="shared" si="49"/>
        <v>72085400</v>
      </c>
      <c r="G154" s="165" t="str">
        <f t="shared" si="49"/>
        <v>72181000</v>
      </c>
      <c r="H154" s="165" t="str">
        <f t="shared" si="49"/>
        <v>n.a.</v>
      </c>
      <c r="I154" s="165" t="str">
        <f t="shared" si="49"/>
        <v>n.a.</v>
      </c>
      <c r="J154" s="165" t="str">
        <f t="shared" si="49"/>
        <v>n.a.</v>
      </c>
      <c r="K154" s="165" t="str">
        <f t="shared" si="49"/>
        <v>n.a.</v>
      </c>
      <c r="L154" s="165" t="str">
        <f t="shared" ref="L154:S163" si="50">IFERROR(INDEX(CNCodes_ListKey,MATCH($A154&amp;"_"&amp;L$132,CNCodes_ListNumbering,0)),CONST_NA)</f>
        <v>n.a.</v>
      </c>
      <c r="M154" s="165" t="str">
        <f t="shared" si="50"/>
        <v>n.a.</v>
      </c>
      <c r="N154" s="165" t="str">
        <f t="shared" si="50"/>
        <v>n.a.</v>
      </c>
      <c r="O154" s="165" t="str">
        <f t="shared" si="50"/>
        <v>n.a.</v>
      </c>
      <c r="P154" s="165" t="str">
        <f t="shared" si="50"/>
        <v>n.a.</v>
      </c>
      <c r="Q154" s="165" t="str">
        <f t="shared" si="50"/>
        <v>76061292</v>
      </c>
      <c r="R154" s="165" t="str">
        <f t="shared" si="50"/>
        <v>n.a.</v>
      </c>
      <c r="S154" s="165" t="str">
        <f t="shared" si="50"/>
        <v>n.a.</v>
      </c>
    </row>
    <row r="155" spans="1:19" s="51" customFormat="1" x14ac:dyDescent="0.25">
      <c r="A155" s="239">
        <v>22</v>
      </c>
      <c r="B155" s="165" t="str">
        <f t="shared" si="49"/>
        <v>n.a.</v>
      </c>
      <c r="C155" s="165" t="str">
        <f t="shared" si="49"/>
        <v>n.a.</v>
      </c>
      <c r="D155" s="165" t="str">
        <f t="shared" si="49"/>
        <v>n.a.</v>
      </c>
      <c r="E155" s="165" t="str">
        <f t="shared" si="49"/>
        <v>n.a.</v>
      </c>
      <c r="F155" s="165" t="str">
        <f t="shared" si="49"/>
        <v>72089020</v>
      </c>
      <c r="G155" s="165" t="str">
        <f t="shared" si="49"/>
        <v>72189110</v>
      </c>
      <c r="H155" s="165" t="str">
        <f t="shared" si="49"/>
        <v>n.a.</v>
      </c>
      <c r="I155" s="165" t="str">
        <f t="shared" si="49"/>
        <v>n.a.</v>
      </c>
      <c r="J155" s="165" t="str">
        <f t="shared" si="49"/>
        <v>n.a.</v>
      </c>
      <c r="K155" s="165" t="str">
        <f t="shared" si="49"/>
        <v>n.a.</v>
      </c>
      <c r="L155" s="165" t="str">
        <f t="shared" si="50"/>
        <v>n.a.</v>
      </c>
      <c r="M155" s="165" t="str">
        <f t="shared" si="50"/>
        <v>n.a.</v>
      </c>
      <c r="N155" s="165" t="str">
        <f t="shared" si="50"/>
        <v>n.a.</v>
      </c>
      <c r="O155" s="165" t="str">
        <f t="shared" si="50"/>
        <v>n.a.</v>
      </c>
      <c r="P155" s="165" t="str">
        <f t="shared" si="50"/>
        <v>n.a.</v>
      </c>
      <c r="Q155" s="165" t="str">
        <f t="shared" si="50"/>
        <v>76061293</v>
      </c>
      <c r="R155" s="165" t="str">
        <f t="shared" si="50"/>
        <v>n.a.</v>
      </c>
      <c r="S155" s="165" t="str">
        <f t="shared" si="50"/>
        <v>n.a.</v>
      </c>
    </row>
    <row r="156" spans="1:19" s="51" customFormat="1" x14ac:dyDescent="0.25">
      <c r="A156" s="239">
        <v>23</v>
      </c>
      <c r="B156" s="165" t="str">
        <f t="shared" si="49"/>
        <v>n.a.</v>
      </c>
      <c r="C156" s="165" t="str">
        <f t="shared" si="49"/>
        <v>n.a.</v>
      </c>
      <c r="D156" s="165" t="str">
        <f t="shared" si="49"/>
        <v>n.a.</v>
      </c>
      <c r="E156" s="165" t="str">
        <f t="shared" si="49"/>
        <v>n.a.</v>
      </c>
      <c r="F156" s="165" t="str">
        <f t="shared" si="49"/>
        <v>72089080</v>
      </c>
      <c r="G156" s="165" t="str">
        <f t="shared" si="49"/>
        <v>72189180</v>
      </c>
      <c r="H156" s="165" t="str">
        <f t="shared" si="49"/>
        <v>n.a.</v>
      </c>
      <c r="I156" s="165" t="str">
        <f t="shared" si="49"/>
        <v>n.a.</v>
      </c>
      <c r="J156" s="165" t="str">
        <f t="shared" si="49"/>
        <v>n.a.</v>
      </c>
      <c r="K156" s="165" t="str">
        <f t="shared" si="49"/>
        <v>n.a.</v>
      </c>
      <c r="L156" s="165" t="str">
        <f t="shared" si="50"/>
        <v>n.a.</v>
      </c>
      <c r="M156" s="165" t="str">
        <f t="shared" si="50"/>
        <v>n.a.</v>
      </c>
      <c r="N156" s="165" t="str">
        <f t="shared" si="50"/>
        <v>n.a.</v>
      </c>
      <c r="O156" s="165" t="str">
        <f t="shared" si="50"/>
        <v>n.a.</v>
      </c>
      <c r="P156" s="165" t="str">
        <f t="shared" si="50"/>
        <v>n.a.</v>
      </c>
      <c r="Q156" s="165" t="str">
        <f t="shared" si="50"/>
        <v>76061299</v>
      </c>
      <c r="R156" s="165" t="str">
        <f t="shared" si="50"/>
        <v>n.a.</v>
      </c>
      <c r="S156" s="165" t="str">
        <f t="shared" si="50"/>
        <v>n.a.</v>
      </c>
    </row>
    <row r="157" spans="1:19" s="51" customFormat="1" x14ac:dyDescent="0.25">
      <c r="A157" s="239">
        <v>24</v>
      </c>
      <c r="B157" s="165" t="str">
        <f t="shared" si="49"/>
        <v>n.a.</v>
      </c>
      <c r="C157" s="165" t="str">
        <f t="shared" si="49"/>
        <v>n.a.</v>
      </c>
      <c r="D157" s="165" t="str">
        <f t="shared" si="49"/>
        <v>n.a.</v>
      </c>
      <c r="E157" s="165" t="str">
        <f t="shared" si="49"/>
        <v>n.a.</v>
      </c>
      <c r="F157" s="165" t="str">
        <f t="shared" si="49"/>
        <v>72091500</v>
      </c>
      <c r="G157" s="165" t="str">
        <f t="shared" si="49"/>
        <v>72189911</v>
      </c>
      <c r="H157" s="165" t="str">
        <f t="shared" si="49"/>
        <v>n.a.</v>
      </c>
      <c r="I157" s="165" t="str">
        <f t="shared" si="49"/>
        <v>n.a.</v>
      </c>
      <c r="J157" s="165" t="str">
        <f t="shared" si="49"/>
        <v>n.a.</v>
      </c>
      <c r="K157" s="165" t="str">
        <f t="shared" si="49"/>
        <v>n.a.</v>
      </c>
      <c r="L157" s="165" t="str">
        <f t="shared" si="50"/>
        <v>n.a.</v>
      </c>
      <c r="M157" s="165" t="str">
        <f t="shared" si="50"/>
        <v>n.a.</v>
      </c>
      <c r="N157" s="165" t="str">
        <f t="shared" si="50"/>
        <v>n.a.</v>
      </c>
      <c r="O157" s="165" t="str">
        <f t="shared" si="50"/>
        <v>n.a.</v>
      </c>
      <c r="P157" s="165" t="str">
        <f t="shared" si="50"/>
        <v>n.a.</v>
      </c>
      <c r="Q157" s="165" t="str">
        <f t="shared" si="50"/>
        <v>76069100</v>
      </c>
      <c r="R157" s="165" t="str">
        <f t="shared" si="50"/>
        <v>n.a.</v>
      </c>
      <c r="S157" s="165" t="str">
        <f t="shared" si="50"/>
        <v>n.a.</v>
      </c>
    </row>
    <row r="158" spans="1:19" s="51" customFormat="1" x14ac:dyDescent="0.25">
      <c r="A158" s="239">
        <v>25</v>
      </c>
      <c r="B158" s="165" t="str">
        <f t="shared" si="49"/>
        <v>n.a.</v>
      </c>
      <c r="C158" s="165" t="str">
        <f t="shared" si="49"/>
        <v>n.a.</v>
      </c>
      <c r="D158" s="165" t="str">
        <f t="shared" si="49"/>
        <v>n.a.</v>
      </c>
      <c r="E158" s="165" t="str">
        <f t="shared" si="49"/>
        <v>n.a.</v>
      </c>
      <c r="F158" s="165" t="str">
        <f t="shared" si="49"/>
        <v>72091610</v>
      </c>
      <c r="G158" s="165" t="str">
        <f t="shared" si="49"/>
        <v>72189919</v>
      </c>
      <c r="H158" s="165" t="str">
        <f t="shared" si="49"/>
        <v>n.a.</v>
      </c>
      <c r="I158" s="165" t="str">
        <f t="shared" si="49"/>
        <v>n.a.</v>
      </c>
      <c r="J158" s="165" t="str">
        <f t="shared" si="49"/>
        <v>n.a.</v>
      </c>
      <c r="K158" s="165" t="str">
        <f t="shared" si="49"/>
        <v>n.a.</v>
      </c>
      <c r="L158" s="165" t="str">
        <f t="shared" si="50"/>
        <v>n.a.</v>
      </c>
      <c r="M158" s="165" t="str">
        <f t="shared" si="50"/>
        <v>n.a.</v>
      </c>
      <c r="N158" s="165" t="str">
        <f t="shared" si="50"/>
        <v>n.a.</v>
      </c>
      <c r="O158" s="165" t="str">
        <f t="shared" si="50"/>
        <v>n.a.</v>
      </c>
      <c r="P158" s="165" t="str">
        <f t="shared" si="50"/>
        <v>n.a.</v>
      </c>
      <c r="Q158" s="165" t="str">
        <f t="shared" si="50"/>
        <v>76069200</v>
      </c>
      <c r="R158" s="165" t="str">
        <f t="shared" si="50"/>
        <v>n.a.</v>
      </c>
      <c r="S158" s="165" t="str">
        <f t="shared" si="50"/>
        <v>n.a.</v>
      </c>
    </row>
    <row r="159" spans="1:19" s="51" customFormat="1" x14ac:dyDescent="0.25">
      <c r="A159" s="239">
        <v>26</v>
      </c>
      <c r="B159" s="165" t="str">
        <f t="shared" si="49"/>
        <v>n.a.</v>
      </c>
      <c r="C159" s="165" t="str">
        <f t="shared" si="49"/>
        <v>n.a.</v>
      </c>
      <c r="D159" s="165" t="str">
        <f t="shared" si="49"/>
        <v>n.a.</v>
      </c>
      <c r="E159" s="165" t="str">
        <f t="shared" si="49"/>
        <v>n.a.</v>
      </c>
      <c r="F159" s="165" t="str">
        <f t="shared" si="49"/>
        <v>72091690</v>
      </c>
      <c r="G159" s="165" t="str">
        <f t="shared" si="49"/>
        <v>72189920</v>
      </c>
      <c r="H159" s="165" t="str">
        <f t="shared" si="49"/>
        <v>n.a.</v>
      </c>
      <c r="I159" s="165" t="str">
        <f t="shared" si="49"/>
        <v>n.a.</v>
      </c>
      <c r="J159" s="165" t="str">
        <f t="shared" si="49"/>
        <v>n.a.</v>
      </c>
      <c r="K159" s="165" t="str">
        <f t="shared" si="49"/>
        <v>n.a.</v>
      </c>
      <c r="L159" s="165" t="str">
        <f t="shared" si="50"/>
        <v>n.a.</v>
      </c>
      <c r="M159" s="165" t="str">
        <f t="shared" si="50"/>
        <v>n.a.</v>
      </c>
      <c r="N159" s="165" t="str">
        <f t="shared" si="50"/>
        <v>n.a.</v>
      </c>
      <c r="O159" s="165" t="str">
        <f t="shared" si="50"/>
        <v>n.a.</v>
      </c>
      <c r="P159" s="165" t="str">
        <f t="shared" si="50"/>
        <v>n.a.</v>
      </c>
      <c r="Q159" s="165" t="str">
        <f t="shared" si="50"/>
        <v>76071111</v>
      </c>
      <c r="R159" s="165" t="str">
        <f t="shared" si="50"/>
        <v>n.a.</v>
      </c>
      <c r="S159" s="165" t="str">
        <f t="shared" si="50"/>
        <v>n.a.</v>
      </c>
    </row>
    <row r="160" spans="1:19" s="51" customFormat="1" x14ac:dyDescent="0.25">
      <c r="A160" s="239">
        <v>27</v>
      </c>
      <c r="B160" s="165" t="str">
        <f t="shared" si="49"/>
        <v>n.a.</v>
      </c>
      <c r="C160" s="165" t="str">
        <f t="shared" si="49"/>
        <v>n.a.</v>
      </c>
      <c r="D160" s="165" t="str">
        <f t="shared" si="49"/>
        <v>n.a.</v>
      </c>
      <c r="E160" s="165" t="str">
        <f t="shared" si="49"/>
        <v>n.a.</v>
      </c>
      <c r="F160" s="165" t="str">
        <f t="shared" si="49"/>
        <v>72091710</v>
      </c>
      <c r="G160" s="165" t="str">
        <f t="shared" si="49"/>
        <v>72189980</v>
      </c>
      <c r="H160" s="165" t="str">
        <f t="shared" si="49"/>
        <v>n.a.</v>
      </c>
      <c r="I160" s="165" t="str">
        <f t="shared" si="49"/>
        <v>n.a.</v>
      </c>
      <c r="J160" s="165" t="str">
        <f t="shared" si="49"/>
        <v>n.a.</v>
      </c>
      <c r="K160" s="165" t="str">
        <f t="shared" si="49"/>
        <v>n.a.</v>
      </c>
      <c r="L160" s="165" t="str">
        <f t="shared" si="50"/>
        <v>n.a.</v>
      </c>
      <c r="M160" s="165" t="str">
        <f t="shared" si="50"/>
        <v>n.a.</v>
      </c>
      <c r="N160" s="165" t="str">
        <f t="shared" si="50"/>
        <v>n.a.</v>
      </c>
      <c r="O160" s="165" t="str">
        <f t="shared" si="50"/>
        <v>n.a.</v>
      </c>
      <c r="P160" s="165" t="str">
        <f t="shared" si="50"/>
        <v>n.a.</v>
      </c>
      <c r="Q160" s="165" t="str">
        <f t="shared" si="50"/>
        <v>76071119</v>
      </c>
      <c r="R160" s="165" t="str">
        <f t="shared" si="50"/>
        <v>n.a.</v>
      </c>
      <c r="S160" s="165" t="str">
        <f t="shared" si="50"/>
        <v>n.a.</v>
      </c>
    </row>
    <row r="161" spans="1:19" s="51" customFormat="1" x14ac:dyDescent="0.25">
      <c r="A161" s="239">
        <v>28</v>
      </c>
      <c r="B161" s="165" t="str">
        <f t="shared" si="49"/>
        <v>n.a.</v>
      </c>
      <c r="C161" s="165" t="str">
        <f t="shared" si="49"/>
        <v>n.a.</v>
      </c>
      <c r="D161" s="165" t="str">
        <f t="shared" si="49"/>
        <v>n.a.</v>
      </c>
      <c r="E161" s="165" t="str">
        <f t="shared" si="49"/>
        <v>n.a.</v>
      </c>
      <c r="F161" s="165" t="str">
        <f t="shared" si="49"/>
        <v>72091790</v>
      </c>
      <c r="G161" s="165" t="str">
        <f t="shared" si="49"/>
        <v>72241010</v>
      </c>
      <c r="H161" s="165" t="str">
        <f t="shared" si="49"/>
        <v>n.a.</v>
      </c>
      <c r="I161" s="165" t="str">
        <f t="shared" si="49"/>
        <v>n.a.</v>
      </c>
      <c r="J161" s="165" t="str">
        <f t="shared" si="49"/>
        <v>n.a.</v>
      </c>
      <c r="K161" s="165" t="str">
        <f t="shared" si="49"/>
        <v>n.a.</v>
      </c>
      <c r="L161" s="165" t="str">
        <f t="shared" si="50"/>
        <v>n.a.</v>
      </c>
      <c r="M161" s="165" t="str">
        <f t="shared" si="50"/>
        <v>n.a.</v>
      </c>
      <c r="N161" s="165" t="str">
        <f t="shared" si="50"/>
        <v>n.a.</v>
      </c>
      <c r="O161" s="165" t="str">
        <f t="shared" si="50"/>
        <v>n.a.</v>
      </c>
      <c r="P161" s="165" t="str">
        <f t="shared" si="50"/>
        <v>n.a.</v>
      </c>
      <c r="Q161" s="165" t="str">
        <f t="shared" si="50"/>
        <v>76071190</v>
      </c>
      <c r="R161" s="165" t="str">
        <f t="shared" si="50"/>
        <v>n.a.</v>
      </c>
      <c r="S161" s="165" t="str">
        <f t="shared" si="50"/>
        <v>n.a.</v>
      </c>
    </row>
    <row r="162" spans="1:19" s="51" customFormat="1" x14ac:dyDescent="0.25">
      <c r="A162" s="239">
        <v>29</v>
      </c>
      <c r="B162" s="165" t="str">
        <f t="shared" si="49"/>
        <v>n.a.</v>
      </c>
      <c r="C162" s="165" t="str">
        <f t="shared" si="49"/>
        <v>n.a.</v>
      </c>
      <c r="D162" s="165" t="str">
        <f t="shared" si="49"/>
        <v>n.a.</v>
      </c>
      <c r="E162" s="165" t="str">
        <f t="shared" si="49"/>
        <v>n.a.</v>
      </c>
      <c r="F162" s="165" t="str">
        <f t="shared" si="49"/>
        <v>72091810</v>
      </c>
      <c r="G162" s="165" t="str">
        <f t="shared" si="49"/>
        <v>72241090</v>
      </c>
      <c r="H162" s="165" t="str">
        <f t="shared" si="49"/>
        <v>n.a.</v>
      </c>
      <c r="I162" s="165" t="str">
        <f t="shared" si="49"/>
        <v>n.a.</v>
      </c>
      <c r="J162" s="165" t="str">
        <f t="shared" si="49"/>
        <v>n.a.</v>
      </c>
      <c r="K162" s="165" t="str">
        <f t="shared" si="49"/>
        <v>n.a.</v>
      </c>
      <c r="L162" s="165" t="str">
        <f t="shared" si="50"/>
        <v>n.a.</v>
      </c>
      <c r="M162" s="165" t="str">
        <f t="shared" si="50"/>
        <v>n.a.</v>
      </c>
      <c r="N162" s="165" t="str">
        <f t="shared" si="50"/>
        <v>n.a.</v>
      </c>
      <c r="O162" s="165" t="str">
        <f t="shared" si="50"/>
        <v>n.a.</v>
      </c>
      <c r="P162" s="165" t="str">
        <f t="shared" si="50"/>
        <v>n.a.</v>
      </c>
      <c r="Q162" s="165" t="str">
        <f t="shared" si="50"/>
        <v>76071910</v>
      </c>
      <c r="R162" s="165" t="str">
        <f t="shared" si="50"/>
        <v>n.a.</v>
      </c>
      <c r="S162" s="165" t="str">
        <f t="shared" si="50"/>
        <v>n.a.</v>
      </c>
    </row>
    <row r="163" spans="1:19" s="51" customFormat="1" x14ac:dyDescent="0.25">
      <c r="A163" s="239">
        <v>30</v>
      </c>
      <c r="B163" s="165" t="str">
        <f t="shared" si="49"/>
        <v>n.a.</v>
      </c>
      <c r="C163" s="165" t="str">
        <f t="shared" si="49"/>
        <v>n.a.</v>
      </c>
      <c r="D163" s="165" t="str">
        <f t="shared" si="49"/>
        <v>n.a.</v>
      </c>
      <c r="E163" s="165" t="str">
        <f t="shared" si="49"/>
        <v>n.a.</v>
      </c>
      <c r="F163" s="165" t="str">
        <f t="shared" si="49"/>
        <v>72091891</v>
      </c>
      <c r="G163" s="165" t="str">
        <f t="shared" si="49"/>
        <v>72249002</v>
      </c>
      <c r="H163" s="165" t="str">
        <f t="shared" si="49"/>
        <v>n.a.</v>
      </c>
      <c r="I163" s="165" t="str">
        <f t="shared" si="49"/>
        <v>n.a.</v>
      </c>
      <c r="J163" s="165" t="str">
        <f t="shared" si="49"/>
        <v>n.a.</v>
      </c>
      <c r="K163" s="165" t="str">
        <f t="shared" si="49"/>
        <v>n.a.</v>
      </c>
      <c r="L163" s="165" t="str">
        <f t="shared" si="50"/>
        <v>n.a.</v>
      </c>
      <c r="M163" s="165" t="str">
        <f t="shared" si="50"/>
        <v>n.a.</v>
      </c>
      <c r="N163" s="165" t="str">
        <f t="shared" si="50"/>
        <v>n.a.</v>
      </c>
      <c r="O163" s="165" t="str">
        <f t="shared" si="50"/>
        <v>n.a.</v>
      </c>
      <c r="P163" s="165" t="str">
        <f t="shared" si="50"/>
        <v>n.a.</v>
      </c>
      <c r="Q163" s="165" t="str">
        <f t="shared" si="50"/>
        <v>76071990</v>
      </c>
      <c r="R163" s="165" t="str">
        <f t="shared" si="50"/>
        <v>n.a.</v>
      </c>
      <c r="S163" s="165" t="str">
        <f t="shared" si="50"/>
        <v>n.a.</v>
      </c>
    </row>
    <row r="164" spans="1:19" s="51" customFormat="1" x14ac:dyDescent="0.25">
      <c r="A164" s="239">
        <v>31</v>
      </c>
      <c r="B164" s="165" t="str">
        <f t="shared" ref="B164:K173" si="51">IFERROR(INDEX(CNCodes_ListKey,MATCH($A164&amp;"_"&amp;B$132,CNCodes_ListNumbering,0)),CONST_NA)</f>
        <v>n.a.</v>
      </c>
      <c r="C164" s="165" t="str">
        <f t="shared" si="51"/>
        <v>n.a.</v>
      </c>
      <c r="D164" s="165" t="str">
        <f t="shared" si="51"/>
        <v>n.a.</v>
      </c>
      <c r="E164" s="165" t="str">
        <f t="shared" si="51"/>
        <v>n.a.</v>
      </c>
      <c r="F164" s="165" t="str">
        <f t="shared" si="51"/>
        <v>72091899</v>
      </c>
      <c r="G164" s="165" t="str">
        <f t="shared" si="51"/>
        <v>72249003</v>
      </c>
      <c r="H164" s="165" t="str">
        <f t="shared" si="51"/>
        <v>n.a.</v>
      </c>
      <c r="I164" s="165" t="str">
        <f t="shared" si="51"/>
        <v>n.a.</v>
      </c>
      <c r="J164" s="165" t="str">
        <f t="shared" si="51"/>
        <v>n.a.</v>
      </c>
      <c r="K164" s="165" t="str">
        <f t="shared" si="51"/>
        <v>n.a.</v>
      </c>
      <c r="L164" s="165" t="str">
        <f t="shared" ref="L164:S173" si="52">IFERROR(INDEX(CNCodes_ListKey,MATCH($A164&amp;"_"&amp;L$132,CNCodes_ListNumbering,0)),CONST_NA)</f>
        <v>n.a.</v>
      </c>
      <c r="M164" s="165" t="str">
        <f t="shared" si="52"/>
        <v>n.a.</v>
      </c>
      <c r="N164" s="165" t="str">
        <f t="shared" si="52"/>
        <v>n.a.</v>
      </c>
      <c r="O164" s="165" t="str">
        <f t="shared" si="52"/>
        <v>n.a.</v>
      </c>
      <c r="P164" s="165" t="str">
        <f t="shared" si="52"/>
        <v>n.a.</v>
      </c>
      <c r="Q164" s="165" t="str">
        <f t="shared" si="52"/>
        <v>76072010</v>
      </c>
      <c r="R164" s="165" t="str">
        <f t="shared" si="52"/>
        <v>n.a.</v>
      </c>
      <c r="S164" s="165" t="str">
        <f t="shared" si="52"/>
        <v>n.a.</v>
      </c>
    </row>
    <row r="165" spans="1:19" s="51" customFormat="1" x14ac:dyDescent="0.25">
      <c r="A165" s="239">
        <v>32</v>
      </c>
      <c r="B165" s="165" t="str">
        <f t="shared" si="51"/>
        <v>n.a.</v>
      </c>
      <c r="C165" s="165" t="str">
        <f t="shared" si="51"/>
        <v>n.a.</v>
      </c>
      <c r="D165" s="165" t="str">
        <f t="shared" si="51"/>
        <v>n.a.</v>
      </c>
      <c r="E165" s="165" t="str">
        <f t="shared" si="51"/>
        <v>n.a.</v>
      </c>
      <c r="F165" s="165" t="str">
        <f t="shared" si="51"/>
        <v>72092500</v>
      </c>
      <c r="G165" s="165" t="str">
        <f t="shared" si="51"/>
        <v>72249005</v>
      </c>
      <c r="H165" s="165" t="str">
        <f t="shared" si="51"/>
        <v>n.a.</v>
      </c>
      <c r="I165" s="165" t="str">
        <f t="shared" si="51"/>
        <v>n.a.</v>
      </c>
      <c r="J165" s="165" t="str">
        <f t="shared" si="51"/>
        <v>n.a.</v>
      </c>
      <c r="K165" s="165" t="str">
        <f t="shared" si="51"/>
        <v>n.a.</v>
      </c>
      <c r="L165" s="165" t="str">
        <f t="shared" si="52"/>
        <v>n.a.</v>
      </c>
      <c r="M165" s="165" t="str">
        <f t="shared" si="52"/>
        <v>n.a.</v>
      </c>
      <c r="N165" s="165" t="str">
        <f t="shared" si="52"/>
        <v>n.a.</v>
      </c>
      <c r="O165" s="165" t="str">
        <f t="shared" si="52"/>
        <v>n.a.</v>
      </c>
      <c r="P165" s="165" t="str">
        <f t="shared" si="52"/>
        <v>n.a.</v>
      </c>
      <c r="Q165" s="165" t="str">
        <f t="shared" si="52"/>
        <v>76072091</v>
      </c>
      <c r="R165" s="165" t="str">
        <f t="shared" si="52"/>
        <v>n.a.</v>
      </c>
      <c r="S165" s="165" t="str">
        <f t="shared" si="52"/>
        <v>n.a.</v>
      </c>
    </row>
    <row r="166" spans="1:19" s="51" customFormat="1" x14ac:dyDescent="0.25">
      <c r="A166" s="239">
        <v>33</v>
      </c>
      <c r="B166" s="165" t="str">
        <f t="shared" si="51"/>
        <v>n.a.</v>
      </c>
      <c r="C166" s="165" t="str">
        <f t="shared" si="51"/>
        <v>n.a.</v>
      </c>
      <c r="D166" s="165" t="str">
        <f t="shared" si="51"/>
        <v>n.a.</v>
      </c>
      <c r="E166" s="165" t="str">
        <f t="shared" si="51"/>
        <v>n.a.</v>
      </c>
      <c r="F166" s="165" t="str">
        <f t="shared" si="51"/>
        <v>72092610</v>
      </c>
      <c r="G166" s="165" t="str">
        <f t="shared" si="51"/>
        <v>72249007</v>
      </c>
      <c r="H166" s="165" t="str">
        <f t="shared" si="51"/>
        <v>n.a.</v>
      </c>
      <c r="I166" s="165" t="str">
        <f t="shared" si="51"/>
        <v>n.a.</v>
      </c>
      <c r="J166" s="165" t="str">
        <f t="shared" si="51"/>
        <v>n.a.</v>
      </c>
      <c r="K166" s="165" t="str">
        <f t="shared" si="51"/>
        <v>n.a.</v>
      </c>
      <c r="L166" s="165" t="str">
        <f t="shared" si="52"/>
        <v>n.a.</v>
      </c>
      <c r="M166" s="165" t="str">
        <f t="shared" si="52"/>
        <v>n.a.</v>
      </c>
      <c r="N166" s="165" t="str">
        <f t="shared" si="52"/>
        <v>n.a.</v>
      </c>
      <c r="O166" s="165" t="str">
        <f t="shared" si="52"/>
        <v>n.a.</v>
      </c>
      <c r="P166" s="165" t="str">
        <f t="shared" si="52"/>
        <v>n.a.</v>
      </c>
      <c r="Q166" s="165" t="str">
        <f t="shared" si="52"/>
        <v>76072099</v>
      </c>
      <c r="R166" s="165" t="str">
        <f t="shared" si="52"/>
        <v>n.a.</v>
      </c>
      <c r="S166" s="165" t="str">
        <f t="shared" si="52"/>
        <v>n.a.</v>
      </c>
    </row>
    <row r="167" spans="1:19" s="51" customFormat="1" x14ac:dyDescent="0.25">
      <c r="A167" s="239">
        <v>34</v>
      </c>
      <c r="B167" s="165" t="str">
        <f t="shared" si="51"/>
        <v>n.a.</v>
      </c>
      <c r="C167" s="165" t="str">
        <f t="shared" si="51"/>
        <v>n.a.</v>
      </c>
      <c r="D167" s="165" t="str">
        <f t="shared" si="51"/>
        <v>n.a.</v>
      </c>
      <c r="E167" s="165" t="str">
        <f t="shared" si="51"/>
        <v>n.a.</v>
      </c>
      <c r="F167" s="165" t="str">
        <f t="shared" si="51"/>
        <v>72092690</v>
      </c>
      <c r="G167" s="165" t="str">
        <f t="shared" si="51"/>
        <v>72249014</v>
      </c>
      <c r="H167" s="165" t="str">
        <f t="shared" si="51"/>
        <v>n.a.</v>
      </c>
      <c r="I167" s="165" t="str">
        <f t="shared" si="51"/>
        <v>n.a.</v>
      </c>
      <c r="J167" s="165" t="str">
        <f t="shared" si="51"/>
        <v>n.a.</v>
      </c>
      <c r="K167" s="165" t="str">
        <f t="shared" si="51"/>
        <v>n.a.</v>
      </c>
      <c r="L167" s="165" t="str">
        <f t="shared" si="52"/>
        <v>n.a.</v>
      </c>
      <c r="M167" s="165" t="str">
        <f t="shared" si="52"/>
        <v>n.a.</v>
      </c>
      <c r="N167" s="165" t="str">
        <f t="shared" si="52"/>
        <v>n.a.</v>
      </c>
      <c r="O167" s="165" t="str">
        <f t="shared" si="52"/>
        <v>n.a.</v>
      </c>
      <c r="P167" s="165" t="str">
        <f t="shared" si="52"/>
        <v>n.a.</v>
      </c>
      <c r="Q167" s="165" t="str">
        <f t="shared" si="52"/>
        <v>76081000</v>
      </c>
      <c r="R167" s="165" t="str">
        <f t="shared" si="52"/>
        <v>n.a.</v>
      </c>
      <c r="S167" s="165" t="str">
        <f t="shared" si="52"/>
        <v>n.a.</v>
      </c>
    </row>
    <row r="168" spans="1:19" s="51" customFormat="1" x14ac:dyDescent="0.25">
      <c r="A168" s="239">
        <v>35</v>
      </c>
      <c r="B168" s="165" t="str">
        <f t="shared" si="51"/>
        <v>n.a.</v>
      </c>
      <c r="C168" s="165" t="str">
        <f t="shared" si="51"/>
        <v>n.a.</v>
      </c>
      <c r="D168" s="165" t="str">
        <f t="shared" si="51"/>
        <v>n.a.</v>
      </c>
      <c r="E168" s="165" t="str">
        <f t="shared" si="51"/>
        <v>n.a.</v>
      </c>
      <c r="F168" s="165" t="str">
        <f t="shared" si="51"/>
        <v>72092710</v>
      </c>
      <c r="G168" s="165" t="str">
        <f t="shared" si="51"/>
        <v>72249018</v>
      </c>
      <c r="H168" s="165" t="str">
        <f t="shared" si="51"/>
        <v>n.a.</v>
      </c>
      <c r="I168" s="165" t="str">
        <f t="shared" si="51"/>
        <v>n.a.</v>
      </c>
      <c r="J168" s="165" t="str">
        <f t="shared" si="51"/>
        <v>n.a.</v>
      </c>
      <c r="K168" s="165" t="str">
        <f t="shared" si="51"/>
        <v>n.a.</v>
      </c>
      <c r="L168" s="165" t="str">
        <f t="shared" si="52"/>
        <v>n.a.</v>
      </c>
      <c r="M168" s="165" t="str">
        <f t="shared" si="52"/>
        <v>n.a.</v>
      </c>
      <c r="N168" s="165" t="str">
        <f t="shared" si="52"/>
        <v>n.a.</v>
      </c>
      <c r="O168" s="165" t="str">
        <f t="shared" si="52"/>
        <v>n.a.</v>
      </c>
      <c r="P168" s="165" t="str">
        <f t="shared" si="52"/>
        <v>n.a.</v>
      </c>
      <c r="Q168" s="165" t="str">
        <f t="shared" si="52"/>
        <v>76082020</v>
      </c>
      <c r="R168" s="165" t="str">
        <f t="shared" si="52"/>
        <v>n.a.</v>
      </c>
      <c r="S168" s="165" t="str">
        <f t="shared" si="52"/>
        <v>n.a.</v>
      </c>
    </row>
    <row r="169" spans="1:19" s="51" customFormat="1" x14ac:dyDescent="0.25">
      <c r="A169" s="239">
        <v>36</v>
      </c>
      <c r="B169" s="165" t="str">
        <f t="shared" si="51"/>
        <v>n.a.</v>
      </c>
      <c r="C169" s="165" t="str">
        <f t="shared" si="51"/>
        <v>n.a.</v>
      </c>
      <c r="D169" s="165" t="str">
        <f t="shared" si="51"/>
        <v>n.a.</v>
      </c>
      <c r="E169" s="165" t="str">
        <f t="shared" si="51"/>
        <v>n.a.</v>
      </c>
      <c r="F169" s="165" t="str">
        <f t="shared" si="51"/>
        <v>72092790</v>
      </c>
      <c r="G169" s="165" t="str">
        <f t="shared" si="51"/>
        <v>72249031</v>
      </c>
      <c r="H169" s="165" t="str">
        <f t="shared" si="51"/>
        <v>n.a.</v>
      </c>
      <c r="I169" s="165" t="str">
        <f t="shared" si="51"/>
        <v>n.a.</v>
      </c>
      <c r="J169" s="165" t="str">
        <f t="shared" si="51"/>
        <v>n.a.</v>
      </c>
      <c r="K169" s="165" t="str">
        <f t="shared" si="51"/>
        <v>n.a.</v>
      </c>
      <c r="L169" s="165" t="str">
        <f t="shared" si="52"/>
        <v>n.a.</v>
      </c>
      <c r="M169" s="165" t="str">
        <f t="shared" si="52"/>
        <v>n.a.</v>
      </c>
      <c r="N169" s="165" t="str">
        <f t="shared" si="52"/>
        <v>n.a.</v>
      </c>
      <c r="O169" s="165" t="str">
        <f t="shared" si="52"/>
        <v>n.a.</v>
      </c>
      <c r="P169" s="165" t="str">
        <f t="shared" si="52"/>
        <v>n.a.</v>
      </c>
      <c r="Q169" s="165" t="str">
        <f t="shared" si="52"/>
        <v>76082081</v>
      </c>
      <c r="R169" s="165" t="str">
        <f t="shared" si="52"/>
        <v>n.a.</v>
      </c>
      <c r="S169" s="165" t="str">
        <f t="shared" si="52"/>
        <v>n.a.</v>
      </c>
    </row>
    <row r="170" spans="1:19" s="51" customFormat="1" x14ac:dyDescent="0.25">
      <c r="A170" s="239">
        <v>37</v>
      </c>
      <c r="B170" s="165" t="str">
        <f t="shared" si="51"/>
        <v>n.a.</v>
      </c>
      <c r="C170" s="165" t="str">
        <f t="shared" si="51"/>
        <v>n.a.</v>
      </c>
      <c r="D170" s="165" t="str">
        <f t="shared" si="51"/>
        <v>n.a.</v>
      </c>
      <c r="E170" s="165" t="str">
        <f t="shared" si="51"/>
        <v>n.a.</v>
      </c>
      <c r="F170" s="165" t="str">
        <f t="shared" si="51"/>
        <v>72092810</v>
      </c>
      <c r="G170" s="165" t="str">
        <f t="shared" si="51"/>
        <v>72249038</v>
      </c>
      <c r="H170" s="165" t="str">
        <f t="shared" si="51"/>
        <v>n.a.</v>
      </c>
      <c r="I170" s="165" t="str">
        <f t="shared" si="51"/>
        <v>n.a.</v>
      </c>
      <c r="J170" s="165" t="str">
        <f t="shared" si="51"/>
        <v>n.a.</v>
      </c>
      <c r="K170" s="165" t="str">
        <f t="shared" si="51"/>
        <v>n.a.</v>
      </c>
      <c r="L170" s="165" t="str">
        <f t="shared" si="52"/>
        <v>n.a.</v>
      </c>
      <c r="M170" s="165" t="str">
        <f t="shared" si="52"/>
        <v>n.a.</v>
      </c>
      <c r="N170" s="165" t="str">
        <f t="shared" si="52"/>
        <v>n.a.</v>
      </c>
      <c r="O170" s="165" t="str">
        <f t="shared" si="52"/>
        <v>n.a.</v>
      </c>
      <c r="P170" s="165" t="str">
        <f t="shared" si="52"/>
        <v>n.a.</v>
      </c>
      <c r="Q170" s="165" t="str">
        <f t="shared" si="52"/>
        <v>76082089</v>
      </c>
      <c r="R170" s="165" t="str">
        <f t="shared" si="52"/>
        <v>n.a.</v>
      </c>
      <c r="S170" s="165" t="str">
        <f t="shared" si="52"/>
        <v>n.a.</v>
      </c>
    </row>
    <row r="171" spans="1:19" s="51" customFormat="1" x14ac:dyDescent="0.25">
      <c r="A171" s="239">
        <v>38</v>
      </c>
      <c r="B171" s="165" t="str">
        <f t="shared" si="51"/>
        <v>n.a.</v>
      </c>
      <c r="C171" s="165" t="str">
        <f t="shared" si="51"/>
        <v>n.a.</v>
      </c>
      <c r="D171" s="165" t="str">
        <f t="shared" si="51"/>
        <v>n.a.</v>
      </c>
      <c r="E171" s="165" t="str">
        <f t="shared" si="51"/>
        <v>n.a.</v>
      </c>
      <c r="F171" s="165" t="str">
        <f t="shared" si="51"/>
        <v>72092890</v>
      </c>
      <c r="G171" s="165" t="str">
        <f t="shared" si="51"/>
        <v>72249090</v>
      </c>
      <c r="H171" s="165" t="str">
        <f t="shared" si="51"/>
        <v>n.a.</v>
      </c>
      <c r="I171" s="165" t="str">
        <f t="shared" si="51"/>
        <v>n.a.</v>
      </c>
      <c r="J171" s="165" t="str">
        <f t="shared" si="51"/>
        <v>n.a.</v>
      </c>
      <c r="K171" s="165" t="str">
        <f t="shared" si="51"/>
        <v>n.a.</v>
      </c>
      <c r="L171" s="165" t="str">
        <f t="shared" si="52"/>
        <v>n.a.</v>
      </c>
      <c r="M171" s="165" t="str">
        <f t="shared" si="52"/>
        <v>n.a.</v>
      </c>
      <c r="N171" s="165" t="str">
        <f t="shared" si="52"/>
        <v>n.a.</v>
      </c>
      <c r="O171" s="165" t="str">
        <f t="shared" si="52"/>
        <v>n.a.</v>
      </c>
      <c r="P171" s="165" t="str">
        <f t="shared" si="52"/>
        <v>n.a.</v>
      </c>
      <c r="Q171" s="165" t="str">
        <f t="shared" si="52"/>
        <v>76090000</v>
      </c>
      <c r="R171" s="165" t="str">
        <f t="shared" si="52"/>
        <v>n.a.</v>
      </c>
      <c r="S171" s="165" t="str">
        <f t="shared" si="52"/>
        <v>n.a.</v>
      </c>
    </row>
    <row r="172" spans="1:19" s="51" customFormat="1" x14ac:dyDescent="0.25">
      <c r="A172" s="239">
        <v>39</v>
      </c>
      <c r="B172" s="165" t="str">
        <f t="shared" si="51"/>
        <v>n.a.</v>
      </c>
      <c r="C172" s="165" t="str">
        <f t="shared" si="51"/>
        <v>n.a.</v>
      </c>
      <c r="D172" s="165" t="str">
        <f t="shared" si="51"/>
        <v>n.a.</v>
      </c>
      <c r="E172" s="165" t="str">
        <f t="shared" si="51"/>
        <v>n.a.</v>
      </c>
      <c r="F172" s="165" t="str">
        <f t="shared" si="51"/>
        <v>72099020</v>
      </c>
      <c r="G172" s="165" t="str">
        <f t="shared" si="51"/>
        <v>n.a.</v>
      </c>
      <c r="H172" s="165" t="str">
        <f t="shared" si="51"/>
        <v>n.a.</v>
      </c>
      <c r="I172" s="165" t="str">
        <f t="shared" si="51"/>
        <v>n.a.</v>
      </c>
      <c r="J172" s="165" t="str">
        <f t="shared" si="51"/>
        <v>n.a.</v>
      </c>
      <c r="K172" s="165" t="str">
        <f t="shared" si="51"/>
        <v>n.a.</v>
      </c>
      <c r="L172" s="165" t="str">
        <f t="shared" si="52"/>
        <v>n.a.</v>
      </c>
      <c r="M172" s="165" t="str">
        <f t="shared" si="52"/>
        <v>n.a.</v>
      </c>
      <c r="N172" s="165" t="str">
        <f t="shared" si="52"/>
        <v>n.a.</v>
      </c>
      <c r="O172" s="165" t="str">
        <f t="shared" si="52"/>
        <v>n.a.</v>
      </c>
      <c r="P172" s="165" t="str">
        <f t="shared" si="52"/>
        <v>n.a.</v>
      </c>
      <c r="Q172" s="165" t="str">
        <f t="shared" si="52"/>
        <v>76101000</v>
      </c>
      <c r="R172" s="165" t="str">
        <f t="shared" si="52"/>
        <v>n.a.</v>
      </c>
      <c r="S172" s="165" t="str">
        <f t="shared" si="52"/>
        <v>n.a.</v>
      </c>
    </row>
    <row r="173" spans="1:19" s="51" customFormat="1" x14ac:dyDescent="0.25">
      <c r="A173" s="239">
        <v>40</v>
      </c>
      <c r="B173" s="165" t="str">
        <f t="shared" si="51"/>
        <v>n.a.</v>
      </c>
      <c r="C173" s="165" t="str">
        <f t="shared" si="51"/>
        <v>n.a.</v>
      </c>
      <c r="D173" s="165" t="str">
        <f t="shared" si="51"/>
        <v>n.a.</v>
      </c>
      <c r="E173" s="165" t="str">
        <f t="shared" si="51"/>
        <v>n.a.</v>
      </c>
      <c r="F173" s="165" t="str">
        <f t="shared" si="51"/>
        <v>72099080</v>
      </c>
      <c r="G173" s="165" t="str">
        <f t="shared" si="51"/>
        <v>n.a.</v>
      </c>
      <c r="H173" s="165" t="str">
        <f t="shared" si="51"/>
        <v>n.a.</v>
      </c>
      <c r="I173" s="165" t="str">
        <f t="shared" si="51"/>
        <v>n.a.</v>
      </c>
      <c r="J173" s="165" t="str">
        <f t="shared" si="51"/>
        <v>n.a.</v>
      </c>
      <c r="K173" s="165" t="str">
        <f t="shared" si="51"/>
        <v>n.a.</v>
      </c>
      <c r="L173" s="165" t="str">
        <f t="shared" si="52"/>
        <v>n.a.</v>
      </c>
      <c r="M173" s="165" t="str">
        <f t="shared" si="52"/>
        <v>n.a.</v>
      </c>
      <c r="N173" s="165" t="str">
        <f t="shared" si="52"/>
        <v>n.a.</v>
      </c>
      <c r="O173" s="165" t="str">
        <f t="shared" si="52"/>
        <v>n.a.</v>
      </c>
      <c r="P173" s="165" t="str">
        <f t="shared" si="52"/>
        <v>n.a.</v>
      </c>
      <c r="Q173" s="165" t="str">
        <f t="shared" si="52"/>
        <v>76109010</v>
      </c>
      <c r="R173" s="165" t="str">
        <f t="shared" si="52"/>
        <v>n.a.</v>
      </c>
      <c r="S173" s="165" t="str">
        <f t="shared" si="52"/>
        <v>n.a.</v>
      </c>
    </row>
    <row r="174" spans="1:19" s="51" customFormat="1" x14ac:dyDescent="0.25">
      <c r="A174" s="239">
        <v>41</v>
      </c>
      <c r="B174" s="165" t="str">
        <f t="shared" ref="B174:K183" si="53">IFERROR(INDEX(CNCodes_ListKey,MATCH($A174&amp;"_"&amp;B$132,CNCodes_ListNumbering,0)),CONST_NA)</f>
        <v>n.a.</v>
      </c>
      <c r="C174" s="165" t="str">
        <f t="shared" si="53"/>
        <v>n.a.</v>
      </c>
      <c r="D174" s="165" t="str">
        <f t="shared" si="53"/>
        <v>n.a.</v>
      </c>
      <c r="E174" s="165" t="str">
        <f t="shared" si="53"/>
        <v>n.a.</v>
      </c>
      <c r="F174" s="165" t="str">
        <f t="shared" si="53"/>
        <v>72101100</v>
      </c>
      <c r="G174" s="165" t="str">
        <f t="shared" si="53"/>
        <v>n.a.</v>
      </c>
      <c r="H174" s="165" t="str">
        <f t="shared" si="53"/>
        <v>n.a.</v>
      </c>
      <c r="I174" s="165" t="str">
        <f t="shared" si="53"/>
        <v>n.a.</v>
      </c>
      <c r="J174" s="165" t="str">
        <f t="shared" si="53"/>
        <v>n.a.</v>
      </c>
      <c r="K174" s="165" t="str">
        <f t="shared" si="53"/>
        <v>n.a.</v>
      </c>
      <c r="L174" s="165" t="str">
        <f t="shared" ref="L174:S183" si="54">IFERROR(INDEX(CNCodes_ListKey,MATCH($A174&amp;"_"&amp;L$132,CNCodes_ListNumbering,0)),CONST_NA)</f>
        <v>n.a.</v>
      </c>
      <c r="M174" s="165" t="str">
        <f t="shared" si="54"/>
        <v>n.a.</v>
      </c>
      <c r="N174" s="165" t="str">
        <f t="shared" si="54"/>
        <v>n.a.</v>
      </c>
      <c r="O174" s="165" t="str">
        <f t="shared" si="54"/>
        <v>n.a.</v>
      </c>
      <c r="P174" s="165" t="str">
        <f t="shared" si="54"/>
        <v>n.a.</v>
      </c>
      <c r="Q174" s="165" t="str">
        <f t="shared" si="54"/>
        <v>76109090</v>
      </c>
      <c r="R174" s="165" t="str">
        <f t="shared" si="54"/>
        <v>n.a.</v>
      </c>
      <c r="S174" s="165" t="str">
        <f t="shared" si="54"/>
        <v>n.a.</v>
      </c>
    </row>
    <row r="175" spans="1:19" s="51" customFormat="1" x14ac:dyDescent="0.25">
      <c r="A175" s="239">
        <v>42</v>
      </c>
      <c r="B175" s="165" t="str">
        <f t="shared" si="53"/>
        <v>n.a.</v>
      </c>
      <c r="C175" s="165" t="str">
        <f t="shared" si="53"/>
        <v>n.a.</v>
      </c>
      <c r="D175" s="165" t="str">
        <f t="shared" si="53"/>
        <v>n.a.</v>
      </c>
      <c r="E175" s="165" t="str">
        <f t="shared" si="53"/>
        <v>n.a.</v>
      </c>
      <c r="F175" s="165" t="str">
        <f t="shared" si="53"/>
        <v>72101220</v>
      </c>
      <c r="G175" s="165" t="str">
        <f t="shared" si="53"/>
        <v>n.a.</v>
      </c>
      <c r="H175" s="165" t="str">
        <f t="shared" si="53"/>
        <v>n.a.</v>
      </c>
      <c r="I175" s="165" t="str">
        <f t="shared" si="53"/>
        <v>n.a.</v>
      </c>
      <c r="J175" s="165" t="str">
        <f t="shared" si="53"/>
        <v>n.a.</v>
      </c>
      <c r="K175" s="165" t="str">
        <f t="shared" si="53"/>
        <v>n.a.</v>
      </c>
      <c r="L175" s="165" t="str">
        <f t="shared" si="54"/>
        <v>n.a.</v>
      </c>
      <c r="M175" s="165" t="str">
        <f t="shared" si="54"/>
        <v>n.a.</v>
      </c>
      <c r="N175" s="165" t="str">
        <f t="shared" si="54"/>
        <v>n.a.</v>
      </c>
      <c r="O175" s="165" t="str">
        <f t="shared" si="54"/>
        <v>n.a.</v>
      </c>
      <c r="P175" s="165" t="str">
        <f t="shared" si="54"/>
        <v>n.a.</v>
      </c>
      <c r="Q175" s="165" t="str">
        <f t="shared" si="54"/>
        <v>76110000</v>
      </c>
      <c r="R175" s="165" t="str">
        <f t="shared" si="54"/>
        <v>n.a.</v>
      </c>
      <c r="S175" s="165" t="str">
        <f t="shared" si="54"/>
        <v>n.a.</v>
      </c>
    </row>
    <row r="176" spans="1:19" s="51" customFormat="1" x14ac:dyDescent="0.25">
      <c r="A176" s="239">
        <v>43</v>
      </c>
      <c r="B176" s="165" t="str">
        <f t="shared" si="53"/>
        <v>n.a.</v>
      </c>
      <c r="C176" s="165" t="str">
        <f t="shared" si="53"/>
        <v>n.a.</v>
      </c>
      <c r="D176" s="165" t="str">
        <f t="shared" si="53"/>
        <v>n.a.</v>
      </c>
      <c r="E176" s="165" t="str">
        <f t="shared" si="53"/>
        <v>n.a.</v>
      </c>
      <c r="F176" s="165" t="str">
        <f t="shared" si="53"/>
        <v>72101280</v>
      </c>
      <c r="G176" s="165" t="str">
        <f t="shared" si="53"/>
        <v>n.a.</v>
      </c>
      <c r="H176" s="165" t="str">
        <f t="shared" si="53"/>
        <v>n.a.</v>
      </c>
      <c r="I176" s="165" t="str">
        <f t="shared" si="53"/>
        <v>n.a.</v>
      </c>
      <c r="J176" s="165" t="str">
        <f t="shared" si="53"/>
        <v>n.a.</v>
      </c>
      <c r="K176" s="165" t="str">
        <f t="shared" si="53"/>
        <v>n.a.</v>
      </c>
      <c r="L176" s="165" t="str">
        <f t="shared" si="54"/>
        <v>n.a.</v>
      </c>
      <c r="M176" s="165" t="str">
        <f t="shared" si="54"/>
        <v>n.a.</v>
      </c>
      <c r="N176" s="165" t="str">
        <f t="shared" si="54"/>
        <v>n.a.</v>
      </c>
      <c r="O176" s="165" t="str">
        <f t="shared" si="54"/>
        <v>n.a.</v>
      </c>
      <c r="P176" s="165" t="str">
        <f t="shared" si="54"/>
        <v>n.a.</v>
      </c>
      <c r="Q176" s="165" t="str">
        <f t="shared" si="54"/>
        <v>76121000</v>
      </c>
      <c r="R176" s="165" t="str">
        <f t="shared" si="54"/>
        <v>n.a.</v>
      </c>
      <c r="S176" s="165" t="str">
        <f t="shared" si="54"/>
        <v>n.a.</v>
      </c>
    </row>
    <row r="177" spans="1:19" s="51" customFormat="1" x14ac:dyDescent="0.25">
      <c r="A177" s="239">
        <v>44</v>
      </c>
      <c r="B177" s="165" t="str">
        <f t="shared" si="53"/>
        <v>n.a.</v>
      </c>
      <c r="C177" s="165" t="str">
        <f t="shared" si="53"/>
        <v>n.a.</v>
      </c>
      <c r="D177" s="165" t="str">
        <f t="shared" si="53"/>
        <v>n.a.</v>
      </c>
      <c r="E177" s="165" t="str">
        <f t="shared" si="53"/>
        <v>n.a.</v>
      </c>
      <c r="F177" s="165" t="str">
        <f t="shared" si="53"/>
        <v>72102000</v>
      </c>
      <c r="G177" s="165" t="str">
        <f t="shared" si="53"/>
        <v>n.a.</v>
      </c>
      <c r="H177" s="165" t="str">
        <f t="shared" si="53"/>
        <v>n.a.</v>
      </c>
      <c r="I177" s="165" t="str">
        <f t="shared" si="53"/>
        <v>n.a.</v>
      </c>
      <c r="J177" s="165" t="str">
        <f t="shared" si="53"/>
        <v>n.a.</v>
      </c>
      <c r="K177" s="165" t="str">
        <f t="shared" si="53"/>
        <v>n.a.</v>
      </c>
      <c r="L177" s="165" t="str">
        <f t="shared" si="54"/>
        <v>n.a.</v>
      </c>
      <c r="M177" s="165" t="str">
        <f t="shared" si="54"/>
        <v>n.a.</v>
      </c>
      <c r="N177" s="165" t="str">
        <f t="shared" si="54"/>
        <v>n.a.</v>
      </c>
      <c r="O177" s="165" t="str">
        <f t="shared" si="54"/>
        <v>n.a.</v>
      </c>
      <c r="P177" s="165" t="str">
        <f t="shared" si="54"/>
        <v>n.a.</v>
      </c>
      <c r="Q177" s="165" t="str">
        <f t="shared" si="54"/>
        <v>76129020</v>
      </c>
      <c r="R177" s="165" t="str">
        <f t="shared" si="54"/>
        <v>n.a.</v>
      </c>
      <c r="S177" s="165" t="str">
        <f t="shared" si="54"/>
        <v>n.a.</v>
      </c>
    </row>
    <row r="178" spans="1:19" s="51" customFormat="1" x14ac:dyDescent="0.25">
      <c r="A178" s="239">
        <v>45</v>
      </c>
      <c r="B178" s="165" t="str">
        <f t="shared" si="53"/>
        <v>n.a.</v>
      </c>
      <c r="C178" s="165" t="str">
        <f t="shared" si="53"/>
        <v>n.a.</v>
      </c>
      <c r="D178" s="165" t="str">
        <f t="shared" si="53"/>
        <v>n.a.</v>
      </c>
      <c r="E178" s="165" t="str">
        <f t="shared" si="53"/>
        <v>n.a.</v>
      </c>
      <c r="F178" s="165" t="str">
        <f t="shared" si="53"/>
        <v>72103000</v>
      </c>
      <c r="G178" s="165" t="str">
        <f t="shared" si="53"/>
        <v>n.a.</v>
      </c>
      <c r="H178" s="165" t="str">
        <f t="shared" si="53"/>
        <v>n.a.</v>
      </c>
      <c r="I178" s="165" t="str">
        <f t="shared" si="53"/>
        <v>n.a.</v>
      </c>
      <c r="J178" s="165" t="str">
        <f t="shared" si="53"/>
        <v>n.a.</v>
      </c>
      <c r="K178" s="165" t="str">
        <f t="shared" si="53"/>
        <v>n.a.</v>
      </c>
      <c r="L178" s="165" t="str">
        <f t="shared" si="54"/>
        <v>n.a.</v>
      </c>
      <c r="M178" s="165" t="str">
        <f t="shared" si="54"/>
        <v>n.a.</v>
      </c>
      <c r="N178" s="165" t="str">
        <f t="shared" si="54"/>
        <v>n.a.</v>
      </c>
      <c r="O178" s="165" t="str">
        <f t="shared" si="54"/>
        <v>n.a.</v>
      </c>
      <c r="P178" s="165" t="str">
        <f t="shared" si="54"/>
        <v>n.a.</v>
      </c>
      <c r="Q178" s="165" t="str">
        <f t="shared" si="54"/>
        <v>76129030</v>
      </c>
      <c r="R178" s="165" t="str">
        <f t="shared" si="54"/>
        <v>n.a.</v>
      </c>
      <c r="S178" s="165" t="str">
        <f t="shared" si="54"/>
        <v>n.a.</v>
      </c>
    </row>
    <row r="179" spans="1:19" s="51" customFormat="1" x14ac:dyDescent="0.25">
      <c r="A179" s="239">
        <v>46</v>
      </c>
      <c r="B179" s="165" t="str">
        <f t="shared" si="53"/>
        <v>n.a.</v>
      </c>
      <c r="C179" s="165" t="str">
        <f t="shared" si="53"/>
        <v>n.a.</v>
      </c>
      <c r="D179" s="165" t="str">
        <f t="shared" si="53"/>
        <v>n.a.</v>
      </c>
      <c r="E179" s="165" t="str">
        <f t="shared" si="53"/>
        <v>n.a.</v>
      </c>
      <c r="F179" s="165" t="str">
        <f t="shared" si="53"/>
        <v>72104100</v>
      </c>
      <c r="G179" s="165" t="str">
        <f t="shared" si="53"/>
        <v>n.a.</v>
      </c>
      <c r="H179" s="165" t="str">
        <f t="shared" si="53"/>
        <v>n.a.</v>
      </c>
      <c r="I179" s="165" t="str">
        <f t="shared" si="53"/>
        <v>n.a.</v>
      </c>
      <c r="J179" s="165" t="str">
        <f t="shared" si="53"/>
        <v>n.a.</v>
      </c>
      <c r="K179" s="165" t="str">
        <f t="shared" si="53"/>
        <v>n.a.</v>
      </c>
      <c r="L179" s="165" t="str">
        <f t="shared" si="54"/>
        <v>n.a.</v>
      </c>
      <c r="M179" s="165" t="str">
        <f t="shared" si="54"/>
        <v>n.a.</v>
      </c>
      <c r="N179" s="165" t="str">
        <f t="shared" si="54"/>
        <v>n.a.</v>
      </c>
      <c r="O179" s="165" t="str">
        <f t="shared" si="54"/>
        <v>n.a.</v>
      </c>
      <c r="P179" s="165" t="str">
        <f t="shared" si="54"/>
        <v>n.a.</v>
      </c>
      <c r="Q179" s="165" t="str">
        <f t="shared" si="54"/>
        <v>76129080</v>
      </c>
      <c r="R179" s="165" t="str">
        <f t="shared" si="54"/>
        <v>n.a.</v>
      </c>
      <c r="S179" s="165" t="str">
        <f t="shared" si="54"/>
        <v>n.a.</v>
      </c>
    </row>
    <row r="180" spans="1:19" s="51" customFormat="1" x14ac:dyDescent="0.25">
      <c r="A180" s="239">
        <v>47</v>
      </c>
      <c r="B180" s="165" t="str">
        <f t="shared" si="53"/>
        <v>n.a.</v>
      </c>
      <c r="C180" s="165" t="str">
        <f t="shared" si="53"/>
        <v>n.a.</v>
      </c>
      <c r="D180" s="165" t="str">
        <f t="shared" si="53"/>
        <v>n.a.</v>
      </c>
      <c r="E180" s="165" t="str">
        <f t="shared" si="53"/>
        <v>n.a.</v>
      </c>
      <c r="F180" s="165" t="str">
        <f t="shared" si="53"/>
        <v>72104900</v>
      </c>
      <c r="G180" s="165" t="str">
        <f t="shared" si="53"/>
        <v>n.a.</v>
      </c>
      <c r="H180" s="165" t="str">
        <f t="shared" si="53"/>
        <v>n.a.</v>
      </c>
      <c r="I180" s="165" t="str">
        <f t="shared" si="53"/>
        <v>n.a.</v>
      </c>
      <c r="J180" s="165" t="str">
        <f t="shared" si="53"/>
        <v>n.a.</v>
      </c>
      <c r="K180" s="165" t="str">
        <f t="shared" si="53"/>
        <v>n.a.</v>
      </c>
      <c r="L180" s="165" t="str">
        <f t="shared" si="54"/>
        <v>n.a.</v>
      </c>
      <c r="M180" s="165" t="str">
        <f t="shared" si="54"/>
        <v>n.a.</v>
      </c>
      <c r="N180" s="165" t="str">
        <f t="shared" si="54"/>
        <v>n.a.</v>
      </c>
      <c r="O180" s="165" t="str">
        <f t="shared" si="54"/>
        <v>n.a.</v>
      </c>
      <c r="P180" s="165" t="str">
        <f t="shared" si="54"/>
        <v>n.a.</v>
      </c>
      <c r="Q180" s="165" t="str">
        <f t="shared" si="54"/>
        <v>76130000</v>
      </c>
      <c r="R180" s="165" t="str">
        <f t="shared" si="54"/>
        <v>n.a.</v>
      </c>
      <c r="S180" s="165" t="str">
        <f t="shared" si="54"/>
        <v>n.a.</v>
      </c>
    </row>
    <row r="181" spans="1:19" s="51" customFormat="1" x14ac:dyDescent="0.25">
      <c r="A181" s="239">
        <v>48</v>
      </c>
      <c r="B181" s="165" t="str">
        <f t="shared" si="53"/>
        <v>n.a.</v>
      </c>
      <c r="C181" s="165" t="str">
        <f t="shared" si="53"/>
        <v>n.a.</v>
      </c>
      <c r="D181" s="165" t="str">
        <f t="shared" si="53"/>
        <v>n.a.</v>
      </c>
      <c r="E181" s="165" t="str">
        <f t="shared" si="53"/>
        <v>n.a.</v>
      </c>
      <c r="F181" s="165" t="str">
        <f t="shared" si="53"/>
        <v>72105000</v>
      </c>
      <c r="G181" s="165" t="str">
        <f t="shared" si="53"/>
        <v>n.a.</v>
      </c>
      <c r="H181" s="165" t="str">
        <f t="shared" si="53"/>
        <v>n.a.</v>
      </c>
      <c r="I181" s="165" t="str">
        <f t="shared" si="53"/>
        <v>n.a.</v>
      </c>
      <c r="J181" s="165" t="str">
        <f t="shared" si="53"/>
        <v>n.a.</v>
      </c>
      <c r="K181" s="165" t="str">
        <f t="shared" si="53"/>
        <v>n.a.</v>
      </c>
      <c r="L181" s="165" t="str">
        <f t="shared" si="54"/>
        <v>n.a.</v>
      </c>
      <c r="M181" s="165" t="str">
        <f t="shared" si="54"/>
        <v>n.a.</v>
      </c>
      <c r="N181" s="165" t="str">
        <f t="shared" si="54"/>
        <v>n.a.</v>
      </c>
      <c r="O181" s="165" t="str">
        <f t="shared" si="54"/>
        <v>n.a.</v>
      </c>
      <c r="P181" s="165" t="str">
        <f t="shared" si="54"/>
        <v>n.a.</v>
      </c>
      <c r="Q181" s="165" t="str">
        <f t="shared" si="54"/>
        <v>76141000</v>
      </c>
      <c r="R181" s="165" t="str">
        <f t="shared" si="54"/>
        <v>n.a.</v>
      </c>
      <c r="S181" s="165" t="str">
        <f t="shared" si="54"/>
        <v>n.a.</v>
      </c>
    </row>
    <row r="182" spans="1:19" s="51" customFormat="1" x14ac:dyDescent="0.25">
      <c r="A182" s="239">
        <v>49</v>
      </c>
      <c r="B182" s="165" t="str">
        <f t="shared" si="53"/>
        <v>n.a.</v>
      </c>
      <c r="C182" s="165" t="str">
        <f t="shared" si="53"/>
        <v>n.a.</v>
      </c>
      <c r="D182" s="165" t="str">
        <f t="shared" si="53"/>
        <v>n.a.</v>
      </c>
      <c r="E182" s="165" t="str">
        <f t="shared" si="53"/>
        <v>n.a.</v>
      </c>
      <c r="F182" s="165" t="str">
        <f t="shared" si="53"/>
        <v>72106100</v>
      </c>
      <c r="G182" s="165" t="str">
        <f t="shared" si="53"/>
        <v>n.a.</v>
      </c>
      <c r="H182" s="165" t="str">
        <f t="shared" si="53"/>
        <v>n.a.</v>
      </c>
      <c r="I182" s="165" t="str">
        <f t="shared" si="53"/>
        <v>n.a.</v>
      </c>
      <c r="J182" s="165" t="str">
        <f t="shared" si="53"/>
        <v>n.a.</v>
      </c>
      <c r="K182" s="165" t="str">
        <f t="shared" si="53"/>
        <v>n.a.</v>
      </c>
      <c r="L182" s="165" t="str">
        <f t="shared" si="54"/>
        <v>n.a.</v>
      </c>
      <c r="M182" s="165" t="str">
        <f t="shared" si="54"/>
        <v>n.a.</v>
      </c>
      <c r="N182" s="165" t="str">
        <f t="shared" si="54"/>
        <v>n.a.</v>
      </c>
      <c r="O182" s="165" t="str">
        <f t="shared" si="54"/>
        <v>n.a.</v>
      </c>
      <c r="P182" s="165" t="str">
        <f t="shared" si="54"/>
        <v>n.a.</v>
      </c>
      <c r="Q182" s="165" t="str">
        <f t="shared" si="54"/>
        <v>76149000</v>
      </c>
      <c r="R182" s="165" t="str">
        <f t="shared" si="54"/>
        <v>n.a.</v>
      </c>
      <c r="S182" s="165" t="str">
        <f t="shared" si="54"/>
        <v>n.a.</v>
      </c>
    </row>
    <row r="183" spans="1:19" s="51" customFormat="1" x14ac:dyDescent="0.25">
      <c r="A183" s="239">
        <v>50</v>
      </c>
      <c r="B183" s="165" t="str">
        <f t="shared" si="53"/>
        <v>n.a.</v>
      </c>
      <c r="C183" s="165" t="str">
        <f t="shared" si="53"/>
        <v>n.a.</v>
      </c>
      <c r="D183" s="165" t="str">
        <f t="shared" si="53"/>
        <v>n.a.</v>
      </c>
      <c r="E183" s="165" t="str">
        <f t="shared" si="53"/>
        <v>n.a.</v>
      </c>
      <c r="F183" s="165" t="str">
        <f t="shared" si="53"/>
        <v>72106900</v>
      </c>
      <c r="G183" s="165" t="str">
        <f t="shared" si="53"/>
        <v>n.a.</v>
      </c>
      <c r="H183" s="165" t="str">
        <f t="shared" si="53"/>
        <v>n.a.</v>
      </c>
      <c r="I183" s="165" t="str">
        <f t="shared" si="53"/>
        <v>n.a.</v>
      </c>
      <c r="J183" s="165" t="str">
        <f t="shared" si="53"/>
        <v>n.a.</v>
      </c>
      <c r="K183" s="165" t="str">
        <f t="shared" si="53"/>
        <v>n.a.</v>
      </c>
      <c r="L183" s="165" t="str">
        <f t="shared" si="54"/>
        <v>n.a.</v>
      </c>
      <c r="M183" s="165" t="str">
        <f t="shared" si="54"/>
        <v>n.a.</v>
      </c>
      <c r="N183" s="165" t="str">
        <f t="shared" si="54"/>
        <v>n.a.</v>
      </c>
      <c r="O183" s="165" t="str">
        <f t="shared" si="54"/>
        <v>n.a.</v>
      </c>
      <c r="P183" s="165" t="str">
        <f t="shared" si="54"/>
        <v>n.a.</v>
      </c>
      <c r="Q183" s="165" t="str">
        <f t="shared" si="54"/>
        <v>76161000</v>
      </c>
      <c r="R183" s="165" t="str">
        <f t="shared" si="54"/>
        <v>n.a.</v>
      </c>
      <c r="S183" s="165" t="str">
        <f t="shared" si="54"/>
        <v>n.a.</v>
      </c>
    </row>
    <row r="184" spans="1:19" s="51" customFormat="1" x14ac:dyDescent="0.25">
      <c r="A184" s="239">
        <v>51</v>
      </c>
      <c r="B184" s="165" t="str">
        <f t="shared" ref="B184:K193" si="55">IFERROR(INDEX(CNCodes_ListKey,MATCH($A184&amp;"_"&amp;B$132,CNCodes_ListNumbering,0)),CONST_NA)</f>
        <v>n.a.</v>
      </c>
      <c r="C184" s="165" t="str">
        <f t="shared" si="55"/>
        <v>n.a.</v>
      </c>
      <c r="D184" s="165" t="str">
        <f t="shared" si="55"/>
        <v>n.a.</v>
      </c>
      <c r="E184" s="165" t="str">
        <f t="shared" si="55"/>
        <v>n.a.</v>
      </c>
      <c r="F184" s="165" t="str">
        <f t="shared" si="55"/>
        <v>72107010</v>
      </c>
      <c r="G184" s="165" t="str">
        <f t="shared" si="55"/>
        <v>n.a.</v>
      </c>
      <c r="H184" s="165" t="str">
        <f t="shared" si="55"/>
        <v>n.a.</v>
      </c>
      <c r="I184" s="165" t="str">
        <f t="shared" si="55"/>
        <v>n.a.</v>
      </c>
      <c r="J184" s="165" t="str">
        <f t="shared" si="55"/>
        <v>n.a.</v>
      </c>
      <c r="K184" s="165" t="str">
        <f t="shared" si="55"/>
        <v>n.a.</v>
      </c>
      <c r="L184" s="165" t="str">
        <f t="shared" ref="L184:S193" si="56">IFERROR(INDEX(CNCodes_ListKey,MATCH($A184&amp;"_"&amp;L$132,CNCodes_ListNumbering,0)),CONST_NA)</f>
        <v>n.a.</v>
      </c>
      <c r="M184" s="165" t="str">
        <f t="shared" si="56"/>
        <v>n.a.</v>
      </c>
      <c r="N184" s="165" t="str">
        <f t="shared" si="56"/>
        <v>n.a.</v>
      </c>
      <c r="O184" s="165" t="str">
        <f t="shared" si="56"/>
        <v>n.a.</v>
      </c>
      <c r="P184" s="165" t="str">
        <f t="shared" si="56"/>
        <v>n.a.</v>
      </c>
      <c r="Q184" s="165" t="str">
        <f t="shared" si="56"/>
        <v>76169100</v>
      </c>
      <c r="R184" s="165" t="str">
        <f t="shared" si="56"/>
        <v>n.a.</v>
      </c>
      <c r="S184" s="165" t="str">
        <f t="shared" si="56"/>
        <v>n.a.</v>
      </c>
    </row>
    <row r="185" spans="1:19" s="51" customFormat="1" x14ac:dyDescent="0.25">
      <c r="A185" s="239">
        <v>52</v>
      </c>
      <c r="B185" s="165" t="str">
        <f t="shared" si="55"/>
        <v>n.a.</v>
      </c>
      <c r="C185" s="165" t="str">
        <f t="shared" si="55"/>
        <v>n.a.</v>
      </c>
      <c r="D185" s="165" t="str">
        <f t="shared" si="55"/>
        <v>n.a.</v>
      </c>
      <c r="E185" s="165" t="str">
        <f t="shared" si="55"/>
        <v>n.a.</v>
      </c>
      <c r="F185" s="165" t="str">
        <f t="shared" si="55"/>
        <v>72107080</v>
      </c>
      <c r="G185" s="165" t="str">
        <f t="shared" si="55"/>
        <v>n.a.</v>
      </c>
      <c r="H185" s="165" t="str">
        <f t="shared" si="55"/>
        <v>n.a.</v>
      </c>
      <c r="I185" s="165" t="str">
        <f t="shared" si="55"/>
        <v>n.a.</v>
      </c>
      <c r="J185" s="165" t="str">
        <f t="shared" si="55"/>
        <v>n.a.</v>
      </c>
      <c r="K185" s="165" t="str">
        <f t="shared" si="55"/>
        <v>n.a.</v>
      </c>
      <c r="L185" s="165" t="str">
        <f t="shared" si="56"/>
        <v>n.a.</v>
      </c>
      <c r="M185" s="165" t="str">
        <f t="shared" si="56"/>
        <v>n.a.</v>
      </c>
      <c r="N185" s="165" t="str">
        <f t="shared" si="56"/>
        <v>n.a.</v>
      </c>
      <c r="O185" s="165" t="str">
        <f t="shared" si="56"/>
        <v>n.a.</v>
      </c>
      <c r="P185" s="165" t="str">
        <f t="shared" si="56"/>
        <v>n.a.</v>
      </c>
      <c r="Q185" s="165" t="str">
        <f t="shared" si="56"/>
        <v>76169910</v>
      </c>
      <c r="R185" s="165" t="str">
        <f t="shared" si="56"/>
        <v>n.a.</v>
      </c>
      <c r="S185" s="165" t="str">
        <f t="shared" si="56"/>
        <v>n.a.</v>
      </c>
    </row>
    <row r="186" spans="1:19" s="51" customFormat="1" x14ac:dyDescent="0.25">
      <c r="A186" s="239">
        <v>53</v>
      </c>
      <c r="B186" s="165" t="str">
        <f t="shared" si="55"/>
        <v>n.a.</v>
      </c>
      <c r="C186" s="165" t="str">
        <f t="shared" si="55"/>
        <v>n.a.</v>
      </c>
      <c r="D186" s="165" t="str">
        <f t="shared" si="55"/>
        <v>n.a.</v>
      </c>
      <c r="E186" s="165" t="str">
        <f t="shared" si="55"/>
        <v>n.a.</v>
      </c>
      <c r="F186" s="165" t="str">
        <f t="shared" si="55"/>
        <v>72109030</v>
      </c>
      <c r="G186" s="165" t="str">
        <f t="shared" si="55"/>
        <v>n.a.</v>
      </c>
      <c r="H186" s="165" t="str">
        <f t="shared" si="55"/>
        <v>n.a.</v>
      </c>
      <c r="I186" s="165" t="str">
        <f t="shared" si="55"/>
        <v>n.a.</v>
      </c>
      <c r="J186" s="165" t="str">
        <f t="shared" si="55"/>
        <v>n.a.</v>
      </c>
      <c r="K186" s="165" t="str">
        <f t="shared" si="55"/>
        <v>n.a.</v>
      </c>
      <c r="L186" s="165" t="str">
        <f t="shared" si="56"/>
        <v>n.a.</v>
      </c>
      <c r="M186" s="165" t="str">
        <f t="shared" si="56"/>
        <v>n.a.</v>
      </c>
      <c r="N186" s="165" t="str">
        <f t="shared" si="56"/>
        <v>n.a.</v>
      </c>
      <c r="O186" s="165" t="str">
        <f t="shared" si="56"/>
        <v>n.a.</v>
      </c>
      <c r="P186" s="165" t="str">
        <f t="shared" si="56"/>
        <v>n.a.</v>
      </c>
      <c r="Q186" s="165" t="str">
        <f t="shared" si="56"/>
        <v>76169990</v>
      </c>
      <c r="R186" s="165" t="str">
        <f t="shared" si="56"/>
        <v>n.a.</v>
      </c>
      <c r="S186" s="165" t="str">
        <f t="shared" si="56"/>
        <v>n.a.</v>
      </c>
    </row>
    <row r="187" spans="1:19" s="51" customFormat="1" x14ac:dyDescent="0.25">
      <c r="A187" s="239">
        <v>54</v>
      </c>
      <c r="B187" s="165" t="str">
        <f t="shared" si="55"/>
        <v>n.a.</v>
      </c>
      <c r="C187" s="165" t="str">
        <f t="shared" si="55"/>
        <v>n.a.</v>
      </c>
      <c r="D187" s="165" t="str">
        <f t="shared" si="55"/>
        <v>n.a.</v>
      </c>
      <c r="E187" s="165" t="str">
        <f t="shared" si="55"/>
        <v>n.a.</v>
      </c>
      <c r="F187" s="165" t="str">
        <f t="shared" si="55"/>
        <v>72109040</v>
      </c>
      <c r="G187" s="165" t="str">
        <f t="shared" si="55"/>
        <v>n.a.</v>
      </c>
      <c r="H187" s="165" t="str">
        <f t="shared" si="55"/>
        <v>n.a.</v>
      </c>
      <c r="I187" s="165" t="str">
        <f t="shared" si="55"/>
        <v>n.a.</v>
      </c>
      <c r="J187" s="165" t="str">
        <f t="shared" si="55"/>
        <v>n.a.</v>
      </c>
      <c r="K187" s="165" t="str">
        <f t="shared" si="55"/>
        <v>n.a.</v>
      </c>
      <c r="L187" s="165" t="str">
        <f t="shared" si="56"/>
        <v>n.a.</v>
      </c>
      <c r="M187" s="165" t="str">
        <f t="shared" si="56"/>
        <v>n.a.</v>
      </c>
      <c r="N187" s="165" t="str">
        <f t="shared" si="56"/>
        <v>n.a.</v>
      </c>
      <c r="O187" s="165" t="str">
        <f t="shared" si="56"/>
        <v>n.a.</v>
      </c>
      <c r="P187" s="165" t="str">
        <f t="shared" si="56"/>
        <v>n.a.</v>
      </c>
      <c r="Q187" s="165" t="str">
        <f t="shared" si="56"/>
        <v>n.a.</v>
      </c>
      <c r="R187" s="165" t="str">
        <f t="shared" si="56"/>
        <v>n.a.</v>
      </c>
      <c r="S187" s="165" t="str">
        <f t="shared" si="56"/>
        <v>n.a.</v>
      </c>
    </row>
    <row r="188" spans="1:19" s="51" customFormat="1" x14ac:dyDescent="0.25">
      <c r="A188" s="239">
        <v>55</v>
      </c>
      <c r="B188" s="165" t="str">
        <f t="shared" si="55"/>
        <v>n.a.</v>
      </c>
      <c r="C188" s="165" t="str">
        <f t="shared" si="55"/>
        <v>n.a.</v>
      </c>
      <c r="D188" s="165" t="str">
        <f t="shared" si="55"/>
        <v>n.a.</v>
      </c>
      <c r="E188" s="165" t="str">
        <f t="shared" si="55"/>
        <v>n.a.</v>
      </c>
      <c r="F188" s="165" t="str">
        <f t="shared" si="55"/>
        <v>72109080</v>
      </c>
      <c r="G188" s="165" t="str">
        <f t="shared" si="55"/>
        <v>n.a.</v>
      </c>
      <c r="H188" s="165" t="str">
        <f t="shared" si="55"/>
        <v>n.a.</v>
      </c>
      <c r="I188" s="165" t="str">
        <f t="shared" si="55"/>
        <v>n.a.</v>
      </c>
      <c r="J188" s="165" t="str">
        <f t="shared" si="55"/>
        <v>n.a.</v>
      </c>
      <c r="K188" s="165" t="str">
        <f t="shared" si="55"/>
        <v>n.a.</v>
      </c>
      <c r="L188" s="165" t="str">
        <f t="shared" si="56"/>
        <v>n.a.</v>
      </c>
      <c r="M188" s="165" t="str">
        <f t="shared" si="56"/>
        <v>n.a.</v>
      </c>
      <c r="N188" s="165" t="str">
        <f t="shared" si="56"/>
        <v>n.a.</v>
      </c>
      <c r="O188" s="165" t="str">
        <f t="shared" si="56"/>
        <v>n.a.</v>
      </c>
      <c r="P188" s="165" t="str">
        <f t="shared" si="56"/>
        <v>n.a.</v>
      </c>
      <c r="Q188" s="165" t="str">
        <f t="shared" si="56"/>
        <v>n.a.</v>
      </c>
      <c r="R188" s="165" t="str">
        <f t="shared" si="56"/>
        <v>n.a.</v>
      </c>
      <c r="S188" s="165" t="str">
        <f t="shared" si="56"/>
        <v>n.a.</v>
      </c>
    </row>
    <row r="189" spans="1:19" s="51" customFormat="1" x14ac:dyDescent="0.25">
      <c r="A189" s="239">
        <v>56</v>
      </c>
      <c r="B189" s="165" t="str">
        <f t="shared" si="55"/>
        <v>n.a.</v>
      </c>
      <c r="C189" s="165" t="str">
        <f t="shared" si="55"/>
        <v>n.a.</v>
      </c>
      <c r="D189" s="165" t="str">
        <f t="shared" si="55"/>
        <v>n.a.</v>
      </c>
      <c r="E189" s="165" t="str">
        <f t="shared" si="55"/>
        <v>n.a.</v>
      </c>
      <c r="F189" s="165" t="str">
        <f t="shared" si="55"/>
        <v>72111300</v>
      </c>
      <c r="G189" s="165" t="str">
        <f t="shared" si="55"/>
        <v>n.a.</v>
      </c>
      <c r="H189" s="165" t="str">
        <f t="shared" si="55"/>
        <v>n.a.</v>
      </c>
      <c r="I189" s="165" t="str">
        <f t="shared" si="55"/>
        <v>n.a.</v>
      </c>
      <c r="J189" s="165" t="str">
        <f t="shared" si="55"/>
        <v>n.a.</v>
      </c>
      <c r="K189" s="165" t="str">
        <f t="shared" si="55"/>
        <v>n.a.</v>
      </c>
      <c r="L189" s="165" t="str">
        <f t="shared" si="56"/>
        <v>n.a.</v>
      </c>
      <c r="M189" s="165" t="str">
        <f t="shared" si="56"/>
        <v>n.a.</v>
      </c>
      <c r="N189" s="165" t="str">
        <f t="shared" si="56"/>
        <v>n.a.</v>
      </c>
      <c r="O189" s="165" t="str">
        <f t="shared" si="56"/>
        <v>n.a.</v>
      </c>
      <c r="P189" s="165" t="str">
        <f t="shared" si="56"/>
        <v>n.a.</v>
      </c>
      <c r="Q189" s="165" t="str">
        <f t="shared" si="56"/>
        <v>n.a.</v>
      </c>
      <c r="R189" s="165" t="str">
        <f t="shared" si="56"/>
        <v>n.a.</v>
      </c>
      <c r="S189" s="165" t="str">
        <f t="shared" si="56"/>
        <v>n.a.</v>
      </c>
    </row>
    <row r="190" spans="1:19" s="51" customFormat="1" x14ac:dyDescent="0.25">
      <c r="A190" s="239">
        <v>57</v>
      </c>
      <c r="B190" s="165" t="str">
        <f t="shared" si="55"/>
        <v>n.a.</v>
      </c>
      <c r="C190" s="165" t="str">
        <f t="shared" si="55"/>
        <v>n.a.</v>
      </c>
      <c r="D190" s="165" t="str">
        <f t="shared" si="55"/>
        <v>n.a.</v>
      </c>
      <c r="E190" s="165" t="str">
        <f t="shared" si="55"/>
        <v>n.a.</v>
      </c>
      <c r="F190" s="165" t="str">
        <f t="shared" si="55"/>
        <v>72111400</v>
      </c>
      <c r="G190" s="165" t="str">
        <f t="shared" si="55"/>
        <v>n.a.</v>
      </c>
      <c r="H190" s="165" t="str">
        <f t="shared" si="55"/>
        <v>n.a.</v>
      </c>
      <c r="I190" s="165" t="str">
        <f t="shared" si="55"/>
        <v>n.a.</v>
      </c>
      <c r="J190" s="165" t="str">
        <f t="shared" si="55"/>
        <v>n.a.</v>
      </c>
      <c r="K190" s="165" t="str">
        <f t="shared" si="55"/>
        <v>n.a.</v>
      </c>
      <c r="L190" s="165" t="str">
        <f t="shared" si="56"/>
        <v>n.a.</v>
      </c>
      <c r="M190" s="165" t="str">
        <f t="shared" si="56"/>
        <v>n.a.</v>
      </c>
      <c r="N190" s="165" t="str">
        <f t="shared" si="56"/>
        <v>n.a.</v>
      </c>
      <c r="O190" s="165" t="str">
        <f t="shared" si="56"/>
        <v>n.a.</v>
      </c>
      <c r="P190" s="165" t="str">
        <f t="shared" si="56"/>
        <v>n.a.</v>
      </c>
      <c r="Q190" s="165" t="str">
        <f t="shared" si="56"/>
        <v>n.a.</v>
      </c>
      <c r="R190" s="165" t="str">
        <f t="shared" si="56"/>
        <v>n.a.</v>
      </c>
      <c r="S190" s="165" t="str">
        <f t="shared" si="56"/>
        <v>n.a.</v>
      </c>
    </row>
    <row r="191" spans="1:19" s="51" customFormat="1" x14ac:dyDescent="0.25">
      <c r="A191" s="239">
        <v>58</v>
      </c>
      <c r="B191" s="165" t="str">
        <f t="shared" si="55"/>
        <v>n.a.</v>
      </c>
      <c r="C191" s="165" t="str">
        <f t="shared" si="55"/>
        <v>n.a.</v>
      </c>
      <c r="D191" s="165" t="str">
        <f t="shared" si="55"/>
        <v>n.a.</v>
      </c>
      <c r="E191" s="165" t="str">
        <f t="shared" si="55"/>
        <v>n.a.</v>
      </c>
      <c r="F191" s="165" t="str">
        <f t="shared" si="55"/>
        <v>72111900</v>
      </c>
      <c r="G191" s="165" t="str">
        <f t="shared" si="55"/>
        <v>n.a.</v>
      </c>
      <c r="H191" s="165" t="str">
        <f t="shared" si="55"/>
        <v>n.a.</v>
      </c>
      <c r="I191" s="165" t="str">
        <f t="shared" si="55"/>
        <v>n.a.</v>
      </c>
      <c r="J191" s="165" t="str">
        <f t="shared" si="55"/>
        <v>n.a.</v>
      </c>
      <c r="K191" s="165" t="str">
        <f t="shared" si="55"/>
        <v>n.a.</v>
      </c>
      <c r="L191" s="165" t="str">
        <f t="shared" si="56"/>
        <v>n.a.</v>
      </c>
      <c r="M191" s="165" t="str">
        <f t="shared" si="56"/>
        <v>n.a.</v>
      </c>
      <c r="N191" s="165" t="str">
        <f t="shared" si="56"/>
        <v>n.a.</v>
      </c>
      <c r="O191" s="165" t="str">
        <f t="shared" si="56"/>
        <v>n.a.</v>
      </c>
      <c r="P191" s="165" t="str">
        <f t="shared" si="56"/>
        <v>n.a.</v>
      </c>
      <c r="Q191" s="165" t="str">
        <f t="shared" si="56"/>
        <v>n.a.</v>
      </c>
      <c r="R191" s="165" t="str">
        <f t="shared" si="56"/>
        <v>n.a.</v>
      </c>
      <c r="S191" s="165" t="str">
        <f t="shared" si="56"/>
        <v>n.a.</v>
      </c>
    </row>
    <row r="192" spans="1:19" s="51" customFormat="1" x14ac:dyDescent="0.25">
      <c r="A192" s="239">
        <v>59</v>
      </c>
      <c r="B192" s="165" t="str">
        <f t="shared" si="55"/>
        <v>n.a.</v>
      </c>
      <c r="C192" s="165" t="str">
        <f t="shared" si="55"/>
        <v>n.a.</v>
      </c>
      <c r="D192" s="165" t="str">
        <f t="shared" si="55"/>
        <v>n.a.</v>
      </c>
      <c r="E192" s="165" t="str">
        <f t="shared" si="55"/>
        <v>n.a.</v>
      </c>
      <c r="F192" s="165" t="str">
        <f t="shared" si="55"/>
        <v>72112320</v>
      </c>
      <c r="G192" s="165" t="str">
        <f t="shared" si="55"/>
        <v>n.a.</v>
      </c>
      <c r="H192" s="165" t="str">
        <f t="shared" si="55"/>
        <v>n.a.</v>
      </c>
      <c r="I192" s="165" t="str">
        <f t="shared" si="55"/>
        <v>n.a.</v>
      </c>
      <c r="J192" s="165" t="str">
        <f t="shared" si="55"/>
        <v>n.a.</v>
      </c>
      <c r="K192" s="165" t="str">
        <f t="shared" si="55"/>
        <v>n.a.</v>
      </c>
      <c r="L192" s="165" t="str">
        <f t="shared" si="56"/>
        <v>n.a.</v>
      </c>
      <c r="M192" s="165" t="str">
        <f t="shared" si="56"/>
        <v>n.a.</v>
      </c>
      <c r="N192" s="165" t="str">
        <f t="shared" si="56"/>
        <v>n.a.</v>
      </c>
      <c r="O192" s="165" t="str">
        <f t="shared" si="56"/>
        <v>n.a.</v>
      </c>
      <c r="P192" s="165" t="str">
        <f t="shared" si="56"/>
        <v>n.a.</v>
      </c>
      <c r="Q192" s="165" t="str">
        <f t="shared" si="56"/>
        <v>n.a.</v>
      </c>
      <c r="R192" s="165" t="str">
        <f t="shared" si="56"/>
        <v>n.a.</v>
      </c>
      <c r="S192" s="165" t="str">
        <f t="shared" si="56"/>
        <v>n.a.</v>
      </c>
    </row>
    <row r="193" spans="1:19" s="51" customFormat="1" x14ac:dyDescent="0.25">
      <c r="A193" s="239">
        <v>60</v>
      </c>
      <c r="B193" s="165" t="str">
        <f t="shared" si="55"/>
        <v>n.a.</v>
      </c>
      <c r="C193" s="165" t="str">
        <f t="shared" si="55"/>
        <v>n.a.</v>
      </c>
      <c r="D193" s="165" t="str">
        <f t="shared" si="55"/>
        <v>n.a.</v>
      </c>
      <c r="E193" s="165" t="str">
        <f t="shared" si="55"/>
        <v>n.a.</v>
      </c>
      <c r="F193" s="165" t="str">
        <f t="shared" si="55"/>
        <v>72112330</v>
      </c>
      <c r="G193" s="165" t="str">
        <f t="shared" si="55"/>
        <v>n.a.</v>
      </c>
      <c r="H193" s="165" t="str">
        <f t="shared" si="55"/>
        <v>n.a.</v>
      </c>
      <c r="I193" s="165" t="str">
        <f t="shared" si="55"/>
        <v>n.a.</v>
      </c>
      <c r="J193" s="165" t="str">
        <f t="shared" si="55"/>
        <v>n.a.</v>
      </c>
      <c r="K193" s="165" t="str">
        <f t="shared" si="55"/>
        <v>n.a.</v>
      </c>
      <c r="L193" s="165" t="str">
        <f t="shared" si="56"/>
        <v>n.a.</v>
      </c>
      <c r="M193" s="165" t="str">
        <f t="shared" si="56"/>
        <v>n.a.</v>
      </c>
      <c r="N193" s="165" t="str">
        <f t="shared" si="56"/>
        <v>n.a.</v>
      </c>
      <c r="O193" s="165" t="str">
        <f t="shared" si="56"/>
        <v>n.a.</v>
      </c>
      <c r="P193" s="165" t="str">
        <f t="shared" si="56"/>
        <v>n.a.</v>
      </c>
      <c r="Q193" s="165" t="str">
        <f t="shared" si="56"/>
        <v>n.a.</v>
      </c>
      <c r="R193" s="165" t="str">
        <f t="shared" si="56"/>
        <v>n.a.</v>
      </c>
      <c r="S193" s="165" t="str">
        <f t="shared" si="56"/>
        <v>n.a.</v>
      </c>
    </row>
    <row r="194" spans="1:19" s="51" customFormat="1" x14ac:dyDescent="0.25">
      <c r="A194" s="239">
        <v>61</v>
      </c>
      <c r="B194" s="165" t="str">
        <f t="shared" ref="B194:K203" si="57">IFERROR(INDEX(CNCodes_ListKey,MATCH($A194&amp;"_"&amp;B$132,CNCodes_ListNumbering,0)),CONST_NA)</f>
        <v>n.a.</v>
      </c>
      <c r="C194" s="165" t="str">
        <f t="shared" si="57"/>
        <v>n.a.</v>
      </c>
      <c r="D194" s="165" t="str">
        <f t="shared" si="57"/>
        <v>n.a.</v>
      </c>
      <c r="E194" s="165" t="str">
        <f t="shared" si="57"/>
        <v>n.a.</v>
      </c>
      <c r="F194" s="165" t="str">
        <f t="shared" si="57"/>
        <v>72112380</v>
      </c>
      <c r="G194" s="165" t="str">
        <f t="shared" si="57"/>
        <v>n.a.</v>
      </c>
      <c r="H194" s="165" t="str">
        <f t="shared" si="57"/>
        <v>n.a.</v>
      </c>
      <c r="I194" s="165" t="str">
        <f t="shared" si="57"/>
        <v>n.a.</v>
      </c>
      <c r="J194" s="165" t="str">
        <f t="shared" si="57"/>
        <v>n.a.</v>
      </c>
      <c r="K194" s="165" t="str">
        <f t="shared" si="57"/>
        <v>n.a.</v>
      </c>
      <c r="L194" s="165" t="str">
        <f t="shared" ref="L194:S203" si="58">IFERROR(INDEX(CNCodes_ListKey,MATCH($A194&amp;"_"&amp;L$132,CNCodes_ListNumbering,0)),CONST_NA)</f>
        <v>n.a.</v>
      </c>
      <c r="M194" s="165" t="str">
        <f t="shared" si="58"/>
        <v>n.a.</v>
      </c>
      <c r="N194" s="165" t="str">
        <f t="shared" si="58"/>
        <v>n.a.</v>
      </c>
      <c r="O194" s="165" t="str">
        <f t="shared" si="58"/>
        <v>n.a.</v>
      </c>
      <c r="P194" s="165" t="str">
        <f t="shared" si="58"/>
        <v>n.a.</v>
      </c>
      <c r="Q194" s="165" t="str">
        <f t="shared" si="58"/>
        <v>n.a.</v>
      </c>
      <c r="R194" s="165" t="str">
        <f t="shared" si="58"/>
        <v>n.a.</v>
      </c>
      <c r="S194" s="165" t="str">
        <f t="shared" si="58"/>
        <v>n.a.</v>
      </c>
    </row>
    <row r="195" spans="1:19" s="51" customFormat="1" x14ac:dyDescent="0.25">
      <c r="A195" s="239">
        <v>62</v>
      </c>
      <c r="B195" s="165" t="str">
        <f t="shared" si="57"/>
        <v>n.a.</v>
      </c>
      <c r="C195" s="165" t="str">
        <f t="shared" si="57"/>
        <v>n.a.</v>
      </c>
      <c r="D195" s="165" t="str">
        <f t="shared" si="57"/>
        <v>n.a.</v>
      </c>
      <c r="E195" s="165" t="str">
        <f t="shared" si="57"/>
        <v>n.a.</v>
      </c>
      <c r="F195" s="165" t="str">
        <f t="shared" si="57"/>
        <v>72112900</v>
      </c>
      <c r="G195" s="165" t="str">
        <f t="shared" si="57"/>
        <v>n.a.</v>
      </c>
      <c r="H195" s="165" t="str">
        <f t="shared" si="57"/>
        <v>n.a.</v>
      </c>
      <c r="I195" s="165" t="str">
        <f t="shared" si="57"/>
        <v>n.a.</v>
      </c>
      <c r="J195" s="165" t="str">
        <f t="shared" si="57"/>
        <v>n.a.</v>
      </c>
      <c r="K195" s="165" t="str">
        <f t="shared" si="57"/>
        <v>n.a.</v>
      </c>
      <c r="L195" s="165" t="str">
        <f t="shared" si="58"/>
        <v>n.a.</v>
      </c>
      <c r="M195" s="165" t="str">
        <f t="shared" si="58"/>
        <v>n.a.</v>
      </c>
      <c r="N195" s="165" t="str">
        <f t="shared" si="58"/>
        <v>n.a.</v>
      </c>
      <c r="O195" s="165" t="str">
        <f t="shared" si="58"/>
        <v>n.a.</v>
      </c>
      <c r="P195" s="165" t="str">
        <f t="shared" si="58"/>
        <v>n.a.</v>
      </c>
      <c r="Q195" s="165" t="str">
        <f t="shared" si="58"/>
        <v>n.a.</v>
      </c>
      <c r="R195" s="165" t="str">
        <f t="shared" si="58"/>
        <v>n.a.</v>
      </c>
      <c r="S195" s="165" t="str">
        <f t="shared" si="58"/>
        <v>n.a.</v>
      </c>
    </row>
    <row r="196" spans="1:19" s="51" customFormat="1" x14ac:dyDescent="0.25">
      <c r="A196" s="239">
        <v>63</v>
      </c>
      <c r="B196" s="165" t="str">
        <f t="shared" si="57"/>
        <v>n.a.</v>
      </c>
      <c r="C196" s="165" t="str">
        <f t="shared" si="57"/>
        <v>n.a.</v>
      </c>
      <c r="D196" s="165" t="str">
        <f t="shared" si="57"/>
        <v>n.a.</v>
      </c>
      <c r="E196" s="165" t="str">
        <f t="shared" si="57"/>
        <v>n.a.</v>
      </c>
      <c r="F196" s="165" t="str">
        <f t="shared" si="57"/>
        <v>72119020</v>
      </c>
      <c r="G196" s="165" t="str">
        <f t="shared" si="57"/>
        <v>n.a.</v>
      </c>
      <c r="H196" s="165" t="str">
        <f t="shared" si="57"/>
        <v>n.a.</v>
      </c>
      <c r="I196" s="165" t="str">
        <f t="shared" si="57"/>
        <v>n.a.</v>
      </c>
      <c r="J196" s="165" t="str">
        <f t="shared" si="57"/>
        <v>n.a.</v>
      </c>
      <c r="K196" s="165" t="str">
        <f t="shared" si="57"/>
        <v>n.a.</v>
      </c>
      <c r="L196" s="165" t="str">
        <f t="shared" si="58"/>
        <v>n.a.</v>
      </c>
      <c r="M196" s="165" t="str">
        <f t="shared" si="58"/>
        <v>n.a.</v>
      </c>
      <c r="N196" s="165" t="str">
        <f t="shared" si="58"/>
        <v>n.a.</v>
      </c>
      <c r="O196" s="165" t="str">
        <f t="shared" si="58"/>
        <v>n.a.</v>
      </c>
      <c r="P196" s="165" t="str">
        <f t="shared" si="58"/>
        <v>n.a.</v>
      </c>
      <c r="Q196" s="165" t="str">
        <f t="shared" si="58"/>
        <v>n.a.</v>
      </c>
      <c r="R196" s="165" t="str">
        <f t="shared" si="58"/>
        <v>n.a.</v>
      </c>
      <c r="S196" s="165" t="str">
        <f t="shared" si="58"/>
        <v>n.a.</v>
      </c>
    </row>
    <row r="197" spans="1:19" s="51" customFormat="1" x14ac:dyDescent="0.25">
      <c r="A197" s="239">
        <v>64</v>
      </c>
      <c r="B197" s="165" t="str">
        <f t="shared" si="57"/>
        <v>n.a.</v>
      </c>
      <c r="C197" s="165" t="str">
        <f t="shared" si="57"/>
        <v>n.a.</v>
      </c>
      <c r="D197" s="165" t="str">
        <f t="shared" si="57"/>
        <v>n.a.</v>
      </c>
      <c r="E197" s="165" t="str">
        <f t="shared" si="57"/>
        <v>n.a.</v>
      </c>
      <c r="F197" s="165" t="str">
        <f t="shared" si="57"/>
        <v>72119080</v>
      </c>
      <c r="G197" s="165" t="str">
        <f t="shared" si="57"/>
        <v>n.a.</v>
      </c>
      <c r="H197" s="165" t="str">
        <f t="shared" si="57"/>
        <v>n.a.</v>
      </c>
      <c r="I197" s="165" t="str">
        <f t="shared" si="57"/>
        <v>n.a.</v>
      </c>
      <c r="J197" s="165" t="str">
        <f t="shared" si="57"/>
        <v>n.a.</v>
      </c>
      <c r="K197" s="165" t="str">
        <f t="shared" si="57"/>
        <v>n.a.</v>
      </c>
      <c r="L197" s="165" t="str">
        <f t="shared" si="58"/>
        <v>n.a.</v>
      </c>
      <c r="M197" s="165" t="str">
        <f t="shared" si="58"/>
        <v>n.a.</v>
      </c>
      <c r="N197" s="165" t="str">
        <f t="shared" si="58"/>
        <v>n.a.</v>
      </c>
      <c r="O197" s="165" t="str">
        <f t="shared" si="58"/>
        <v>n.a.</v>
      </c>
      <c r="P197" s="165" t="str">
        <f t="shared" si="58"/>
        <v>n.a.</v>
      </c>
      <c r="Q197" s="165" t="str">
        <f t="shared" si="58"/>
        <v>n.a.</v>
      </c>
      <c r="R197" s="165" t="str">
        <f t="shared" si="58"/>
        <v>n.a.</v>
      </c>
      <c r="S197" s="165" t="str">
        <f t="shared" si="58"/>
        <v>n.a.</v>
      </c>
    </row>
    <row r="198" spans="1:19" s="51" customFormat="1" x14ac:dyDescent="0.25">
      <c r="A198" s="239">
        <v>65</v>
      </c>
      <c r="B198" s="165" t="str">
        <f t="shared" si="57"/>
        <v>n.a.</v>
      </c>
      <c r="C198" s="165" t="str">
        <f t="shared" si="57"/>
        <v>n.a.</v>
      </c>
      <c r="D198" s="165" t="str">
        <f t="shared" si="57"/>
        <v>n.a.</v>
      </c>
      <c r="E198" s="165" t="str">
        <f t="shared" si="57"/>
        <v>n.a.</v>
      </c>
      <c r="F198" s="165" t="str">
        <f t="shared" si="57"/>
        <v>72121010</v>
      </c>
      <c r="G198" s="165" t="str">
        <f t="shared" si="57"/>
        <v>n.a.</v>
      </c>
      <c r="H198" s="165" t="str">
        <f t="shared" si="57"/>
        <v>n.a.</v>
      </c>
      <c r="I198" s="165" t="str">
        <f t="shared" si="57"/>
        <v>n.a.</v>
      </c>
      <c r="J198" s="165" t="str">
        <f t="shared" si="57"/>
        <v>n.a.</v>
      </c>
      <c r="K198" s="165" t="str">
        <f t="shared" si="57"/>
        <v>n.a.</v>
      </c>
      <c r="L198" s="165" t="str">
        <f t="shared" si="58"/>
        <v>n.a.</v>
      </c>
      <c r="M198" s="165" t="str">
        <f t="shared" si="58"/>
        <v>n.a.</v>
      </c>
      <c r="N198" s="165" t="str">
        <f t="shared" si="58"/>
        <v>n.a.</v>
      </c>
      <c r="O198" s="165" t="str">
        <f t="shared" si="58"/>
        <v>n.a.</v>
      </c>
      <c r="P198" s="165" t="str">
        <f t="shared" si="58"/>
        <v>n.a.</v>
      </c>
      <c r="Q198" s="165" t="str">
        <f t="shared" si="58"/>
        <v>n.a.</v>
      </c>
      <c r="R198" s="165" t="str">
        <f t="shared" si="58"/>
        <v>n.a.</v>
      </c>
      <c r="S198" s="165" t="str">
        <f t="shared" si="58"/>
        <v>n.a.</v>
      </c>
    </row>
    <row r="199" spans="1:19" s="51" customFormat="1" x14ac:dyDescent="0.25">
      <c r="A199" s="239">
        <v>66</v>
      </c>
      <c r="B199" s="165" t="str">
        <f t="shared" si="57"/>
        <v>n.a.</v>
      </c>
      <c r="C199" s="165" t="str">
        <f t="shared" si="57"/>
        <v>n.a.</v>
      </c>
      <c r="D199" s="165" t="str">
        <f t="shared" si="57"/>
        <v>n.a.</v>
      </c>
      <c r="E199" s="165" t="str">
        <f t="shared" si="57"/>
        <v>n.a.</v>
      </c>
      <c r="F199" s="165" t="str">
        <f t="shared" si="57"/>
        <v>72121090</v>
      </c>
      <c r="G199" s="165" t="str">
        <f t="shared" si="57"/>
        <v>n.a.</v>
      </c>
      <c r="H199" s="165" t="str">
        <f t="shared" si="57"/>
        <v>n.a.</v>
      </c>
      <c r="I199" s="165" t="str">
        <f t="shared" si="57"/>
        <v>n.a.</v>
      </c>
      <c r="J199" s="165" t="str">
        <f t="shared" si="57"/>
        <v>n.a.</v>
      </c>
      <c r="K199" s="165" t="str">
        <f t="shared" si="57"/>
        <v>n.a.</v>
      </c>
      <c r="L199" s="165" t="str">
        <f t="shared" si="58"/>
        <v>n.a.</v>
      </c>
      <c r="M199" s="165" t="str">
        <f t="shared" si="58"/>
        <v>n.a.</v>
      </c>
      <c r="N199" s="165" t="str">
        <f t="shared" si="58"/>
        <v>n.a.</v>
      </c>
      <c r="O199" s="165" t="str">
        <f t="shared" si="58"/>
        <v>n.a.</v>
      </c>
      <c r="P199" s="165" t="str">
        <f t="shared" si="58"/>
        <v>n.a.</v>
      </c>
      <c r="Q199" s="165" t="str">
        <f t="shared" si="58"/>
        <v>n.a.</v>
      </c>
      <c r="R199" s="165" t="str">
        <f t="shared" si="58"/>
        <v>n.a.</v>
      </c>
      <c r="S199" s="165" t="str">
        <f t="shared" si="58"/>
        <v>n.a.</v>
      </c>
    </row>
    <row r="200" spans="1:19" s="51" customFormat="1" x14ac:dyDescent="0.25">
      <c r="A200" s="239">
        <v>67</v>
      </c>
      <c r="B200" s="165" t="str">
        <f t="shared" si="57"/>
        <v>n.a.</v>
      </c>
      <c r="C200" s="165" t="str">
        <f t="shared" si="57"/>
        <v>n.a.</v>
      </c>
      <c r="D200" s="165" t="str">
        <f t="shared" si="57"/>
        <v>n.a.</v>
      </c>
      <c r="E200" s="165" t="str">
        <f t="shared" si="57"/>
        <v>n.a.</v>
      </c>
      <c r="F200" s="165" t="str">
        <f t="shared" si="57"/>
        <v>72122000</v>
      </c>
      <c r="G200" s="165" t="str">
        <f t="shared" si="57"/>
        <v>n.a.</v>
      </c>
      <c r="H200" s="165" t="str">
        <f t="shared" si="57"/>
        <v>n.a.</v>
      </c>
      <c r="I200" s="165" t="str">
        <f t="shared" si="57"/>
        <v>n.a.</v>
      </c>
      <c r="J200" s="165" t="str">
        <f t="shared" si="57"/>
        <v>n.a.</v>
      </c>
      <c r="K200" s="165" t="str">
        <f t="shared" si="57"/>
        <v>n.a.</v>
      </c>
      <c r="L200" s="165" t="str">
        <f t="shared" si="58"/>
        <v>n.a.</v>
      </c>
      <c r="M200" s="165" t="str">
        <f t="shared" si="58"/>
        <v>n.a.</v>
      </c>
      <c r="N200" s="165" t="str">
        <f t="shared" si="58"/>
        <v>n.a.</v>
      </c>
      <c r="O200" s="165" t="str">
        <f t="shared" si="58"/>
        <v>n.a.</v>
      </c>
      <c r="P200" s="165" t="str">
        <f t="shared" si="58"/>
        <v>n.a.</v>
      </c>
      <c r="Q200" s="165" t="str">
        <f t="shared" si="58"/>
        <v>n.a.</v>
      </c>
      <c r="R200" s="165" t="str">
        <f t="shared" si="58"/>
        <v>n.a.</v>
      </c>
      <c r="S200" s="165" t="str">
        <f t="shared" si="58"/>
        <v>n.a.</v>
      </c>
    </row>
    <row r="201" spans="1:19" s="51" customFormat="1" x14ac:dyDescent="0.25">
      <c r="A201" s="239">
        <v>68</v>
      </c>
      <c r="B201" s="165" t="str">
        <f t="shared" si="57"/>
        <v>n.a.</v>
      </c>
      <c r="C201" s="165" t="str">
        <f t="shared" si="57"/>
        <v>n.a.</v>
      </c>
      <c r="D201" s="165" t="str">
        <f t="shared" si="57"/>
        <v>n.a.</v>
      </c>
      <c r="E201" s="165" t="str">
        <f t="shared" si="57"/>
        <v>n.a.</v>
      </c>
      <c r="F201" s="165" t="str">
        <f t="shared" si="57"/>
        <v>72123000</v>
      </c>
      <c r="G201" s="165" t="str">
        <f t="shared" si="57"/>
        <v>n.a.</v>
      </c>
      <c r="H201" s="165" t="str">
        <f t="shared" si="57"/>
        <v>n.a.</v>
      </c>
      <c r="I201" s="165" t="str">
        <f t="shared" si="57"/>
        <v>n.a.</v>
      </c>
      <c r="J201" s="165" t="str">
        <f t="shared" si="57"/>
        <v>n.a.</v>
      </c>
      <c r="K201" s="165" t="str">
        <f t="shared" si="57"/>
        <v>n.a.</v>
      </c>
      <c r="L201" s="165" t="str">
        <f t="shared" si="58"/>
        <v>n.a.</v>
      </c>
      <c r="M201" s="165" t="str">
        <f t="shared" si="58"/>
        <v>n.a.</v>
      </c>
      <c r="N201" s="165" t="str">
        <f t="shared" si="58"/>
        <v>n.a.</v>
      </c>
      <c r="O201" s="165" t="str">
        <f t="shared" si="58"/>
        <v>n.a.</v>
      </c>
      <c r="P201" s="165" t="str">
        <f t="shared" si="58"/>
        <v>n.a.</v>
      </c>
      <c r="Q201" s="165" t="str">
        <f t="shared" si="58"/>
        <v>n.a.</v>
      </c>
      <c r="R201" s="165" t="str">
        <f t="shared" si="58"/>
        <v>n.a.</v>
      </c>
      <c r="S201" s="165" t="str">
        <f t="shared" si="58"/>
        <v>n.a.</v>
      </c>
    </row>
    <row r="202" spans="1:19" s="51" customFormat="1" x14ac:dyDescent="0.25">
      <c r="A202" s="239">
        <v>69</v>
      </c>
      <c r="B202" s="165" t="str">
        <f t="shared" si="57"/>
        <v>n.a.</v>
      </c>
      <c r="C202" s="165" t="str">
        <f t="shared" si="57"/>
        <v>n.a.</v>
      </c>
      <c r="D202" s="165" t="str">
        <f t="shared" si="57"/>
        <v>n.a.</v>
      </c>
      <c r="E202" s="165" t="str">
        <f t="shared" si="57"/>
        <v>n.a.</v>
      </c>
      <c r="F202" s="165" t="str">
        <f t="shared" si="57"/>
        <v>72124020</v>
      </c>
      <c r="G202" s="165" t="str">
        <f t="shared" si="57"/>
        <v>n.a.</v>
      </c>
      <c r="H202" s="165" t="str">
        <f t="shared" si="57"/>
        <v>n.a.</v>
      </c>
      <c r="I202" s="165" t="str">
        <f t="shared" si="57"/>
        <v>n.a.</v>
      </c>
      <c r="J202" s="165" t="str">
        <f t="shared" si="57"/>
        <v>n.a.</v>
      </c>
      <c r="K202" s="165" t="str">
        <f t="shared" si="57"/>
        <v>n.a.</v>
      </c>
      <c r="L202" s="165" t="str">
        <f t="shared" si="58"/>
        <v>n.a.</v>
      </c>
      <c r="M202" s="165" t="str">
        <f t="shared" si="58"/>
        <v>n.a.</v>
      </c>
      <c r="N202" s="165" t="str">
        <f t="shared" si="58"/>
        <v>n.a.</v>
      </c>
      <c r="O202" s="165" t="str">
        <f t="shared" si="58"/>
        <v>n.a.</v>
      </c>
      <c r="P202" s="165" t="str">
        <f t="shared" si="58"/>
        <v>n.a.</v>
      </c>
      <c r="Q202" s="165" t="str">
        <f t="shared" si="58"/>
        <v>n.a.</v>
      </c>
      <c r="R202" s="165" t="str">
        <f t="shared" si="58"/>
        <v>n.a.</v>
      </c>
      <c r="S202" s="165" t="str">
        <f t="shared" si="58"/>
        <v>n.a.</v>
      </c>
    </row>
    <row r="203" spans="1:19" s="51" customFormat="1" x14ac:dyDescent="0.25">
      <c r="A203" s="239">
        <v>70</v>
      </c>
      <c r="B203" s="165" t="str">
        <f t="shared" si="57"/>
        <v>n.a.</v>
      </c>
      <c r="C203" s="165" t="str">
        <f t="shared" si="57"/>
        <v>n.a.</v>
      </c>
      <c r="D203" s="165" t="str">
        <f t="shared" si="57"/>
        <v>n.a.</v>
      </c>
      <c r="E203" s="165" t="str">
        <f t="shared" si="57"/>
        <v>n.a.</v>
      </c>
      <c r="F203" s="165" t="str">
        <f t="shared" si="57"/>
        <v>72124080</v>
      </c>
      <c r="G203" s="165" t="str">
        <f t="shared" si="57"/>
        <v>n.a.</v>
      </c>
      <c r="H203" s="165" t="str">
        <f t="shared" si="57"/>
        <v>n.a.</v>
      </c>
      <c r="I203" s="165" t="str">
        <f t="shared" si="57"/>
        <v>n.a.</v>
      </c>
      <c r="J203" s="165" t="str">
        <f t="shared" si="57"/>
        <v>n.a.</v>
      </c>
      <c r="K203" s="165" t="str">
        <f t="shared" si="57"/>
        <v>n.a.</v>
      </c>
      <c r="L203" s="165" t="str">
        <f t="shared" si="58"/>
        <v>n.a.</v>
      </c>
      <c r="M203" s="165" t="str">
        <f t="shared" si="58"/>
        <v>n.a.</v>
      </c>
      <c r="N203" s="165" t="str">
        <f t="shared" si="58"/>
        <v>n.a.</v>
      </c>
      <c r="O203" s="165" t="str">
        <f t="shared" si="58"/>
        <v>n.a.</v>
      </c>
      <c r="P203" s="165" t="str">
        <f t="shared" si="58"/>
        <v>n.a.</v>
      </c>
      <c r="Q203" s="165" t="str">
        <f t="shared" si="58"/>
        <v>n.a.</v>
      </c>
      <c r="R203" s="165" t="str">
        <f t="shared" si="58"/>
        <v>n.a.</v>
      </c>
      <c r="S203" s="165" t="str">
        <f t="shared" si="58"/>
        <v>n.a.</v>
      </c>
    </row>
    <row r="204" spans="1:19" s="51" customFormat="1" x14ac:dyDescent="0.25">
      <c r="A204" s="239">
        <v>71</v>
      </c>
      <c r="B204" s="165" t="str">
        <f t="shared" ref="B204:K213" si="59">IFERROR(INDEX(CNCodes_ListKey,MATCH($A204&amp;"_"&amp;B$132,CNCodes_ListNumbering,0)),CONST_NA)</f>
        <v>n.a.</v>
      </c>
      <c r="C204" s="165" t="str">
        <f t="shared" si="59"/>
        <v>n.a.</v>
      </c>
      <c r="D204" s="165" t="str">
        <f t="shared" si="59"/>
        <v>n.a.</v>
      </c>
      <c r="E204" s="165" t="str">
        <f t="shared" si="59"/>
        <v>n.a.</v>
      </c>
      <c r="F204" s="165" t="str">
        <f t="shared" si="59"/>
        <v>72125020</v>
      </c>
      <c r="G204" s="165" t="str">
        <f t="shared" si="59"/>
        <v>n.a.</v>
      </c>
      <c r="H204" s="165" t="str">
        <f t="shared" si="59"/>
        <v>n.a.</v>
      </c>
      <c r="I204" s="165" t="str">
        <f t="shared" si="59"/>
        <v>n.a.</v>
      </c>
      <c r="J204" s="165" t="str">
        <f t="shared" si="59"/>
        <v>n.a.</v>
      </c>
      <c r="K204" s="165" t="str">
        <f t="shared" si="59"/>
        <v>n.a.</v>
      </c>
      <c r="L204" s="165" t="str">
        <f t="shared" ref="L204:S213" si="60">IFERROR(INDEX(CNCodes_ListKey,MATCH($A204&amp;"_"&amp;L$132,CNCodes_ListNumbering,0)),CONST_NA)</f>
        <v>n.a.</v>
      </c>
      <c r="M204" s="165" t="str">
        <f t="shared" si="60"/>
        <v>n.a.</v>
      </c>
      <c r="N204" s="165" t="str">
        <f t="shared" si="60"/>
        <v>n.a.</v>
      </c>
      <c r="O204" s="165" t="str">
        <f t="shared" si="60"/>
        <v>n.a.</v>
      </c>
      <c r="P204" s="165" t="str">
        <f t="shared" si="60"/>
        <v>n.a.</v>
      </c>
      <c r="Q204" s="165" t="str">
        <f t="shared" si="60"/>
        <v>n.a.</v>
      </c>
      <c r="R204" s="165" t="str">
        <f t="shared" si="60"/>
        <v>n.a.</v>
      </c>
      <c r="S204" s="165" t="str">
        <f t="shared" si="60"/>
        <v>n.a.</v>
      </c>
    </row>
    <row r="205" spans="1:19" s="51" customFormat="1" x14ac:dyDescent="0.25">
      <c r="A205" s="239">
        <v>72</v>
      </c>
      <c r="B205" s="165" t="str">
        <f t="shared" si="59"/>
        <v>n.a.</v>
      </c>
      <c r="C205" s="165" t="str">
        <f t="shared" si="59"/>
        <v>n.a.</v>
      </c>
      <c r="D205" s="165" t="str">
        <f t="shared" si="59"/>
        <v>n.a.</v>
      </c>
      <c r="E205" s="165" t="str">
        <f t="shared" si="59"/>
        <v>n.a.</v>
      </c>
      <c r="F205" s="165" t="str">
        <f t="shared" si="59"/>
        <v>72125030</v>
      </c>
      <c r="G205" s="165" t="str">
        <f t="shared" si="59"/>
        <v>n.a.</v>
      </c>
      <c r="H205" s="165" t="str">
        <f t="shared" si="59"/>
        <v>n.a.</v>
      </c>
      <c r="I205" s="165" t="str">
        <f t="shared" si="59"/>
        <v>n.a.</v>
      </c>
      <c r="J205" s="165" t="str">
        <f t="shared" si="59"/>
        <v>n.a.</v>
      </c>
      <c r="K205" s="165" t="str">
        <f t="shared" si="59"/>
        <v>n.a.</v>
      </c>
      <c r="L205" s="165" t="str">
        <f t="shared" si="60"/>
        <v>n.a.</v>
      </c>
      <c r="M205" s="165" t="str">
        <f t="shared" si="60"/>
        <v>n.a.</v>
      </c>
      <c r="N205" s="165" t="str">
        <f t="shared" si="60"/>
        <v>n.a.</v>
      </c>
      <c r="O205" s="165" t="str">
        <f t="shared" si="60"/>
        <v>n.a.</v>
      </c>
      <c r="P205" s="165" t="str">
        <f t="shared" si="60"/>
        <v>n.a.</v>
      </c>
      <c r="Q205" s="165" t="str">
        <f t="shared" si="60"/>
        <v>n.a.</v>
      </c>
      <c r="R205" s="165" t="str">
        <f t="shared" si="60"/>
        <v>n.a.</v>
      </c>
      <c r="S205" s="165" t="str">
        <f t="shared" si="60"/>
        <v>n.a.</v>
      </c>
    </row>
    <row r="206" spans="1:19" s="51" customFormat="1" x14ac:dyDescent="0.25">
      <c r="A206" s="239">
        <v>73</v>
      </c>
      <c r="B206" s="165" t="str">
        <f t="shared" si="59"/>
        <v>n.a.</v>
      </c>
      <c r="C206" s="165" t="str">
        <f t="shared" si="59"/>
        <v>n.a.</v>
      </c>
      <c r="D206" s="165" t="str">
        <f t="shared" si="59"/>
        <v>n.a.</v>
      </c>
      <c r="E206" s="165" t="str">
        <f t="shared" si="59"/>
        <v>n.a.</v>
      </c>
      <c r="F206" s="165" t="str">
        <f t="shared" si="59"/>
        <v>72125040</v>
      </c>
      <c r="G206" s="165" t="str">
        <f t="shared" si="59"/>
        <v>n.a.</v>
      </c>
      <c r="H206" s="165" t="str">
        <f t="shared" si="59"/>
        <v>n.a.</v>
      </c>
      <c r="I206" s="165" t="str">
        <f t="shared" si="59"/>
        <v>n.a.</v>
      </c>
      <c r="J206" s="165" t="str">
        <f t="shared" si="59"/>
        <v>n.a.</v>
      </c>
      <c r="K206" s="165" t="str">
        <f t="shared" si="59"/>
        <v>n.a.</v>
      </c>
      <c r="L206" s="165" t="str">
        <f t="shared" si="60"/>
        <v>n.a.</v>
      </c>
      <c r="M206" s="165" t="str">
        <f t="shared" si="60"/>
        <v>n.a.</v>
      </c>
      <c r="N206" s="165" t="str">
        <f t="shared" si="60"/>
        <v>n.a.</v>
      </c>
      <c r="O206" s="165" t="str">
        <f t="shared" si="60"/>
        <v>n.a.</v>
      </c>
      <c r="P206" s="165" t="str">
        <f t="shared" si="60"/>
        <v>n.a.</v>
      </c>
      <c r="Q206" s="165" t="str">
        <f t="shared" si="60"/>
        <v>n.a.</v>
      </c>
      <c r="R206" s="165" t="str">
        <f t="shared" si="60"/>
        <v>n.a.</v>
      </c>
      <c r="S206" s="165" t="str">
        <f t="shared" si="60"/>
        <v>n.a.</v>
      </c>
    </row>
    <row r="207" spans="1:19" s="51" customFormat="1" x14ac:dyDescent="0.25">
      <c r="A207" s="239">
        <v>74</v>
      </c>
      <c r="B207" s="165" t="str">
        <f t="shared" si="59"/>
        <v>n.a.</v>
      </c>
      <c r="C207" s="165" t="str">
        <f t="shared" si="59"/>
        <v>n.a.</v>
      </c>
      <c r="D207" s="165" t="str">
        <f t="shared" si="59"/>
        <v>n.a.</v>
      </c>
      <c r="E207" s="165" t="str">
        <f t="shared" si="59"/>
        <v>n.a.</v>
      </c>
      <c r="F207" s="165" t="str">
        <f t="shared" si="59"/>
        <v>72125061</v>
      </c>
      <c r="G207" s="165" t="str">
        <f t="shared" si="59"/>
        <v>n.a.</v>
      </c>
      <c r="H207" s="165" t="str">
        <f t="shared" si="59"/>
        <v>n.a.</v>
      </c>
      <c r="I207" s="165" t="str">
        <f t="shared" si="59"/>
        <v>n.a.</v>
      </c>
      <c r="J207" s="165" t="str">
        <f t="shared" si="59"/>
        <v>n.a.</v>
      </c>
      <c r="K207" s="165" t="str">
        <f t="shared" si="59"/>
        <v>n.a.</v>
      </c>
      <c r="L207" s="165" t="str">
        <f t="shared" si="60"/>
        <v>n.a.</v>
      </c>
      <c r="M207" s="165" t="str">
        <f t="shared" si="60"/>
        <v>n.a.</v>
      </c>
      <c r="N207" s="165" t="str">
        <f t="shared" si="60"/>
        <v>n.a.</v>
      </c>
      <c r="O207" s="165" t="str">
        <f t="shared" si="60"/>
        <v>n.a.</v>
      </c>
      <c r="P207" s="165" t="str">
        <f t="shared" si="60"/>
        <v>n.a.</v>
      </c>
      <c r="Q207" s="165" t="str">
        <f t="shared" si="60"/>
        <v>n.a.</v>
      </c>
      <c r="R207" s="165" t="str">
        <f t="shared" si="60"/>
        <v>n.a.</v>
      </c>
      <c r="S207" s="165" t="str">
        <f t="shared" si="60"/>
        <v>n.a.</v>
      </c>
    </row>
    <row r="208" spans="1:19" s="51" customFormat="1" x14ac:dyDescent="0.25">
      <c r="A208" s="239">
        <v>75</v>
      </c>
      <c r="B208" s="165" t="str">
        <f t="shared" si="59"/>
        <v>n.a.</v>
      </c>
      <c r="C208" s="165" t="str">
        <f t="shared" si="59"/>
        <v>n.a.</v>
      </c>
      <c r="D208" s="165" t="str">
        <f t="shared" si="59"/>
        <v>n.a.</v>
      </c>
      <c r="E208" s="165" t="str">
        <f t="shared" si="59"/>
        <v>n.a.</v>
      </c>
      <c r="F208" s="165" t="str">
        <f t="shared" si="59"/>
        <v>72125069</v>
      </c>
      <c r="G208" s="165" t="str">
        <f t="shared" si="59"/>
        <v>n.a.</v>
      </c>
      <c r="H208" s="165" t="str">
        <f t="shared" si="59"/>
        <v>n.a.</v>
      </c>
      <c r="I208" s="165" t="str">
        <f t="shared" si="59"/>
        <v>n.a.</v>
      </c>
      <c r="J208" s="165" t="str">
        <f t="shared" si="59"/>
        <v>n.a.</v>
      </c>
      <c r="K208" s="165" t="str">
        <f t="shared" si="59"/>
        <v>n.a.</v>
      </c>
      <c r="L208" s="165" t="str">
        <f t="shared" si="60"/>
        <v>n.a.</v>
      </c>
      <c r="M208" s="165" t="str">
        <f t="shared" si="60"/>
        <v>n.a.</v>
      </c>
      <c r="N208" s="165" t="str">
        <f t="shared" si="60"/>
        <v>n.a.</v>
      </c>
      <c r="O208" s="165" t="str">
        <f t="shared" si="60"/>
        <v>n.a.</v>
      </c>
      <c r="P208" s="165" t="str">
        <f t="shared" si="60"/>
        <v>n.a.</v>
      </c>
      <c r="Q208" s="165" t="str">
        <f t="shared" si="60"/>
        <v>n.a.</v>
      </c>
      <c r="R208" s="165" t="str">
        <f t="shared" si="60"/>
        <v>n.a.</v>
      </c>
      <c r="S208" s="165" t="str">
        <f t="shared" si="60"/>
        <v>n.a.</v>
      </c>
    </row>
    <row r="209" spans="1:19" s="51" customFormat="1" x14ac:dyDescent="0.25">
      <c r="A209" s="239">
        <v>76</v>
      </c>
      <c r="B209" s="165" t="str">
        <f t="shared" si="59"/>
        <v>n.a.</v>
      </c>
      <c r="C209" s="165" t="str">
        <f t="shared" si="59"/>
        <v>n.a.</v>
      </c>
      <c r="D209" s="165" t="str">
        <f t="shared" si="59"/>
        <v>n.a.</v>
      </c>
      <c r="E209" s="165" t="str">
        <f t="shared" si="59"/>
        <v>n.a.</v>
      </c>
      <c r="F209" s="165" t="str">
        <f t="shared" si="59"/>
        <v>72125090</v>
      </c>
      <c r="G209" s="165" t="str">
        <f t="shared" si="59"/>
        <v>n.a.</v>
      </c>
      <c r="H209" s="165" t="str">
        <f t="shared" si="59"/>
        <v>n.a.</v>
      </c>
      <c r="I209" s="165" t="str">
        <f t="shared" si="59"/>
        <v>n.a.</v>
      </c>
      <c r="J209" s="165" t="str">
        <f t="shared" si="59"/>
        <v>n.a.</v>
      </c>
      <c r="K209" s="165" t="str">
        <f t="shared" si="59"/>
        <v>n.a.</v>
      </c>
      <c r="L209" s="165" t="str">
        <f t="shared" si="60"/>
        <v>n.a.</v>
      </c>
      <c r="M209" s="165" t="str">
        <f t="shared" si="60"/>
        <v>n.a.</v>
      </c>
      <c r="N209" s="165" t="str">
        <f t="shared" si="60"/>
        <v>n.a.</v>
      </c>
      <c r="O209" s="165" t="str">
        <f t="shared" si="60"/>
        <v>n.a.</v>
      </c>
      <c r="P209" s="165" t="str">
        <f t="shared" si="60"/>
        <v>n.a.</v>
      </c>
      <c r="Q209" s="165" t="str">
        <f t="shared" si="60"/>
        <v>n.a.</v>
      </c>
      <c r="R209" s="165" t="str">
        <f t="shared" si="60"/>
        <v>n.a.</v>
      </c>
      <c r="S209" s="165" t="str">
        <f t="shared" si="60"/>
        <v>n.a.</v>
      </c>
    </row>
    <row r="210" spans="1:19" s="51" customFormat="1" x14ac:dyDescent="0.25">
      <c r="A210" s="239">
        <v>77</v>
      </c>
      <c r="B210" s="165" t="str">
        <f t="shared" si="59"/>
        <v>n.a.</v>
      </c>
      <c r="C210" s="165" t="str">
        <f t="shared" si="59"/>
        <v>n.a.</v>
      </c>
      <c r="D210" s="165" t="str">
        <f t="shared" si="59"/>
        <v>n.a.</v>
      </c>
      <c r="E210" s="165" t="str">
        <f t="shared" si="59"/>
        <v>n.a.</v>
      </c>
      <c r="F210" s="165" t="str">
        <f t="shared" si="59"/>
        <v>72126000</v>
      </c>
      <c r="G210" s="165" t="str">
        <f t="shared" si="59"/>
        <v>n.a.</v>
      </c>
      <c r="H210" s="165" t="str">
        <f t="shared" si="59"/>
        <v>n.a.</v>
      </c>
      <c r="I210" s="165" t="str">
        <f t="shared" si="59"/>
        <v>n.a.</v>
      </c>
      <c r="J210" s="165" t="str">
        <f t="shared" si="59"/>
        <v>n.a.</v>
      </c>
      <c r="K210" s="165" t="str">
        <f t="shared" si="59"/>
        <v>n.a.</v>
      </c>
      <c r="L210" s="165" t="str">
        <f t="shared" si="60"/>
        <v>n.a.</v>
      </c>
      <c r="M210" s="165" t="str">
        <f t="shared" si="60"/>
        <v>n.a.</v>
      </c>
      <c r="N210" s="165" t="str">
        <f t="shared" si="60"/>
        <v>n.a.</v>
      </c>
      <c r="O210" s="165" t="str">
        <f t="shared" si="60"/>
        <v>n.a.</v>
      </c>
      <c r="P210" s="165" t="str">
        <f t="shared" si="60"/>
        <v>n.a.</v>
      </c>
      <c r="Q210" s="165" t="str">
        <f t="shared" si="60"/>
        <v>n.a.</v>
      </c>
      <c r="R210" s="165" t="str">
        <f t="shared" si="60"/>
        <v>n.a.</v>
      </c>
      <c r="S210" s="165" t="str">
        <f t="shared" si="60"/>
        <v>n.a.</v>
      </c>
    </row>
    <row r="211" spans="1:19" s="51" customFormat="1" x14ac:dyDescent="0.25">
      <c r="A211" s="239">
        <v>78</v>
      </c>
      <c r="B211" s="165" t="str">
        <f t="shared" si="59"/>
        <v>n.a.</v>
      </c>
      <c r="C211" s="165" t="str">
        <f t="shared" si="59"/>
        <v>n.a.</v>
      </c>
      <c r="D211" s="165" t="str">
        <f t="shared" si="59"/>
        <v>n.a.</v>
      </c>
      <c r="E211" s="165" t="str">
        <f t="shared" si="59"/>
        <v>n.a.</v>
      </c>
      <c r="F211" s="165" t="str">
        <f t="shared" si="59"/>
        <v>72131000</v>
      </c>
      <c r="G211" s="165" t="str">
        <f t="shared" si="59"/>
        <v>n.a.</v>
      </c>
      <c r="H211" s="165" t="str">
        <f t="shared" si="59"/>
        <v>n.a.</v>
      </c>
      <c r="I211" s="165" t="str">
        <f t="shared" si="59"/>
        <v>n.a.</v>
      </c>
      <c r="J211" s="165" t="str">
        <f t="shared" si="59"/>
        <v>n.a.</v>
      </c>
      <c r="K211" s="165" t="str">
        <f t="shared" si="59"/>
        <v>n.a.</v>
      </c>
      <c r="L211" s="165" t="str">
        <f t="shared" si="60"/>
        <v>n.a.</v>
      </c>
      <c r="M211" s="165" t="str">
        <f t="shared" si="60"/>
        <v>n.a.</v>
      </c>
      <c r="N211" s="165" t="str">
        <f t="shared" si="60"/>
        <v>n.a.</v>
      </c>
      <c r="O211" s="165" t="str">
        <f t="shared" si="60"/>
        <v>n.a.</v>
      </c>
      <c r="P211" s="165" t="str">
        <f t="shared" si="60"/>
        <v>n.a.</v>
      </c>
      <c r="Q211" s="165" t="str">
        <f t="shared" si="60"/>
        <v>n.a.</v>
      </c>
      <c r="R211" s="165" t="str">
        <f t="shared" si="60"/>
        <v>n.a.</v>
      </c>
      <c r="S211" s="165" t="str">
        <f t="shared" si="60"/>
        <v>n.a.</v>
      </c>
    </row>
    <row r="212" spans="1:19" s="51" customFormat="1" x14ac:dyDescent="0.25">
      <c r="A212" s="239">
        <v>79</v>
      </c>
      <c r="B212" s="165" t="str">
        <f t="shared" si="59"/>
        <v>n.a.</v>
      </c>
      <c r="C212" s="165" t="str">
        <f t="shared" si="59"/>
        <v>n.a.</v>
      </c>
      <c r="D212" s="165" t="str">
        <f t="shared" si="59"/>
        <v>n.a.</v>
      </c>
      <c r="E212" s="165" t="str">
        <f t="shared" si="59"/>
        <v>n.a.</v>
      </c>
      <c r="F212" s="165" t="str">
        <f t="shared" si="59"/>
        <v>72132000</v>
      </c>
      <c r="G212" s="165" t="str">
        <f t="shared" si="59"/>
        <v>n.a.</v>
      </c>
      <c r="H212" s="165" t="str">
        <f t="shared" si="59"/>
        <v>n.a.</v>
      </c>
      <c r="I212" s="165" t="str">
        <f t="shared" si="59"/>
        <v>n.a.</v>
      </c>
      <c r="J212" s="165" t="str">
        <f t="shared" si="59"/>
        <v>n.a.</v>
      </c>
      <c r="K212" s="165" t="str">
        <f t="shared" si="59"/>
        <v>n.a.</v>
      </c>
      <c r="L212" s="165" t="str">
        <f t="shared" si="60"/>
        <v>n.a.</v>
      </c>
      <c r="M212" s="165" t="str">
        <f t="shared" si="60"/>
        <v>n.a.</v>
      </c>
      <c r="N212" s="165" t="str">
        <f t="shared" si="60"/>
        <v>n.a.</v>
      </c>
      <c r="O212" s="165" t="str">
        <f t="shared" si="60"/>
        <v>n.a.</v>
      </c>
      <c r="P212" s="165" t="str">
        <f t="shared" si="60"/>
        <v>n.a.</v>
      </c>
      <c r="Q212" s="165" t="str">
        <f t="shared" si="60"/>
        <v>n.a.</v>
      </c>
      <c r="R212" s="165" t="str">
        <f t="shared" si="60"/>
        <v>n.a.</v>
      </c>
      <c r="S212" s="165" t="str">
        <f t="shared" si="60"/>
        <v>n.a.</v>
      </c>
    </row>
    <row r="213" spans="1:19" s="51" customFormat="1" x14ac:dyDescent="0.25">
      <c r="A213" s="239">
        <v>80</v>
      </c>
      <c r="B213" s="165" t="str">
        <f t="shared" si="59"/>
        <v>n.a.</v>
      </c>
      <c r="C213" s="165" t="str">
        <f t="shared" si="59"/>
        <v>n.a.</v>
      </c>
      <c r="D213" s="165" t="str">
        <f t="shared" si="59"/>
        <v>n.a.</v>
      </c>
      <c r="E213" s="165" t="str">
        <f t="shared" si="59"/>
        <v>n.a.</v>
      </c>
      <c r="F213" s="165" t="str">
        <f t="shared" si="59"/>
        <v>72139110</v>
      </c>
      <c r="G213" s="165" t="str">
        <f t="shared" si="59"/>
        <v>n.a.</v>
      </c>
      <c r="H213" s="165" t="str">
        <f t="shared" si="59"/>
        <v>n.a.</v>
      </c>
      <c r="I213" s="165" t="str">
        <f t="shared" si="59"/>
        <v>n.a.</v>
      </c>
      <c r="J213" s="165" t="str">
        <f t="shared" si="59"/>
        <v>n.a.</v>
      </c>
      <c r="K213" s="165" t="str">
        <f t="shared" si="59"/>
        <v>n.a.</v>
      </c>
      <c r="L213" s="165" t="str">
        <f t="shared" si="60"/>
        <v>n.a.</v>
      </c>
      <c r="M213" s="165" t="str">
        <f t="shared" si="60"/>
        <v>n.a.</v>
      </c>
      <c r="N213" s="165" t="str">
        <f t="shared" si="60"/>
        <v>n.a.</v>
      </c>
      <c r="O213" s="165" t="str">
        <f t="shared" si="60"/>
        <v>n.a.</v>
      </c>
      <c r="P213" s="165" t="str">
        <f t="shared" si="60"/>
        <v>n.a.</v>
      </c>
      <c r="Q213" s="165" t="str">
        <f t="shared" si="60"/>
        <v>n.a.</v>
      </c>
      <c r="R213" s="165" t="str">
        <f t="shared" si="60"/>
        <v>n.a.</v>
      </c>
      <c r="S213" s="165" t="str">
        <f t="shared" si="60"/>
        <v>n.a.</v>
      </c>
    </row>
    <row r="214" spans="1:19" s="51" customFormat="1" x14ac:dyDescent="0.25">
      <c r="A214" s="239">
        <v>81</v>
      </c>
      <c r="B214" s="165" t="str">
        <f t="shared" ref="B214:K223" si="61">IFERROR(INDEX(CNCodes_ListKey,MATCH($A214&amp;"_"&amp;B$132,CNCodes_ListNumbering,0)),CONST_NA)</f>
        <v>n.a.</v>
      </c>
      <c r="C214" s="165" t="str">
        <f t="shared" si="61"/>
        <v>n.a.</v>
      </c>
      <c r="D214" s="165" t="str">
        <f t="shared" si="61"/>
        <v>n.a.</v>
      </c>
      <c r="E214" s="165" t="str">
        <f t="shared" si="61"/>
        <v>n.a.</v>
      </c>
      <c r="F214" s="165" t="str">
        <f t="shared" si="61"/>
        <v>72139120</v>
      </c>
      <c r="G214" s="165" t="str">
        <f t="shared" si="61"/>
        <v>n.a.</v>
      </c>
      <c r="H214" s="165" t="str">
        <f t="shared" si="61"/>
        <v>n.a.</v>
      </c>
      <c r="I214" s="165" t="str">
        <f t="shared" si="61"/>
        <v>n.a.</v>
      </c>
      <c r="J214" s="165" t="str">
        <f t="shared" si="61"/>
        <v>n.a.</v>
      </c>
      <c r="K214" s="165" t="str">
        <f t="shared" si="61"/>
        <v>n.a.</v>
      </c>
      <c r="L214" s="165" t="str">
        <f t="shared" ref="L214:S223" si="62">IFERROR(INDEX(CNCodes_ListKey,MATCH($A214&amp;"_"&amp;L$132,CNCodes_ListNumbering,0)),CONST_NA)</f>
        <v>n.a.</v>
      </c>
      <c r="M214" s="165" t="str">
        <f t="shared" si="62"/>
        <v>n.a.</v>
      </c>
      <c r="N214" s="165" t="str">
        <f t="shared" si="62"/>
        <v>n.a.</v>
      </c>
      <c r="O214" s="165" t="str">
        <f t="shared" si="62"/>
        <v>n.a.</v>
      </c>
      <c r="P214" s="165" t="str">
        <f t="shared" si="62"/>
        <v>n.a.</v>
      </c>
      <c r="Q214" s="165" t="str">
        <f t="shared" si="62"/>
        <v>n.a.</v>
      </c>
      <c r="R214" s="165" t="str">
        <f t="shared" si="62"/>
        <v>n.a.</v>
      </c>
      <c r="S214" s="165" t="str">
        <f t="shared" si="62"/>
        <v>n.a.</v>
      </c>
    </row>
    <row r="215" spans="1:19" s="51" customFormat="1" x14ac:dyDescent="0.25">
      <c r="A215" s="239">
        <v>82</v>
      </c>
      <c r="B215" s="165" t="str">
        <f t="shared" si="61"/>
        <v>n.a.</v>
      </c>
      <c r="C215" s="165" t="str">
        <f t="shared" si="61"/>
        <v>n.a.</v>
      </c>
      <c r="D215" s="165" t="str">
        <f t="shared" si="61"/>
        <v>n.a.</v>
      </c>
      <c r="E215" s="165" t="str">
        <f t="shared" si="61"/>
        <v>n.a.</v>
      </c>
      <c r="F215" s="165" t="str">
        <f t="shared" si="61"/>
        <v>72139141</v>
      </c>
      <c r="G215" s="165" t="str">
        <f t="shared" si="61"/>
        <v>n.a.</v>
      </c>
      <c r="H215" s="165" t="str">
        <f t="shared" si="61"/>
        <v>n.a.</v>
      </c>
      <c r="I215" s="165" t="str">
        <f t="shared" si="61"/>
        <v>n.a.</v>
      </c>
      <c r="J215" s="165" t="str">
        <f t="shared" si="61"/>
        <v>n.a.</v>
      </c>
      <c r="K215" s="165" t="str">
        <f t="shared" si="61"/>
        <v>n.a.</v>
      </c>
      <c r="L215" s="165" t="str">
        <f t="shared" si="62"/>
        <v>n.a.</v>
      </c>
      <c r="M215" s="165" t="str">
        <f t="shared" si="62"/>
        <v>n.a.</v>
      </c>
      <c r="N215" s="165" t="str">
        <f t="shared" si="62"/>
        <v>n.a.</v>
      </c>
      <c r="O215" s="165" t="str">
        <f t="shared" si="62"/>
        <v>n.a.</v>
      </c>
      <c r="P215" s="165" t="str">
        <f t="shared" si="62"/>
        <v>n.a.</v>
      </c>
      <c r="Q215" s="165" t="str">
        <f t="shared" si="62"/>
        <v>n.a.</v>
      </c>
      <c r="R215" s="165" t="str">
        <f t="shared" si="62"/>
        <v>n.a.</v>
      </c>
      <c r="S215" s="165" t="str">
        <f t="shared" si="62"/>
        <v>n.a.</v>
      </c>
    </row>
    <row r="216" spans="1:19" s="51" customFormat="1" x14ac:dyDescent="0.25">
      <c r="A216" s="239">
        <v>83</v>
      </c>
      <c r="B216" s="165" t="str">
        <f t="shared" si="61"/>
        <v>n.a.</v>
      </c>
      <c r="C216" s="165" t="str">
        <f t="shared" si="61"/>
        <v>n.a.</v>
      </c>
      <c r="D216" s="165" t="str">
        <f t="shared" si="61"/>
        <v>n.a.</v>
      </c>
      <c r="E216" s="165" t="str">
        <f t="shared" si="61"/>
        <v>n.a.</v>
      </c>
      <c r="F216" s="165" t="str">
        <f t="shared" si="61"/>
        <v>72139149</v>
      </c>
      <c r="G216" s="165" t="str">
        <f t="shared" si="61"/>
        <v>n.a.</v>
      </c>
      <c r="H216" s="165" t="str">
        <f t="shared" si="61"/>
        <v>n.a.</v>
      </c>
      <c r="I216" s="165" t="str">
        <f t="shared" si="61"/>
        <v>n.a.</v>
      </c>
      <c r="J216" s="165" t="str">
        <f t="shared" si="61"/>
        <v>n.a.</v>
      </c>
      <c r="K216" s="165" t="str">
        <f t="shared" si="61"/>
        <v>n.a.</v>
      </c>
      <c r="L216" s="165" t="str">
        <f t="shared" si="62"/>
        <v>n.a.</v>
      </c>
      <c r="M216" s="165" t="str">
        <f t="shared" si="62"/>
        <v>n.a.</v>
      </c>
      <c r="N216" s="165" t="str">
        <f t="shared" si="62"/>
        <v>n.a.</v>
      </c>
      <c r="O216" s="165" t="str">
        <f t="shared" si="62"/>
        <v>n.a.</v>
      </c>
      <c r="P216" s="165" t="str">
        <f t="shared" si="62"/>
        <v>n.a.</v>
      </c>
      <c r="Q216" s="165" t="str">
        <f t="shared" si="62"/>
        <v>n.a.</v>
      </c>
      <c r="R216" s="165" t="str">
        <f t="shared" si="62"/>
        <v>n.a.</v>
      </c>
      <c r="S216" s="165" t="str">
        <f t="shared" si="62"/>
        <v>n.a.</v>
      </c>
    </row>
    <row r="217" spans="1:19" s="51" customFormat="1" x14ac:dyDescent="0.25">
      <c r="A217" s="239">
        <v>84</v>
      </c>
      <c r="B217" s="165" t="str">
        <f t="shared" si="61"/>
        <v>n.a.</v>
      </c>
      <c r="C217" s="165" t="str">
        <f t="shared" si="61"/>
        <v>n.a.</v>
      </c>
      <c r="D217" s="165" t="str">
        <f t="shared" si="61"/>
        <v>n.a.</v>
      </c>
      <c r="E217" s="165" t="str">
        <f t="shared" si="61"/>
        <v>n.a.</v>
      </c>
      <c r="F217" s="165" t="str">
        <f t="shared" si="61"/>
        <v>72139170</v>
      </c>
      <c r="G217" s="165" t="str">
        <f t="shared" si="61"/>
        <v>n.a.</v>
      </c>
      <c r="H217" s="165" t="str">
        <f t="shared" si="61"/>
        <v>n.a.</v>
      </c>
      <c r="I217" s="165" t="str">
        <f t="shared" si="61"/>
        <v>n.a.</v>
      </c>
      <c r="J217" s="165" t="str">
        <f t="shared" si="61"/>
        <v>n.a.</v>
      </c>
      <c r="K217" s="165" t="str">
        <f t="shared" si="61"/>
        <v>n.a.</v>
      </c>
      <c r="L217" s="165" t="str">
        <f t="shared" si="62"/>
        <v>n.a.</v>
      </c>
      <c r="M217" s="165" t="str">
        <f t="shared" si="62"/>
        <v>n.a.</v>
      </c>
      <c r="N217" s="165" t="str">
        <f t="shared" si="62"/>
        <v>n.a.</v>
      </c>
      <c r="O217" s="165" t="str">
        <f t="shared" si="62"/>
        <v>n.a.</v>
      </c>
      <c r="P217" s="165" t="str">
        <f t="shared" si="62"/>
        <v>n.a.</v>
      </c>
      <c r="Q217" s="165" t="str">
        <f t="shared" si="62"/>
        <v>n.a.</v>
      </c>
      <c r="R217" s="165" t="str">
        <f t="shared" si="62"/>
        <v>n.a.</v>
      </c>
      <c r="S217" s="165" t="str">
        <f t="shared" si="62"/>
        <v>n.a.</v>
      </c>
    </row>
    <row r="218" spans="1:19" s="51" customFormat="1" x14ac:dyDescent="0.25">
      <c r="A218" s="239">
        <v>85</v>
      </c>
      <c r="B218" s="165" t="str">
        <f t="shared" si="61"/>
        <v>n.a.</v>
      </c>
      <c r="C218" s="165" t="str">
        <f t="shared" si="61"/>
        <v>n.a.</v>
      </c>
      <c r="D218" s="165" t="str">
        <f t="shared" si="61"/>
        <v>n.a.</v>
      </c>
      <c r="E218" s="165" t="str">
        <f t="shared" si="61"/>
        <v>n.a.</v>
      </c>
      <c r="F218" s="165" t="str">
        <f t="shared" si="61"/>
        <v>72139190</v>
      </c>
      <c r="G218" s="165" t="str">
        <f t="shared" si="61"/>
        <v>n.a.</v>
      </c>
      <c r="H218" s="165" t="str">
        <f t="shared" si="61"/>
        <v>n.a.</v>
      </c>
      <c r="I218" s="165" t="str">
        <f t="shared" si="61"/>
        <v>n.a.</v>
      </c>
      <c r="J218" s="165" t="str">
        <f t="shared" si="61"/>
        <v>n.a.</v>
      </c>
      <c r="K218" s="165" t="str">
        <f t="shared" si="61"/>
        <v>n.a.</v>
      </c>
      <c r="L218" s="165" t="str">
        <f t="shared" si="62"/>
        <v>n.a.</v>
      </c>
      <c r="M218" s="165" t="str">
        <f t="shared" si="62"/>
        <v>n.a.</v>
      </c>
      <c r="N218" s="165" t="str">
        <f t="shared" si="62"/>
        <v>n.a.</v>
      </c>
      <c r="O218" s="165" t="str">
        <f t="shared" si="62"/>
        <v>n.a.</v>
      </c>
      <c r="P218" s="165" t="str">
        <f t="shared" si="62"/>
        <v>n.a.</v>
      </c>
      <c r="Q218" s="165" t="str">
        <f t="shared" si="62"/>
        <v>n.a.</v>
      </c>
      <c r="R218" s="165" t="str">
        <f t="shared" si="62"/>
        <v>n.a.</v>
      </c>
      <c r="S218" s="165" t="str">
        <f t="shared" si="62"/>
        <v>n.a.</v>
      </c>
    </row>
    <row r="219" spans="1:19" s="51" customFormat="1" x14ac:dyDescent="0.25">
      <c r="A219" s="239">
        <v>86</v>
      </c>
      <c r="B219" s="165" t="str">
        <f t="shared" si="61"/>
        <v>n.a.</v>
      </c>
      <c r="C219" s="165" t="str">
        <f t="shared" si="61"/>
        <v>n.a.</v>
      </c>
      <c r="D219" s="165" t="str">
        <f t="shared" si="61"/>
        <v>n.a.</v>
      </c>
      <c r="E219" s="165" t="str">
        <f t="shared" si="61"/>
        <v>n.a.</v>
      </c>
      <c r="F219" s="165" t="str">
        <f t="shared" si="61"/>
        <v>72139910</v>
      </c>
      <c r="G219" s="165" t="str">
        <f t="shared" si="61"/>
        <v>n.a.</v>
      </c>
      <c r="H219" s="165" t="str">
        <f t="shared" si="61"/>
        <v>n.a.</v>
      </c>
      <c r="I219" s="165" t="str">
        <f t="shared" si="61"/>
        <v>n.a.</v>
      </c>
      <c r="J219" s="165" t="str">
        <f t="shared" si="61"/>
        <v>n.a.</v>
      </c>
      <c r="K219" s="165" t="str">
        <f t="shared" si="61"/>
        <v>n.a.</v>
      </c>
      <c r="L219" s="165" t="str">
        <f t="shared" si="62"/>
        <v>n.a.</v>
      </c>
      <c r="M219" s="165" t="str">
        <f t="shared" si="62"/>
        <v>n.a.</v>
      </c>
      <c r="N219" s="165" t="str">
        <f t="shared" si="62"/>
        <v>n.a.</v>
      </c>
      <c r="O219" s="165" t="str">
        <f t="shared" si="62"/>
        <v>n.a.</v>
      </c>
      <c r="P219" s="165" t="str">
        <f t="shared" si="62"/>
        <v>n.a.</v>
      </c>
      <c r="Q219" s="165" t="str">
        <f t="shared" si="62"/>
        <v>n.a.</v>
      </c>
      <c r="R219" s="165" t="str">
        <f t="shared" si="62"/>
        <v>n.a.</v>
      </c>
      <c r="S219" s="165" t="str">
        <f t="shared" si="62"/>
        <v>n.a.</v>
      </c>
    </row>
    <row r="220" spans="1:19" s="51" customFormat="1" x14ac:dyDescent="0.25">
      <c r="A220" s="239">
        <v>87</v>
      </c>
      <c r="B220" s="165" t="str">
        <f t="shared" si="61"/>
        <v>n.a.</v>
      </c>
      <c r="C220" s="165" t="str">
        <f t="shared" si="61"/>
        <v>n.a.</v>
      </c>
      <c r="D220" s="165" t="str">
        <f t="shared" si="61"/>
        <v>n.a.</v>
      </c>
      <c r="E220" s="165" t="str">
        <f t="shared" si="61"/>
        <v>n.a.</v>
      </c>
      <c r="F220" s="165" t="str">
        <f t="shared" si="61"/>
        <v>72139990</v>
      </c>
      <c r="G220" s="165" t="str">
        <f t="shared" si="61"/>
        <v>n.a.</v>
      </c>
      <c r="H220" s="165" t="str">
        <f t="shared" si="61"/>
        <v>n.a.</v>
      </c>
      <c r="I220" s="165" t="str">
        <f t="shared" si="61"/>
        <v>n.a.</v>
      </c>
      <c r="J220" s="165" t="str">
        <f t="shared" si="61"/>
        <v>n.a.</v>
      </c>
      <c r="K220" s="165" t="str">
        <f t="shared" si="61"/>
        <v>n.a.</v>
      </c>
      <c r="L220" s="165" t="str">
        <f t="shared" si="62"/>
        <v>n.a.</v>
      </c>
      <c r="M220" s="165" t="str">
        <f t="shared" si="62"/>
        <v>n.a.</v>
      </c>
      <c r="N220" s="165" t="str">
        <f t="shared" si="62"/>
        <v>n.a.</v>
      </c>
      <c r="O220" s="165" t="str">
        <f t="shared" si="62"/>
        <v>n.a.</v>
      </c>
      <c r="P220" s="165" t="str">
        <f t="shared" si="62"/>
        <v>n.a.</v>
      </c>
      <c r="Q220" s="165" t="str">
        <f t="shared" si="62"/>
        <v>n.a.</v>
      </c>
      <c r="R220" s="165" t="str">
        <f t="shared" si="62"/>
        <v>n.a.</v>
      </c>
      <c r="S220" s="165" t="str">
        <f t="shared" si="62"/>
        <v>n.a.</v>
      </c>
    </row>
    <row r="221" spans="1:19" s="51" customFormat="1" x14ac:dyDescent="0.25">
      <c r="A221" s="239">
        <v>88</v>
      </c>
      <c r="B221" s="165" t="str">
        <f t="shared" si="61"/>
        <v>n.a.</v>
      </c>
      <c r="C221" s="165" t="str">
        <f t="shared" si="61"/>
        <v>n.a.</v>
      </c>
      <c r="D221" s="165" t="str">
        <f t="shared" si="61"/>
        <v>n.a.</v>
      </c>
      <c r="E221" s="165" t="str">
        <f t="shared" si="61"/>
        <v>n.a.</v>
      </c>
      <c r="F221" s="165" t="str">
        <f t="shared" si="61"/>
        <v>72141000</v>
      </c>
      <c r="G221" s="165" t="str">
        <f t="shared" si="61"/>
        <v>n.a.</v>
      </c>
      <c r="H221" s="165" t="str">
        <f t="shared" si="61"/>
        <v>n.a.</v>
      </c>
      <c r="I221" s="165" t="str">
        <f t="shared" si="61"/>
        <v>n.a.</v>
      </c>
      <c r="J221" s="165" t="str">
        <f t="shared" si="61"/>
        <v>n.a.</v>
      </c>
      <c r="K221" s="165" t="str">
        <f t="shared" si="61"/>
        <v>n.a.</v>
      </c>
      <c r="L221" s="165" t="str">
        <f t="shared" si="62"/>
        <v>n.a.</v>
      </c>
      <c r="M221" s="165" t="str">
        <f t="shared" si="62"/>
        <v>n.a.</v>
      </c>
      <c r="N221" s="165" t="str">
        <f t="shared" si="62"/>
        <v>n.a.</v>
      </c>
      <c r="O221" s="165" t="str">
        <f t="shared" si="62"/>
        <v>n.a.</v>
      </c>
      <c r="P221" s="165" t="str">
        <f t="shared" si="62"/>
        <v>n.a.</v>
      </c>
      <c r="Q221" s="165" t="str">
        <f t="shared" si="62"/>
        <v>n.a.</v>
      </c>
      <c r="R221" s="165" t="str">
        <f t="shared" si="62"/>
        <v>n.a.</v>
      </c>
      <c r="S221" s="165" t="str">
        <f t="shared" si="62"/>
        <v>n.a.</v>
      </c>
    </row>
    <row r="222" spans="1:19" s="51" customFormat="1" x14ac:dyDescent="0.25">
      <c r="A222" s="239">
        <v>89</v>
      </c>
      <c r="B222" s="165" t="str">
        <f t="shared" si="61"/>
        <v>n.a.</v>
      </c>
      <c r="C222" s="165" t="str">
        <f t="shared" si="61"/>
        <v>n.a.</v>
      </c>
      <c r="D222" s="165" t="str">
        <f t="shared" si="61"/>
        <v>n.a.</v>
      </c>
      <c r="E222" s="165" t="str">
        <f t="shared" si="61"/>
        <v>n.a.</v>
      </c>
      <c r="F222" s="165" t="str">
        <f t="shared" si="61"/>
        <v>72142000</v>
      </c>
      <c r="G222" s="165" t="str">
        <f t="shared" si="61"/>
        <v>n.a.</v>
      </c>
      <c r="H222" s="165" t="str">
        <f t="shared" si="61"/>
        <v>n.a.</v>
      </c>
      <c r="I222" s="165" t="str">
        <f t="shared" si="61"/>
        <v>n.a.</v>
      </c>
      <c r="J222" s="165" t="str">
        <f t="shared" si="61"/>
        <v>n.a.</v>
      </c>
      <c r="K222" s="165" t="str">
        <f t="shared" si="61"/>
        <v>n.a.</v>
      </c>
      <c r="L222" s="165" t="str">
        <f t="shared" si="62"/>
        <v>n.a.</v>
      </c>
      <c r="M222" s="165" t="str">
        <f t="shared" si="62"/>
        <v>n.a.</v>
      </c>
      <c r="N222" s="165" t="str">
        <f t="shared" si="62"/>
        <v>n.a.</v>
      </c>
      <c r="O222" s="165" t="str">
        <f t="shared" si="62"/>
        <v>n.a.</v>
      </c>
      <c r="P222" s="165" t="str">
        <f t="shared" si="62"/>
        <v>n.a.</v>
      </c>
      <c r="Q222" s="165" t="str">
        <f t="shared" si="62"/>
        <v>n.a.</v>
      </c>
      <c r="R222" s="165" t="str">
        <f t="shared" si="62"/>
        <v>n.a.</v>
      </c>
      <c r="S222" s="165" t="str">
        <f t="shared" si="62"/>
        <v>n.a.</v>
      </c>
    </row>
    <row r="223" spans="1:19" s="51" customFormat="1" x14ac:dyDescent="0.25">
      <c r="A223" s="239">
        <v>90</v>
      </c>
      <c r="B223" s="165" t="str">
        <f t="shared" si="61"/>
        <v>n.a.</v>
      </c>
      <c r="C223" s="165" t="str">
        <f t="shared" si="61"/>
        <v>n.a.</v>
      </c>
      <c r="D223" s="165" t="str">
        <f t="shared" si="61"/>
        <v>n.a.</v>
      </c>
      <c r="E223" s="165" t="str">
        <f t="shared" si="61"/>
        <v>n.a.</v>
      </c>
      <c r="F223" s="165" t="str">
        <f t="shared" si="61"/>
        <v>72143000</v>
      </c>
      <c r="G223" s="165" t="str">
        <f t="shared" si="61"/>
        <v>n.a.</v>
      </c>
      <c r="H223" s="165" t="str">
        <f t="shared" si="61"/>
        <v>n.a.</v>
      </c>
      <c r="I223" s="165" t="str">
        <f t="shared" si="61"/>
        <v>n.a.</v>
      </c>
      <c r="J223" s="165" t="str">
        <f t="shared" si="61"/>
        <v>n.a.</v>
      </c>
      <c r="K223" s="165" t="str">
        <f t="shared" si="61"/>
        <v>n.a.</v>
      </c>
      <c r="L223" s="165" t="str">
        <f t="shared" si="62"/>
        <v>n.a.</v>
      </c>
      <c r="M223" s="165" t="str">
        <f t="shared" si="62"/>
        <v>n.a.</v>
      </c>
      <c r="N223" s="165" t="str">
        <f t="shared" si="62"/>
        <v>n.a.</v>
      </c>
      <c r="O223" s="165" t="str">
        <f t="shared" si="62"/>
        <v>n.a.</v>
      </c>
      <c r="P223" s="165" t="str">
        <f t="shared" si="62"/>
        <v>n.a.</v>
      </c>
      <c r="Q223" s="165" t="str">
        <f t="shared" si="62"/>
        <v>n.a.</v>
      </c>
      <c r="R223" s="165" t="str">
        <f t="shared" si="62"/>
        <v>n.a.</v>
      </c>
      <c r="S223" s="165" t="str">
        <f t="shared" si="62"/>
        <v>n.a.</v>
      </c>
    </row>
    <row r="224" spans="1:19" s="51" customFormat="1" x14ac:dyDescent="0.25">
      <c r="A224" s="239">
        <v>91</v>
      </c>
      <c r="B224" s="165" t="str">
        <f t="shared" ref="B224:K233" si="63">IFERROR(INDEX(CNCodes_ListKey,MATCH($A224&amp;"_"&amp;B$132,CNCodes_ListNumbering,0)),CONST_NA)</f>
        <v>n.a.</v>
      </c>
      <c r="C224" s="165" t="str">
        <f t="shared" si="63"/>
        <v>n.a.</v>
      </c>
      <c r="D224" s="165" t="str">
        <f t="shared" si="63"/>
        <v>n.a.</v>
      </c>
      <c r="E224" s="165" t="str">
        <f t="shared" si="63"/>
        <v>n.a.</v>
      </c>
      <c r="F224" s="165" t="str">
        <f t="shared" si="63"/>
        <v>72149110</v>
      </c>
      <c r="G224" s="165" t="str">
        <f t="shared" si="63"/>
        <v>n.a.</v>
      </c>
      <c r="H224" s="165" t="str">
        <f t="shared" si="63"/>
        <v>n.a.</v>
      </c>
      <c r="I224" s="165" t="str">
        <f t="shared" si="63"/>
        <v>n.a.</v>
      </c>
      <c r="J224" s="165" t="str">
        <f t="shared" si="63"/>
        <v>n.a.</v>
      </c>
      <c r="K224" s="165" t="str">
        <f t="shared" si="63"/>
        <v>n.a.</v>
      </c>
      <c r="L224" s="165" t="str">
        <f t="shared" ref="L224:S233" si="64">IFERROR(INDEX(CNCodes_ListKey,MATCH($A224&amp;"_"&amp;L$132,CNCodes_ListNumbering,0)),CONST_NA)</f>
        <v>n.a.</v>
      </c>
      <c r="M224" s="165" t="str">
        <f t="shared" si="64"/>
        <v>n.a.</v>
      </c>
      <c r="N224" s="165" t="str">
        <f t="shared" si="64"/>
        <v>n.a.</v>
      </c>
      <c r="O224" s="165" t="str">
        <f t="shared" si="64"/>
        <v>n.a.</v>
      </c>
      <c r="P224" s="165" t="str">
        <f t="shared" si="64"/>
        <v>n.a.</v>
      </c>
      <c r="Q224" s="165" t="str">
        <f t="shared" si="64"/>
        <v>n.a.</v>
      </c>
      <c r="R224" s="165" t="str">
        <f t="shared" si="64"/>
        <v>n.a.</v>
      </c>
      <c r="S224" s="165" t="str">
        <f t="shared" si="64"/>
        <v>n.a.</v>
      </c>
    </row>
    <row r="225" spans="1:19" s="51" customFormat="1" x14ac:dyDescent="0.25">
      <c r="A225" s="239">
        <v>92</v>
      </c>
      <c r="B225" s="165" t="str">
        <f t="shared" si="63"/>
        <v>n.a.</v>
      </c>
      <c r="C225" s="165" t="str">
        <f t="shared" si="63"/>
        <v>n.a.</v>
      </c>
      <c r="D225" s="165" t="str">
        <f t="shared" si="63"/>
        <v>n.a.</v>
      </c>
      <c r="E225" s="165" t="str">
        <f t="shared" si="63"/>
        <v>n.a.</v>
      </c>
      <c r="F225" s="165" t="str">
        <f t="shared" si="63"/>
        <v>72149190</v>
      </c>
      <c r="G225" s="165" t="str">
        <f t="shared" si="63"/>
        <v>n.a.</v>
      </c>
      <c r="H225" s="165" t="str">
        <f t="shared" si="63"/>
        <v>n.a.</v>
      </c>
      <c r="I225" s="165" t="str">
        <f t="shared" si="63"/>
        <v>n.a.</v>
      </c>
      <c r="J225" s="165" t="str">
        <f t="shared" si="63"/>
        <v>n.a.</v>
      </c>
      <c r="K225" s="165" t="str">
        <f t="shared" si="63"/>
        <v>n.a.</v>
      </c>
      <c r="L225" s="165" t="str">
        <f t="shared" si="64"/>
        <v>n.a.</v>
      </c>
      <c r="M225" s="165" t="str">
        <f t="shared" si="64"/>
        <v>n.a.</v>
      </c>
      <c r="N225" s="165" t="str">
        <f t="shared" si="64"/>
        <v>n.a.</v>
      </c>
      <c r="O225" s="165" t="str">
        <f t="shared" si="64"/>
        <v>n.a.</v>
      </c>
      <c r="P225" s="165" t="str">
        <f t="shared" si="64"/>
        <v>n.a.</v>
      </c>
      <c r="Q225" s="165" t="str">
        <f t="shared" si="64"/>
        <v>n.a.</v>
      </c>
      <c r="R225" s="165" t="str">
        <f t="shared" si="64"/>
        <v>n.a.</v>
      </c>
      <c r="S225" s="165" t="str">
        <f t="shared" si="64"/>
        <v>n.a.</v>
      </c>
    </row>
    <row r="226" spans="1:19" s="51" customFormat="1" x14ac:dyDescent="0.25">
      <c r="A226" s="239">
        <v>93</v>
      </c>
      <c r="B226" s="165" t="str">
        <f t="shared" si="63"/>
        <v>n.a.</v>
      </c>
      <c r="C226" s="165" t="str">
        <f t="shared" si="63"/>
        <v>n.a.</v>
      </c>
      <c r="D226" s="165" t="str">
        <f t="shared" si="63"/>
        <v>n.a.</v>
      </c>
      <c r="E226" s="165" t="str">
        <f t="shared" si="63"/>
        <v>n.a.</v>
      </c>
      <c r="F226" s="165" t="str">
        <f t="shared" si="63"/>
        <v>72149910</v>
      </c>
      <c r="G226" s="165" t="str">
        <f t="shared" si="63"/>
        <v>n.a.</v>
      </c>
      <c r="H226" s="165" t="str">
        <f t="shared" si="63"/>
        <v>n.a.</v>
      </c>
      <c r="I226" s="165" t="str">
        <f t="shared" si="63"/>
        <v>n.a.</v>
      </c>
      <c r="J226" s="165" t="str">
        <f t="shared" si="63"/>
        <v>n.a.</v>
      </c>
      <c r="K226" s="165" t="str">
        <f t="shared" si="63"/>
        <v>n.a.</v>
      </c>
      <c r="L226" s="165" t="str">
        <f t="shared" si="64"/>
        <v>n.a.</v>
      </c>
      <c r="M226" s="165" t="str">
        <f t="shared" si="64"/>
        <v>n.a.</v>
      </c>
      <c r="N226" s="165" t="str">
        <f t="shared" si="64"/>
        <v>n.a.</v>
      </c>
      <c r="O226" s="165" t="str">
        <f t="shared" si="64"/>
        <v>n.a.</v>
      </c>
      <c r="P226" s="165" t="str">
        <f t="shared" si="64"/>
        <v>n.a.</v>
      </c>
      <c r="Q226" s="165" t="str">
        <f t="shared" si="64"/>
        <v>n.a.</v>
      </c>
      <c r="R226" s="165" t="str">
        <f t="shared" si="64"/>
        <v>n.a.</v>
      </c>
      <c r="S226" s="165" t="str">
        <f t="shared" si="64"/>
        <v>n.a.</v>
      </c>
    </row>
    <row r="227" spans="1:19" s="51" customFormat="1" x14ac:dyDescent="0.25">
      <c r="A227" s="239">
        <v>94</v>
      </c>
      <c r="B227" s="165" t="str">
        <f t="shared" si="63"/>
        <v>n.a.</v>
      </c>
      <c r="C227" s="165" t="str">
        <f t="shared" si="63"/>
        <v>n.a.</v>
      </c>
      <c r="D227" s="165" t="str">
        <f t="shared" si="63"/>
        <v>n.a.</v>
      </c>
      <c r="E227" s="165" t="str">
        <f t="shared" si="63"/>
        <v>n.a.</v>
      </c>
      <c r="F227" s="165" t="str">
        <f t="shared" si="63"/>
        <v>72149931</v>
      </c>
      <c r="G227" s="165" t="str">
        <f t="shared" si="63"/>
        <v>n.a.</v>
      </c>
      <c r="H227" s="165" t="str">
        <f t="shared" si="63"/>
        <v>n.a.</v>
      </c>
      <c r="I227" s="165" t="str">
        <f t="shared" si="63"/>
        <v>n.a.</v>
      </c>
      <c r="J227" s="165" t="str">
        <f t="shared" si="63"/>
        <v>n.a.</v>
      </c>
      <c r="K227" s="165" t="str">
        <f t="shared" si="63"/>
        <v>n.a.</v>
      </c>
      <c r="L227" s="165" t="str">
        <f t="shared" si="64"/>
        <v>n.a.</v>
      </c>
      <c r="M227" s="165" t="str">
        <f t="shared" si="64"/>
        <v>n.a.</v>
      </c>
      <c r="N227" s="165" t="str">
        <f t="shared" si="64"/>
        <v>n.a.</v>
      </c>
      <c r="O227" s="165" t="str">
        <f t="shared" si="64"/>
        <v>n.a.</v>
      </c>
      <c r="P227" s="165" t="str">
        <f t="shared" si="64"/>
        <v>n.a.</v>
      </c>
      <c r="Q227" s="165" t="str">
        <f t="shared" si="64"/>
        <v>n.a.</v>
      </c>
      <c r="R227" s="165" t="str">
        <f t="shared" si="64"/>
        <v>n.a.</v>
      </c>
      <c r="S227" s="165" t="str">
        <f t="shared" si="64"/>
        <v>n.a.</v>
      </c>
    </row>
    <row r="228" spans="1:19" s="51" customFormat="1" x14ac:dyDescent="0.25">
      <c r="A228" s="239">
        <v>95</v>
      </c>
      <c r="B228" s="165" t="str">
        <f t="shared" si="63"/>
        <v>n.a.</v>
      </c>
      <c r="C228" s="165" t="str">
        <f t="shared" si="63"/>
        <v>n.a.</v>
      </c>
      <c r="D228" s="165" t="str">
        <f t="shared" si="63"/>
        <v>n.a.</v>
      </c>
      <c r="E228" s="165" t="str">
        <f t="shared" si="63"/>
        <v>n.a.</v>
      </c>
      <c r="F228" s="165" t="str">
        <f t="shared" si="63"/>
        <v>72149939</v>
      </c>
      <c r="G228" s="165" t="str">
        <f t="shared" si="63"/>
        <v>n.a.</v>
      </c>
      <c r="H228" s="165" t="str">
        <f t="shared" si="63"/>
        <v>n.a.</v>
      </c>
      <c r="I228" s="165" t="str">
        <f t="shared" si="63"/>
        <v>n.a.</v>
      </c>
      <c r="J228" s="165" t="str">
        <f t="shared" si="63"/>
        <v>n.a.</v>
      </c>
      <c r="K228" s="165" t="str">
        <f t="shared" si="63"/>
        <v>n.a.</v>
      </c>
      <c r="L228" s="165" t="str">
        <f t="shared" si="64"/>
        <v>n.a.</v>
      </c>
      <c r="M228" s="165" t="str">
        <f t="shared" si="64"/>
        <v>n.a.</v>
      </c>
      <c r="N228" s="165" t="str">
        <f t="shared" si="64"/>
        <v>n.a.</v>
      </c>
      <c r="O228" s="165" t="str">
        <f t="shared" si="64"/>
        <v>n.a.</v>
      </c>
      <c r="P228" s="165" t="str">
        <f t="shared" si="64"/>
        <v>n.a.</v>
      </c>
      <c r="Q228" s="165" t="str">
        <f t="shared" si="64"/>
        <v>n.a.</v>
      </c>
      <c r="R228" s="165" t="str">
        <f t="shared" si="64"/>
        <v>n.a.</v>
      </c>
      <c r="S228" s="165" t="str">
        <f t="shared" si="64"/>
        <v>n.a.</v>
      </c>
    </row>
    <row r="229" spans="1:19" s="51" customFormat="1" x14ac:dyDescent="0.25">
      <c r="A229" s="239">
        <v>96</v>
      </c>
      <c r="B229" s="165" t="str">
        <f t="shared" si="63"/>
        <v>n.a.</v>
      </c>
      <c r="C229" s="165" t="str">
        <f t="shared" si="63"/>
        <v>n.a.</v>
      </c>
      <c r="D229" s="165" t="str">
        <f t="shared" si="63"/>
        <v>n.a.</v>
      </c>
      <c r="E229" s="165" t="str">
        <f t="shared" si="63"/>
        <v>n.a.</v>
      </c>
      <c r="F229" s="165" t="str">
        <f t="shared" si="63"/>
        <v>72149950</v>
      </c>
      <c r="G229" s="165" t="str">
        <f t="shared" si="63"/>
        <v>n.a.</v>
      </c>
      <c r="H229" s="165" t="str">
        <f t="shared" si="63"/>
        <v>n.a.</v>
      </c>
      <c r="I229" s="165" t="str">
        <f t="shared" si="63"/>
        <v>n.a.</v>
      </c>
      <c r="J229" s="165" t="str">
        <f t="shared" si="63"/>
        <v>n.a.</v>
      </c>
      <c r="K229" s="165" t="str">
        <f t="shared" si="63"/>
        <v>n.a.</v>
      </c>
      <c r="L229" s="165" t="str">
        <f t="shared" si="64"/>
        <v>n.a.</v>
      </c>
      <c r="M229" s="165" t="str">
        <f t="shared" si="64"/>
        <v>n.a.</v>
      </c>
      <c r="N229" s="165" t="str">
        <f t="shared" si="64"/>
        <v>n.a.</v>
      </c>
      <c r="O229" s="165" t="str">
        <f t="shared" si="64"/>
        <v>n.a.</v>
      </c>
      <c r="P229" s="165" t="str">
        <f t="shared" si="64"/>
        <v>n.a.</v>
      </c>
      <c r="Q229" s="165" t="str">
        <f t="shared" si="64"/>
        <v>n.a.</v>
      </c>
      <c r="R229" s="165" t="str">
        <f t="shared" si="64"/>
        <v>n.a.</v>
      </c>
      <c r="S229" s="165" t="str">
        <f t="shared" si="64"/>
        <v>n.a.</v>
      </c>
    </row>
    <row r="230" spans="1:19" s="51" customFormat="1" x14ac:dyDescent="0.25">
      <c r="A230" s="239">
        <v>97</v>
      </c>
      <c r="B230" s="165" t="str">
        <f t="shared" si="63"/>
        <v>n.a.</v>
      </c>
      <c r="C230" s="165" t="str">
        <f t="shared" si="63"/>
        <v>n.a.</v>
      </c>
      <c r="D230" s="165" t="str">
        <f t="shared" si="63"/>
        <v>n.a.</v>
      </c>
      <c r="E230" s="165" t="str">
        <f t="shared" si="63"/>
        <v>n.a.</v>
      </c>
      <c r="F230" s="165" t="str">
        <f t="shared" si="63"/>
        <v>72149971</v>
      </c>
      <c r="G230" s="165" t="str">
        <f t="shared" si="63"/>
        <v>n.a.</v>
      </c>
      <c r="H230" s="165" t="str">
        <f t="shared" si="63"/>
        <v>n.a.</v>
      </c>
      <c r="I230" s="165" t="str">
        <f t="shared" si="63"/>
        <v>n.a.</v>
      </c>
      <c r="J230" s="165" t="str">
        <f t="shared" si="63"/>
        <v>n.a.</v>
      </c>
      <c r="K230" s="165" t="str">
        <f t="shared" si="63"/>
        <v>n.a.</v>
      </c>
      <c r="L230" s="165" t="str">
        <f t="shared" si="64"/>
        <v>n.a.</v>
      </c>
      <c r="M230" s="165" t="str">
        <f t="shared" si="64"/>
        <v>n.a.</v>
      </c>
      <c r="N230" s="165" t="str">
        <f t="shared" si="64"/>
        <v>n.a.</v>
      </c>
      <c r="O230" s="165" t="str">
        <f t="shared" si="64"/>
        <v>n.a.</v>
      </c>
      <c r="P230" s="165" t="str">
        <f t="shared" si="64"/>
        <v>n.a.</v>
      </c>
      <c r="Q230" s="165" t="str">
        <f t="shared" si="64"/>
        <v>n.a.</v>
      </c>
      <c r="R230" s="165" t="str">
        <f t="shared" si="64"/>
        <v>n.a.</v>
      </c>
      <c r="S230" s="165" t="str">
        <f t="shared" si="64"/>
        <v>n.a.</v>
      </c>
    </row>
    <row r="231" spans="1:19" s="51" customFormat="1" x14ac:dyDescent="0.25">
      <c r="A231" s="239">
        <v>98</v>
      </c>
      <c r="B231" s="165" t="str">
        <f t="shared" si="63"/>
        <v>n.a.</v>
      </c>
      <c r="C231" s="165" t="str">
        <f t="shared" si="63"/>
        <v>n.a.</v>
      </c>
      <c r="D231" s="165" t="str">
        <f t="shared" si="63"/>
        <v>n.a.</v>
      </c>
      <c r="E231" s="165" t="str">
        <f t="shared" si="63"/>
        <v>n.a.</v>
      </c>
      <c r="F231" s="165" t="str">
        <f t="shared" si="63"/>
        <v>72149979</v>
      </c>
      <c r="G231" s="165" t="str">
        <f t="shared" si="63"/>
        <v>n.a.</v>
      </c>
      <c r="H231" s="165" t="str">
        <f t="shared" si="63"/>
        <v>n.a.</v>
      </c>
      <c r="I231" s="165" t="str">
        <f t="shared" si="63"/>
        <v>n.a.</v>
      </c>
      <c r="J231" s="165" t="str">
        <f t="shared" si="63"/>
        <v>n.a.</v>
      </c>
      <c r="K231" s="165" t="str">
        <f t="shared" si="63"/>
        <v>n.a.</v>
      </c>
      <c r="L231" s="165" t="str">
        <f t="shared" si="64"/>
        <v>n.a.</v>
      </c>
      <c r="M231" s="165" t="str">
        <f t="shared" si="64"/>
        <v>n.a.</v>
      </c>
      <c r="N231" s="165" t="str">
        <f t="shared" si="64"/>
        <v>n.a.</v>
      </c>
      <c r="O231" s="165" t="str">
        <f t="shared" si="64"/>
        <v>n.a.</v>
      </c>
      <c r="P231" s="165" t="str">
        <f t="shared" si="64"/>
        <v>n.a.</v>
      </c>
      <c r="Q231" s="165" t="str">
        <f t="shared" si="64"/>
        <v>n.a.</v>
      </c>
      <c r="R231" s="165" t="str">
        <f t="shared" si="64"/>
        <v>n.a.</v>
      </c>
      <c r="S231" s="165" t="str">
        <f t="shared" si="64"/>
        <v>n.a.</v>
      </c>
    </row>
    <row r="232" spans="1:19" s="51" customFormat="1" x14ac:dyDescent="0.25">
      <c r="A232" s="239">
        <v>99</v>
      </c>
      <c r="B232" s="165" t="str">
        <f t="shared" si="63"/>
        <v>n.a.</v>
      </c>
      <c r="C232" s="165" t="str">
        <f t="shared" si="63"/>
        <v>n.a.</v>
      </c>
      <c r="D232" s="165" t="str">
        <f t="shared" si="63"/>
        <v>n.a.</v>
      </c>
      <c r="E232" s="165" t="str">
        <f t="shared" si="63"/>
        <v>n.a.</v>
      </c>
      <c r="F232" s="165" t="str">
        <f t="shared" si="63"/>
        <v>72149995</v>
      </c>
      <c r="G232" s="165" t="str">
        <f t="shared" si="63"/>
        <v>n.a.</v>
      </c>
      <c r="H232" s="165" t="str">
        <f t="shared" si="63"/>
        <v>n.a.</v>
      </c>
      <c r="I232" s="165" t="str">
        <f t="shared" si="63"/>
        <v>n.a.</v>
      </c>
      <c r="J232" s="165" t="str">
        <f t="shared" si="63"/>
        <v>n.a.</v>
      </c>
      <c r="K232" s="165" t="str">
        <f t="shared" si="63"/>
        <v>n.a.</v>
      </c>
      <c r="L232" s="165" t="str">
        <f t="shared" si="64"/>
        <v>n.a.</v>
      </c>
      <c r="M232" s="165" t="str">
        <f t="shared" si="64"/>
        <v>n.a.</v>
      </c>
      <c r="N232" s="165" t="str">
        <f t="shared" si="64"/>
        <v>n.a.</v>
      </c>
      <c r="O232" s="165" t="str">
        <f t="shared" si="64"/>
        <v>n.a.</v>
      </c>
      <c r="P232" s="165" t="str">
        <f t="shared" si="64"/>
        <v>n.a.</v>
      </c>
      <c r="Q232" s="165" t="str">
        <f t="shared" si="64"/>
        <v>n.a.</v>
      </c>
      <c r="R232" s="165" t="str">
        <f t="shared" si="64"/>
        <v>n.a.</v>
      </c>
      <c r="S232" s="165" t="str">
        <f t="shared" si="64"/>
        <v>n.a.</v>
      </c>
    </row>
    <row r="233" spans="1:19" s="51" customFormat="1" x14ac:dyDescent="0.25">
      <c r="A233" s="239">
        <v>100</v>
      </c>
      <c r="B233" s="165" t="str">
        <f t="shared" si="63"/>
        <v>n.a.</v>
      </c>
      <c r="C233" s="165" t="str">
        <f t="shared" si="63"/>
        <v>n.a.</v>
      </c>
      <c r="D233" s="165" t="str">
        <f t="shared" si="63"/>
        <v>n.a.</v>
      </c>
      <c r="E233" s="165" t="str">
        <f t="shared" si="63"/>
        <v>n.a.</v>
      </c>
      <c r="F233" s="165" t="str">
        <f t="shared" si="63"/>
        <v>72151000</v>
      </c>
      <c r="G233" s="165" t="str">
        <f t="shared" si="63"/>
        <v>n.a.</v>
      </c>
      <c r="H233" s="165" t="str">
        <f t="shared" si="63"/>
        <v>n.a.</v>
      </c>
      <c r="I233" s="165" t="str">
        <f t="shared" si="63"/>
        <v>n.a.</v>
      </c>
      <c r="J233" s="165" t="str">
        <f t="shared" si="63"/>
        <v>n.a.</v>
      </c>
      <c r="K233" s="165" t="str">
        <f t="shared" si="63"/>
        <v>n.a.</v>
      </c>
      <c r="L233" s="165" t="str">
        <f t="shared" si="64"/>
        <v>n.a.</v>
      </c>
      <c r="M233" s="165" t="str">
        <f t="shared" si="64"/>
        <v>n.a.</v>
      </c>
      <c r="N233" s="165" t="str">
        <f t="shared" si="64"/>
        <v>n.a.</v>
      </c>
      <c r="O233" s="165" t="str">
        <f t="shared" si="64"/>
        <v>n.a.</v>
      </c>
      <c r="P233" s="165" t="str">
        <f t="shared" si="64"/>
        <v>n.a.</v>
      </c>
      <c r="Q233" s="165" t="str">
        <f t="shared" si="64"/>
        <v>n.a.</v>
      </c>
      <c r="R233" s="165" t="str">
        <f t="shared" si="64"/>
        <v>n.a.</v>
      </c>
      <c r="S233" s="165" t="str">
        <f t="shared" si="64"/>
        <v>n.a.</v>
      </c>
    </row>
    <row r="234" spans="1:19" s="51" customFormat="1" x14ac:dyDescent="0.25">
      <c r="A234" s="239">
        <v>101</v>
      </c>
      <c r="B234" s="165" t="str">
        <f t="shared" ref="B234:K243" si="65">IFERROR(INDEX(CNCodes_ListKey,MATCH($A234&amp;"_"&amp;B$132,CNCodes_ListNumbering,0)),CONST_NA)</f>
        <v>n.a.</v>
      </c>
      <c r="C234" s="165" t="str">
        <f t="shared" si="65"/>
        <v>n.a.</v>
      </c>
      <c r="D234" s="165" t="str">
        <f t="shared" si="65"/>
        <v>n.a.</v>
      </c>
      <c r="E234" s="165" t="str">
        <f t="shared" si="65"/>
        <v>n.a.</v>
      </c>
      <c r="F234" s="165" t="str">
        <f t="shared" si="65"/>
        <v>72155011</v>
      </c>
      <c r="G234" s="165" t="str">
        <f t="shared" si="65"/>
        <v>n.a.</v>
      </c>
      <c r="H234" s="165" t="str">
        <f t="shared" si="65"/>
        <v>n.a.</v>
      </c>
      <c r="I234" s="165" t="str">
        <f t="shared" si="65"/>
        <v>n.a.</v>
      </c>
      <c r="J234" s="165" t="str">
        <f t="shared" si="65"/>
        <v>n.a.</v>
      </c>
      <c r="K234" s="165" t="str">
        <f t="shared" si="65"/>
        <v>n.a.</v>
      </c>
      <c r="L234" s="165" t="str">
        <f t="shared" ref="L234:S243" si="66">IFERROR(INDEX(CNCodes_ListKey,MATCH($A234&amp;"_"&amp;L$132,CNCodes_ListNumbering,0)),CONST_NA)</f>
        <v>n.a.</v>
      </c>
      <c r="M234" s="165" t="str">
        <f t="shared" si="66"/>
        <v>n.a.</v>
      </c>
      <c r="N234" s="165" t="str">
        <f t="shared" si="66"/>
        <v>n.a.</v>
      </c>
      <c r="O234" s="165" t="str">
        <f t="shared" si="66"/>
        <v>n.a.</v>
      </c>
      <c r="P234" s="165" t="str">
        <f t="shared" si="66"/>
        <v>n.a.</v>
      </c>
      <c r="Q234" s="165" t="str">
        <f t="shared" si="66"/>
        <v>n.a.</v>
      </c>
      <c r="R234" s="165" t="str">
        <f t="shared" si="66"/>
        <v>n.a.</v>
      </c>
      <c r="S234" s="165" t="str">
        <f t="shared" si="66"/>
        <v>n.a.</v>
      </c>
    </row>
    <row r="235" spans="1:19" s="51" customFormat="1" x14ac:dyDescent="0.25">
      <c r="A235" s="239">
        <v>102</v>
      </c>
      <c r="B235" s="165" t="str">
        <f t="shared" si="65"/>
        <v>n.a.</v>
      </c>
      <c r="C235" s="165" t="str">
        <f t="shared" si="65"/>
        <v>n.a.</v>
      </c>
      <c r="D235" s="165" t="str">
        <f t="shared" si="65"/>
        <v>n.a.</v>
      </c>
      <c r="E235" s="165" t="str">
        <f t="shared" si="65"/>
        <v>n.a.</v>
      </c>
      <c r="F235" s="165" t="str">
        <f t="shared" si="65"/>
        <v>72155019</v>
      </c>
      <c r="G235" s="165" t="str">
        <f t="shared" si="65"/>
        <v>n.a.</v>
      </c>
      <c r="H235" s="165" t="str">
        <f t="shared" si="65"/>
        <v>n.a.</v>
      </c>
      <c r="I235" s="165" t="str">
        <f t="shared" si="65"/>
        <v>n.a.</v>
      </c>
      <c r="J235" s="165" t="str">
        <f t="shared" si="65"/>
        <v>n.a.</v>
      </c>
      <c r="K235" s="165" t="str">
        <f t="shared" si="65"/>
        <v>n.a.</v>
      </c>
      <c r="L235" s="165" t="str">
        <f t="shared" si="66"/>
        <v>n.a.</v>
      </c>
      <c r="M235" s="165" t="str">
        <f t="shared" si="66"/>
        <v>n.a.</v>
      </c>
      <c r="N235" s="165" t="str">
        <f t="shared" si="66"/>
        <v>n.a.</v>
      </c>
      <c r="O235" s="165" t="str">
        <f t="shared" si="66"/>
        <v>n.a.</v>
      </c>
      <c r="P235" s="165" t="str">
        <f t="shared" si="66"/>
        <v>n.a.</v>
      </c>
      <c r="Q235" s="165" t="str">
        <f t="shared" si="66"/>
        <v>n.a.</v>
      </c>
      <c r="R235" s="165" t="str">
        <f t="shared" si="66"/>
        <v>n.a.</v>
      </c>
      <c r="S235" s="165" t="str">
        <f t="shared" si="66"/>
        <v>n.a.</v>
      </c>
    </row>
    <row r="236" spans="1:19" s="51" customFormat="1" x14ac:dyDescent="0.25">
      <c r="A236" s="239">
        <v>103</v>
      </c>
      <c r="B236" s="165" t="str">
        <f t="shared" si="65"/>
        <v>n.a.</v>
      </c>
      <c r="C236" s="165" t="str">
        <f t="shared" si="65"/>
        <v>n.a.</v>
      </c>
      <c r="D236" s="165" t="str">
        <f t="shared" si="65"/>
        <v>n.a.</v>
      </c>
      <c r="E236" s="165" t="str">
        <f t="shared" si="65"/>
        <v>n.a.</v>
      </c>
      <c r="F236" s="165" t="str">
        <f t="shared" si="65"/>
        <v>72155080</v>
      </c>
      <c r="G236" s="165" t="str">
        <f t="shared" si="65"/>
        <v>n.a.</v>
      </c>
      <c r="H236" s="165" t="str">
        <f t="shared" si="65"/>
        <v>n.a.</v>
      </c>
      <c r="I236" s="165" t="str">
        <f t="shared" si="65"/>
        <v>n.a.</v>
      </c>
      <c r="J236" s="165" t="str">
        <f t="shared" si="65"/>
        <v>n.a.</v>
      </c>
      <c r="K236" s="165" t="str">
        <f t="shared" si="65"/>
        <v>n.a.</v>
      </c>
      <c r="L236" s="165" t="str">
        <f t="shared" si="66"/>
        <v>n.a.</v>
      </c>
      <c r="M236" s="165" t="str">
        <f t="shared" si="66"/>
        <v>n.a.</v>
      </c>
      <c r="N236" s="165" t="str">
        <f t="shared" si="66"/>
        <v>n.a.</v>
      </c>
      <c r="O236" s="165" t="str">
        <f t="shared" si="66"/>
        <v>n.a.</v>
      </c>
      <c r="P236" s="165" t="str">
        <f t="shared" si="66"/>
        <v>n.a.</v>
      </c>
      <c r="Q236" s="165" t="str">
        <f t="shared" si="66"/>
        <v>n.a.</v>
      </c>
      <c r="R236" s="165" t="str">
        <f t="shared" si="66"/>
        <v>n.a.</v>
      </c>
      <c r="S236" s="165" t="str">
        <f t="shared" si="66"/>
        <v>n.a.</v>
      </c>
    </row>
    <row r="237" spans="1:19" s="51" customFormat="1" x14ac:dyDescent="0.25">
      <c r="A237" s="239">
        <v>104</v>
      </c>
      <c r="B237" s="165" t="str">
        <f t="shared" si="65"/>
        <v>n.a.</v>
      </c>
      <c r="C237" s="165" t="str">
        <f t="shared" si="65"/>
        <v>n.a.</v>
      </c>
      <c r="D237" s="165" t="str">
        <f t="shared" si="65"/>
        <v>n.a.</v>
      </c>
      <c r="E237" s="165" t="str">
        <f t="shared" si="65"/>
        <v>n.a.</v>
      </c>
      <c r="F237" s="165" t="str">
        <f t="shared" si="65"/>
        <v>72159000</v>
      </c>
      <c r="G237" s="165" t="str">
        <f t="shared" si="65"/>
        <v>n.a.</v>
      </c>
      <c r="H237" s="165" t="str">
        <f t="shared" si="65"/>
        <v>n.a.</v>
      </c>
      <c r="I237" s="165" t="str">
        <f t="shared" si="65"/>
        <v>n.a.</v>
      </c>
      <c r="J237" s="165" t="str">
        <f t="shared" si="65"/>
        <v>n.a.</v>
      </c>
      <c r="K237" s="165" t="str">
        <f t="shared" si="65"/>
        <v>n.a.</v>
      </c>
      <c r="L237" s="165" t="str">
        <f t="shared" si="66"/>
        <v>n.a.</v>
      </c>
      <c r="M237" s="165" t="str">
        <f t="shared" si="66"/>
        <v>n.a.</v>
      </c>
      <c r="N237" s="165" t="str">
        <f t="shared" si="66"/>
        <v>n.a.</v>
      </c>
      <c r="O237" s="165" t="str">
        <f t="shared" si="66"/>
        <v>n.a.</v>
      </c>
      <c r="P237" s="165" t="str">
        <f t="shared" si="66"/>
        <v>n.a.</v>
      </c>
      <c r="Q237" s="165" t="str">
        <f t="shared" si="66"/>
        <v>n.a.</v>
      </c>
      <c r="R237" s="165" t="str">
        <f t="shared" si="66"/>
        <v>n.a.</v>
      </c>
      <c r="S237" s="165" t="str">
        <f t="shared" si="66"/>
        <v>n.a.</v>
      </c>
    </row>
    <row r="238" spans="1:19" s="51" customFormat="1" x14ac:dyDescent="0.25">
      <c r="A238" s="239">
        <v>105</v>
      </c>
      <c r="B238" s="165" t="str">
        <f t="shared" si="65"/>
        <v>n.a.</v>
      </c>
      <c r="C238" s="165" t="str">
        <f t="shared" si="65"/>
        <v>n.a.</v>
      </c>
      <c r="D238" s="165" t="str">
        <f t="shared" si="65"/>
        <v>n.a.</v>
      </c>
      <c r="E238" s="165" t="str">
        <f t="shared" si="65"/>
        <v>n.a.</v>
      </c>
      <c r="F238" s="165" t="str">
        <f t="shared" si="65"/>
        <v>72161000</v>
      </c>
      <c r="G238" s="165" t="str">
        <f t="shared" si="65"/>
        <v>n.a.</v>
      </c>
      <c r="H238" s="165" t="str">
        <f t="shared" si="65"/>
        <v>n.a.</v>
      </c>
      <c r="I238" s="165" t="str">
        <f t="shared" si="65"/>
        <v>n.a.</v>
      </c>
      <c r="J238" s="165" t="str">
        <f t="shared" si="65"/>
        <v>n.a.</v>
      </c>
      <c r="K238" s="165" t="str">
        <f t="shared" si="65"/>
        <v>n.a.</v>
      </c>
      <c r="L238" s="165" t="str">
        <f t="shared" si="66"/>
        <v>n.a.</v>
      </c>
      <c r="M238" s="165" t="str">
        <f t="shared" si="66"/>
        <v>n.a.</v>
      </c>
      <c r="N238" s="165" t="str">
        <f t="shared" si="66"/>
        <v>n.a.</v>
      </c>
      <c r="O238" s="165" t="str">
        <f t="shared" si="66"/>
        <v>n.a.</v>
      </c>
      <c r="P238" s="165" t="str">
        <f t="shared" si="66"/>
        <v>n.a.</v>
      </c>
      <c r="Q238" s="165" t="str">
        <f t="shared" si="66"/>
        <v>n.a.</v>
      </c>
      <c r="R238" s="165" t="str">
        <f t="shared" si="66"/>
        <v>n.a.</v>
      </c>
      <c r="S238" s="165" t="str">
        <f t="shared" si="66"/>
        <v>n.a.</v>
      </c>
    </row>
    <row r="239" spans="1:19" s="51" customFormat="1" x14ac:dyDescent="0.25">
      <c r="A239" s="239">
        <v>106</v>
      </c>
      <c r="B239" s="165" t="str">
        <f t="shared" si="65"/>
        <v>n.a.</v>
      </c>
      <c r="C239" s="165" t="str">
        <f t="shared" si="65"/>
        <v>n.a.</v>
      </c>
      <c r="D239" s="165" t="str">
        <f t="shared" si="65"/>
        <v>n.a.</v>
      </c>
      <c r="E239" s="165" t="str">
        <f t="shared" si="65"/>
        <v>n.a.</v>
      </c>
      <c r="F239" s="165" t="str">
        <f t="shared" si="65"/>
        <v>72162100</v>
      </c>
      <c r="G239" s="165" t="str">
        <f t="shared" si="65"/>
        <v>n.a.</v>
      </c>
      <c r="H239" s="165" t="str">
        <f t="shared" si="65"/>
        <v>n.a.</v>
      </c>
      <c r="I239" s="165" t="str">
        <f t="shared" si="65"/>
        <v>n.a.</v>
      </c>
      <c r="J239" s="165" t="str">
        <f t="shared" si="65"/>
        <v>n.a.</v>
      </c>
      <c r="K239" s="165" t="str">
        <f t="shared" si="65"/>
        <v>n.a.</v>
      </c>
      <c r="L239" s="165" t="str">
        <f t="shared" si="66"/>
        <v>n.a.</v>
      </c>
      <c r="M239" s="165" t="str">
        <f t="shared" si="66"/>
        <v>n.a.</v>
      </c>
      <c r="N239" s="165" t="str">
        <f t="shared" si="66"/>
        <v>n.a.</v>
      </c>
      <c r="O239" s="165" t="str">
        <f t="shared" si="66"/>
        <v>n.a.</v>
      </c>
      <c r="P239" s="165" t="str">
        <f t="shared" si="66"/>
        <v>n.a.</v>
      </c>
      <c r="Q239" s="165" t="str">
        <f t="shared" si="66"/>
        <v>n.a.</v>
      </c>
      <c r="R239" s="165" t="str">
        <f t="shared" si="66"/>
        <v>n.a.</v>
      </c>
      <c r="S239" s="165" t="str">
        <f t="shared" si="66"/>
        <v>n.a.</v>
      </c>
    </row>
    <row r="240" spans="1:19" s="51" customFormat="1" x14ac:dyDescent="0.25">
      <c r="A240" s="239">
        <v>107</v>
      </c>
      <c r="B240" s="165" t="str">
        <f t="shared" si="65"/>
        <v>n.a.</v>
      </c>
      <c r="C240" s="165" t="str">
        <f t="shared" si="65"/>
        <v>n.a.</v>
      </c>
      <c r="D240" s="165" t="str">
        <f t="shared" si="65"/>
        <v>n.a.</v>
      </c>
      <c r="E240" s="165" t="str">
        <f t="shared" si="65"/>
        <v>n.a.</v>
      </c>
      <c r="F240" s="165" t="str">
        <f t="shared" si="65"/>
        <v>72162200</v>
      </c>
      <c r="G240" s="165" t="str">
        <f t="shared" si="65"/>
        <v>n.a.</v>
      </c>
      <c r="H240" s="165" t="str">
        <f t="shared" si="65"/>
        <v>n.a.</v>
      </c>
      <c r="I240" s="165" t="str">
        <f t="shared" si="65"/>
        <v>n.a.</v>
      </c>
      <c r="J240" s="165" t="str">
        <f t="shared" si="65"/>
        <v>n.a.</v>
      </c>
      <c r="K240" s="165" t="str">
        <f t="shared" si="65"/>
        <v>n.a.</v>
      </c>
      <c r="L240" s="165" t="str">
        <f t="shared" si="66"/>
        <v>n.a.</v>
      </c>
      <c r="M240" s="165" t="str">
        <f t="shared" si="66"/>
        <v>n.a.</v>
      </c>
      <c r="N240" s="165" t="str">
        <f t="shared" si="66"/>
        <v>n.a.</v>
      </c>
      <c r="O240" s="165" t="str">
        <f t="shared" si="66"/>
        <v>n.a.</v>
      </c>
      <c r="P240" s="165" t="str">
        <f t="shared" si="66"/>
        <v>n.a.</v>
      </c>
      <c r="Q240" s="165" t="str">
        <f t="shared" si="66"/>
        <v>n.a.</v>
      </c>
      <c r="R240" s="165" t="str">
        <f t="shared" si="66"/>
        <v>n.a.</v>
      </c>
      <c r="S240" s="165" t="str">
        <f t="shared" si="66"/>
        <v>n.a.</v>
      </c>
    </row>
    <row r="241" spans="1:19" s="51" customFormat="1" x14ac:dyDescent="0.25">
      <c r="A241" s="239">
        <v>108</v>
      </c>
      <c r="B241" s="165" t="str">
        <f t="shared" si="65"/>
        <v>n.a.</v>
      </c>
      <c r="C241" s="165" t="str">
        <f t="shared" si="65"/>
        <v>n.a.</v>
      </c>
      <c r="D241" s="165" t="str">
        <f t="shared" si="65"/>
        <v>n.a.</v>
      </c>
      <c r="E241" s="165" t="str">
        <f t="shared" si="65"/>
        <v>n.a.</v>
      </c>
      <c r="F241" s="165" t="str">
        <f t="shared" si="65"/>
        <v>72163110</v>
      </c>
      <c r="G241" s="165" t="str">
        <f t="shared" si="65"/>
        <v>n.a.</v>
      </c>
      <c r="H241" s="165" t="str">
        <f t="shared" si="65"/>
        <v>n.a.</v>
      </c>
      <c r="I241" s="165" t="str">
        <f t="shared" si="65"/>
        <v>n.a.</v>
      </c>
      <c r="J241" s="165" t="str">
        <f t="shared" si="65"/>
        <v>n.a.</v>
      </c>
      <c r="K241" s="165" t="str">
        <f t="shared" si="65"/>
        <v>n.a.</v>
      </c>
      <c r="L241" s="165" t="str">
        <f t="shared" si="66"/>
        <v>n.a.</v>
      </c>
      <c r="M241" s="165" t="str">
        <f t="shared" si="66"/>
        <v>n.a.</v>
      </c>
      <c r="N241" s="165" t="str">
        <f t="shared" si="66"/>
        <v>n.a.</v>
      </c>
      <c r="O241" s="165" t="str">
        <f t="shared" si="66"/>
        <v>n.a.</v>
      </c>
      <c r="P241" s="165" t="str">
        <f t="shared" si="66"/>
        <v>n.a.</v>
      </c>
      <c r="Q241" s="165" t="str">
        <f t="shared" si="66"/>
        <v>n.a.</v>
      </c>
      <c r="R241" s="165" t="str">
        <f t="shared" si="66"/>
        <v>n.a.</v>
      </c>
      <c r="S241" s="165" t="str">
        <f t="shared" si="66"/>
        <v>n.a.</v>
      </c>
    </row>
    <row r="242" spans="1:19" s="51" customFormat="1" x14ac:dyDescent="0.25">
      <c r="A242" s="239">
        <v>109</v>
      </c>
      <c r="B242" s="165" t="str">
        <f t="shared" si="65"/>
        <v>n.a.</v>
      </c>
      <c r="C242" s="165" t="str">
        <f t="shared" si="65"/>
        <v>n.a.</v>
      </c>
      <c r="D242" s="165" t="str">
        <f t="shared" si="65"/>
        <v>n.a.</v>
      </c>
      <c r="E242" s="165" t="str">
        <f t="shared" si="65"/>
        <v>n.a.</v>
      </c>
      <c r="F242" s="165" t="str">
        <f t="shared" si="65"/>
        <v>72163190</v>
      </c>
      <c r="G242" s="165" t="str">
        <f t="shared" si="65"/>
        <v>n.a.</v>
      </c>
      <c r="H242" s="165" t="str">
        <f t="shared" si="65"/>
        <v>n.a.</v>
      </c>
      <c r="I242" s="165" t="str">
        <f t="shared" si="65"/>
        <v>n.a.</v>
      </c>
      <c r="J242" s="165" t="str">
        <f t="shared" si="65"/>
        <v>n.a.</v>
      </c>
      <c r="K242" s="165" t="str">
        <f t="shared" si="65"/>
        <v>n.a.</v>
      </c>
      <c r="L242" s="165" t="str">
        <f t="shared" si="66"/>
        <v>n.a.</v>
      </c>
      <c r="M242" s="165" t="str">
        <f t="shared" si="66"/>
        <v>n.a.</v>
      </c>
      <c r="N242" s="165" t="str">
        <f t="shared" si="66"/>
        <v>n.a.</v>
      </c>
      <c r="O242" s="165" t="str">
        <f t="shared" si="66"/>
        <v>n.a.</v>
      </c>
      <c r="P242" s="165" t="str">
        <f t="shared" si="66"/>
        <v>n.a.</v>
      </c>
      <c r="Q242" s="165" t="str">
        <f t="shared" si="66"/>
        <v>n.a.</v>
      </c>
      <c r="R242" s="165" t="str">
        <f t="shared" si="66"/>
        <v>n.a.</v>
      </c>
      <c r="S242" s="165" t="str">
        <f t="shared" si="66"/>
        <v>n.a.</v>
      </c>
    </row>
    <row r="243" spans="1:19" s="51" customFormat="1" x14ac:dyDescent="0.25">
      <c r="A243" s="239">
        <v>110</v>
      </c>
      <c r="B243" s="165" t="str">
        <f t="shared" si="65"/>
        <v>n.a.</v>
      </c>
      <c r="C243" s="165" t="str">
        <f t="shared" si="65"/>
        <v>n.a.</v>
      </c>
      <c r="D243" s="165" t="str">
        <f t="shared" si="65"/>
        <v>n.a.</v>
      </c>
      <c r="E243" s="165" t="str">
        <f t="shared" si="65"/>
        <v>n.a.</v>
      </c>
      <c r="F243" s="165" t="str">
        <f t="shared" si="65"/>
        <v>72163211</v>
      </c>
      <c r="G243" s="165" t="str">
        <f t="shared" si="65"/>
        <v>n.a.</v>
      </c>
      <c r="H243" s="165" t="str">
        <f t="shared" si="65"/>
        <v>n.a.</v>
      </c>
      <c r="I243" s="165" t="str">
        <f t="shared" si="65"/>
        <v>n.a.</v>
      </c>
      <c r="J243" s="165" t="str">
        <f t="shared" si="65"/>
        <v>n.a.</v>
      </c>
      <c r="K243" s="165" t="str">
        <f t="shared" si="65"/>
        <v>n.a.</v>
      </c>
      <c r="L243" s="165" t="str">
        <f t="shared" si="66"/>
        <v>n.a.</v>
      </c>
      <c r="M243" s="165" t="str">
        <f t="shared" si="66"/>
        <v>n.a.</v>
      </c>
      <c r="N243" s="165" t="str">
        <f t="shared" si="66"/>
        <v>n.a.</v>
      </c>
      <c r="O243" s="165" t="str">
        <f t="shared" si="66"/>
        <v>n.a.</v>
      </c>
      <c r="P243" s="165" t="str">
        <f t="shared" si="66"/>
        <v>n.a.</v>
      </c>
      <c r="Q243" s="165" t="str">
        <f t="shared" si="66"/>
        <v>n.a.</v>
      </c>
      <c r="R243" s="165" t="str">
        <f t="shared" si="66"/>
        <v>n.a.</v>
      </c>
      <c r="S243" s="165" t="str">
        <f t="shared" si="66"/>
        <v>n.a.</v>
      </c>
    </row>
    <row r="244" spans="1:19" s="51" customFormat="1" x14ac:dyDescent="0.25">
      <c r="A244" s="239">
        <v>111</v>
      </c>
      <c r="B244" s="165" t="str">
        <f t="shared" ref="B244:K253" si="67">IFERROR(INDEX(CNCodes_ListKey,MATCH($A244&amp;"_"&amp;B$132,CNCodes_ListNumbering,0)),CONST_NA)</f>
        <v>n.a.</v>
      </c>
      <c r="C244" s="165" t="str">
        <f t="shared" si="67"/>
        <v>n.a.</v>
      </c>
      <c r="D244" s="165" t="str">
        <f t="shared" si="67"/>
        <v>n.a.</v>
      </c>
      <c r="E244" s="165" t="str">
        <f t="shared" si="67"/>
        <v>n.a.</v>
      </c>
      <c r="F244" s="165" t="str">
        <f t="shared" si="67"/>
        <v>72163219</v>
      </c>
      <c r="G244" s="165" t="str">
        <f t="shared" si="67"/>
        <v>n.a.</v>
      </c>
      <c r="H244" s="165" t="str">
        <f t="shared" si="67"/>
        <v>n.a.</v>
      </c>
      <c r="I244" s="165" t="str">
        <f t="shared" si="67"/>
        <v>n.a.</v>
      </c>
      <c r="J244" s="165" t="str">
        <f t="shared" si="67"/>
        <v>n.a.</v>
      </c>
      <c r="K244" s="165" t="str">
        <f t="shared" si="67"/>
        <v>n.a.</v>
      </c>
      <c r="L244" s="165" t="str">
        <f t="shared" ref="L244:S253" si="68">IFERROR(INDEX(CNCodes_ListKey,MATCH($A244&amp;"_"&amp;L$132,CNCodes_ListNumbering,0)),CONST_NA)</f>
        <v>n.a.</v>
      </c>
      <c r="M244" s="165" t="str">
        <f t="shared" si="68"/>
        <v>n.a.</v>
      </c>
      <c r="N244" s="165" t="str">
        <f t="shared" si="68"/>
        <v>n.a.</v>
      </c>
      <c r="O244" s="165" t="str">
        <f t="shared" si="68"/>
        <v>n.a.</v>
      </c>
      <c r="P244" s="165" t="str">
        <f t="shared" si="68"/>
        <v>n.a.</v>
      </c>
      <c r="Q244" s="165" t="str">
        <f t="shared" si="68"/>
        <v>n.a.</v>
      </c>
      <c r="R244" s="165" t="str">
        <f t="shared" si="68"/>
        <v>n.a.</v>
      </c>
      <c r="S244" s="165" t="str">
        <f t="shared" si="68"/>
        <v>n.a.</v>
      </c>
    </row>
    <row r="245" spans="1:19" s="51" customFormat="1" x14ac:dyDescent="0.25">
      <c r="A245" s="239">
        <v>112</v>
      </c>
      <c r="B245" s="165" t="str">
        <f t="shared" si="67"/>
        <v>n.a.</v>
      </c>
      <c r="C245" s="165" t="str">
        <f t="shared" si="67"/>
        <v>n.a.</v>
      </c>
      <c r="D245" s="165" t="str">
        <f t="shared" si="67"/>
        <v>n.a.</v>
      </c>
      <c r="E245" s="165" t="str">
        <f t="shared" si="67"/>
        <v>n.a.</v>
      </c>
      <c r="F245" s="165" t="str">
        <f t="shared" si="67"/>
        <v>72163291</v>
      </c>
      <c r="G245" s="165" t="str">
        <f t="shared" si="67"/>
        <v>n.a.</v>
      </c>
      <c r="H245" s="165" t="str">
        <f t="shared" si="67"/>
        <v>n.a.</v>
      </c>
      <c r="I245" s="165" t="str">
        <f t="shared" si="67"/>
        <v>n.a.</v>
      </c>
      <c r="J245" s="165" t="str">
        <f t="shared" si="67"/>
        <v>n.a.</v>
      </c>
      <c r="K245" s="165" t="str">
        <f t="shared" si="67"/>
        <v>n.a.</v>
      </c>
      <c r="L245" s="165" t="str">
        <f t="shared" si="68"/>
        <v>n.a.</v>
      </c>
      <c r="M245" s="165" t="str">
        <f t="shared" si="68"/>
        <v>n.a.</v>
      </c>
      <c r="N245" s="165" t="str">
        <f t="shared" si="68"/>
        <v>n.a.</v>
      </c>
      <c r="O245" s="165" t="str">
        <f t="shared" si="68"/>
        <v>n.a.</v>
      </c>
      <c r="P245" s="165" t="str">
        <f t="shared" si="68"/>
        <v>n.a.</v>
      </c>
      <c r="Q245" s="165" t="str">
        <f t="shared" si="68"/>
        <v>n.a.</v>
      </c>
      <c r="R245" s="165" t="str">
        <f t="shared" si="68"/>
        <v>n.a.</v>
      </c>
      <c r="S245" s="165" t="str">
        <f t="shared" si="68"/>
        <v>n.a.</v>
      </c>
    </row>
    <row r="246" spans="1:19" s="51" customFormat="1" x14ac:dyDescent="0.25">
      <c r="A246" s="239">
        <v>113</v>
      </c>
      <c r="B246" s="165" t="str">
        <f t="shared" si="67"/>
        <v>n.a.</v>
      </c>
      <c r="C246" s="165" t="str">
        <f t="shared" si="67"/>
        <v>n.a.</v>
      </c>
      <c r="D246" s="165" t="str">
        <f t="shared" si="67"/>
        <v>n.a.</v>
      </c>
      <c r="E246" s="165" t="str">
        <f t="shared" si="67"/>
        <v>n.a.</v>
      </c>
      <c r="F246" s="165" t="str">
        <f t="shared" si="67"/>
        <v>72163299</v>
      </c>
      <c r="G246" s="165" t="str">
        <f t="shared" si="67"/>
        <v>n.a.</v>
      </c>
      <c r="H246" s="165" t="str">
        <f t="shared" si="67"/>
        <v>n.a.</v>
      </c>
      <c r="I246" s="165" t="str">
        <f t="shared" si="67"/>
        <v>n.a.</v>
      </c>
      <c r="J246" s="165" t="str">
        <f t="shared" si="67"/>
        <v>n.a.</v>
      </c>
      <c r="K246" s="165" t="str">
        <f t="shared" si="67"/>
        <v>n.a.</v>
      </c>
      <c r="L246" s="165" t="str">
        <f t="shared" si="68"/>
        <v>n.a.</v>
      </c>
      <c r="M246" s="165" t="str">
        <f t="shared" si="68"/>
        <v>n.a.</v>
      </c>
      <c r="N246" s="165" t="str">
        <f t="shared" si="68"/>
        <v>n.a.</v>
      </c>
      <c r="O246" s="165" t="str">
        <f t="shared" si="68"/>
        <v>n.a.</v>
      </c>
      <c r="P246" s="165" t="str">
        <f t="shared" si="68"/>
        <v>n.a.</v>
      </c>
      <c r="Q246" s="165" t="str">
        <f t="shared" si="68"/>
        <v>n.a.</v>
      </c>
      <c r="R246" s="165" t="str">
        <f t="shared" si="68"/>
        <v>n.a.</v>
      </c>
      <c r="S246" s="165" t="str">
        <f t="shared" si="68"/>
        <v>n.a.</v>
      </c>
    </row>
    <row r="247" spans="1:19" s="51" customFormat="1" x14ac:dyDescent="0.25">
      <c r="A247" s="239">
        <v>114</v>
      </c>
      <c r="B247" s="165" t="str">
        <f t="shared" si="67"/>
        <v>n.a.</v>
      </c>
      <c r="C247" s="165" t="str">
        <f t="shared" si="67"/>
        <v>n.a.</v>
      </c>
      <c r="D247" s="165" t="str">
        <f t="shared" si="67"/>
        <v>n.a.</v>
      </c>
      <c r="E247" s="165" t="str">
        <f t="shared" si="67"/>
        <v>n.a.</v>
      </c>
      <c r="F247" s="165" t="str">
        <f t="shared" si="67"/>
        <v>72163310</v>
      </c>
      <c r="G247" s="165" t="str">
        <f t="shared" si="67"/>
        <v>n.a.</v>
      </c>
      <c r="H247" s="165" t="str">
        <f t="shared" si="67"/>
        <v>n.a.</v>
      </c>
      <c r="I247" s="165" t="str">
        <f t="shared" si="67"/>
        <v>n.a.</v>
      </c>
      <c r="J247" s="165" t="str">
        <f t="shared" si="67"/>
        <v>n.a.</v>
      </c>
      <c r="K247" s="165" t="str">
        <f t="shared" si="67"/>
        <v>n.a.</v>
      </c>
      <c r="L247" s="165" t="str">
        <f t="shared" si="68"/>
        <v>n.a.</v>
      </c>
      <c r="M247" s="165" t="str">
        <f t="shared" si="68"/>
        <v>n.a.</v>
      </c>
      <c r="N247" s="165" t="str">
        <f t="shared" si="68"/>
        <v>n.a.</v>
      </c>
      <c r="O247" s="165" t="str">
        <f t="shared" si="68"/>
        <v>n.a.</v>
      </c>
      <c r="P247" s="165" t="str">
        <f t="shared" si="68"/>
        <v>n.a.</v>
      </c>
      <c r="Q247" s="165" t="str">
        <f t="shared" si="68"/>
        <v>n.a.</v>
      </c>
      <c r="R247" s="165" t="str">
        <f t="shared" si="68"/>
        <v>n.a.</v>
      </c>
      <c r="S247" s="165" t="str">
        <f t="shared" si="68"/>
        <v>n.a.</v>
      </c>
    </row>
    <row r="248" spans="1:19" s="51" customFormat="1" x14ac:dyDescent="0.25">
      <c r="A248" s="239">
        <v>115</v>
      </c>
      <c r="B248" s="165" t="str">
        <f t="shared" si="67"/>
        <v>n.a.</v>
      </c>
      <c r="C248" s="165" t="str">
        <f t="shared" si="67"/>
        <v>n.a.</v>
      </c>
      <c r="D248" s="165" t="str">
        <f t="shared" si="67"/>
        <v>n.a.</v>
      </c>
      <c r="E248" s="165" t="str">
        <f t="shared" si="67"/>
        <v>n.a.</v>
      </c>
      <c r="F248" s="165" t="str">
        <f t="shared" si="67"/>
        <v>72163390</v>
      </c>
      <c r="G248" s="165" t="str">
        <f t="shared" si="67"/>
        <v>n.a.</v>
      </c>
      <c r="H248" s="165" t="str">
        <f t="shared" si="67"/>
        <v>n.a.</v>
      </c>
      <c r="I248" s="165" t="str">
        <f t="shared" si="67"/>
        <v>n.a.</v>
      </c>
      <c r="J248" s="165" t="str">
        <f t="shared" si="67"/>
        <v>n.a.</v>
      </c>
      <c r="K248" s="165" t="str">
        <f t="shared" si="67"/>
        <v>n.a.</v>
      </c>
      <c r="L248" s="165" t="str">
        <f t="shared" si="68"/>
        <v>n.a.</v>
      </c>
      <c r="M248" s="165" t="str">
        <f t="shared" si="68"/>
        <v>n.a.</v>
      </c>
      <c r="N248" s="165" t="str">
        <f t="shared" si="68"/>
        <v>n.a.</v>
      </c>
      <c r="O248" s="165" t="str">
        <f t="shared" si="68"/>
        <v>n.a.</v>
      </c>
      <c r="P248" s="165" t="str">
        <f t="shared" si="68"/>
        <v>n.a.</v>
      </c>
      <c r="Q248" s="165" t="str">
        <f t="shared" si="68"/>
        <v>n.a.</v>
      </c>
      <c r="R248" s="165" t="str">
        <f t="shared" si="68"/>
        <v>n.a.</v>
      </c>
      <c r="S248" s="165" t="str">
        <f t="shared" si="68"/>
        <v>n.a.</v>
      </c>
    </row>
    <row r="249" spans="1:19" s="51" customFormat="1" x14ac:dyDescent="0.25">
      <c r="A249" s="239">
        <v>116</v>
      </c>
      <c r="B249" s="165" t="str">
        <f t="shared" si="67"/>
        <v>n.a.</v>
      </c>
      <c r="C249" s="165" t="str">
        <f t="shared" si="67"/>
        <v>n.a.</v>
      </c>
      <c r="D249" s="165" t="str">
        <f t="shared" si="67"/>
        <v>n.a.</v>
      </c>
      <c r="E249" s="165" t="str">
        <f t="shared" si="67"/>
        <v>n.a.</v>
      </c>
      <c r="F249" s="165" t="str">
        <f t="shared" si="67"/>
        <v>72164010</v>
      </c>
      <c r="G249" s="165" t="str">
        <f t="shared" si="67"/>
        <v>n.a.</v>
      </c>
      <c r="H249" s="165" t="str">
        <f t="shared" si="67"/>
        <v>n.a.</v>
      </c>
      <c r="I249" s="165" t="str">
        <f t="shared" si="67"/>
        <v>n.a.</v>
      </c>
      <c r="J249" s="165" t="str">
        <f t="shared" si="67"/>
        <v>n.a.</v>
      </c>
      <c r="K249" s="165" t="str">
        <f t="shared" si="67"/>
        <v>n.a.</v>
      </c>
      <c r="L249" s="165" t="str">
        <f t="shared" si="68"/>
        <v>n.a.</v>
      </c>
      <c r="M249" s="165" t="str">
        <f t="shared" si="68"/>
        <v>n.a.</v>
      </c>
      <c r="N249" s="165" t="str">
        <f t="shared" si="68"/>
        <v>n.a.</v>
      </c>
      <c r="O249" s="165" t="str">
        <f t="shared" si="68"/>
        <v>n.a.</v>
      </c>
      <c r="P249" s="165" t="str">
        <f t="shared" si="68"/>
        <v>n.a.</v>
      </c>
      <c r="Q249" s="165" t="str">
        <f t="shared" si="68"/>
        <v>n.a.</v>
      </c>
      <c r="R249" s="165" t="str">
        <f t="shared" si="68"/>
        <v>n.a.</v>
      </c>
      <c r="S249" s="165" t="str">
        <f t="shared" si="68"/>
        <v>n.a.</v>
      </c>
    </row>
    <row r="250" spans="1:19" s="51" customFormat="1" x14ac:dyDescent="0.25">
      <c r="A250" s="239">
        <v>117</v>
      </c>
      <c r="B250" s="165" t="str">
        <f t="shared" si="67"/>
        <v>n.a.</v>
      </c>
      <c r="C250" s="165" t="str">
        <f t="shared" si="67"/>
        <v>n.a.</v>
      </c>
      <c r="D250" s="165" t="str">
        <f t="shared" si="67"/>
        <v>n.a.</v>
      </c>
      <c r="E250" s="165" t="str">
        <f t="shared" si="67"/>
        <v>n.a.</v>
      </c>
      <c r="F250" s="165" t="str">
        <f t="shared" si="67"/>
        <v>72164090</v>
      </c>
      <c r="G250" s="165" t="str">
        <f t="shared" si="67"/>
        <v>n.a.</v>
      </c>
      <c r="H250" s="165" t="str">
        <f t="shared" si="67"/>
        <v>n.a.</v>
      </c>
      <c r="I250" s="165" t="str">
        <f t="shared" si="67"/>
        <v>n.a.</v>
      </c>
      <c r="J250" s="165" t="str">
        <f t="shared" si="67"/>
        <v>n.a.</v>
      </c>
      <c r="K250" s="165" t="str">
        <f t="shared" si="67"/>
        <v>n.a.</v>
      </c>
      <c r="L250" s="165" t="str">
        <f t="shared" si="68"/>
        <v>n.a.</v>
      </c>
      <c r="M250" s="165" t="str">
        <f t="shared" si="68"/>
        <v>n.a.</v>
      </c>
      <c r="N250" s="165" t="str">
        <f t="shared" si="68"/>
        <v>n.a.</v>
      </c>
      <c r="O250" s="165" t="str">
        <f t="shared" si="68"/>
        <v>n.a.</v>
      </c>
      <c r="P250" s="165" t="str">
        <f t="shared" si="68"/>
        <v>n.a.</v>
      </c>
      <c r="Q250" s="165" t="str">
        <f t="shared" si="68"/>
        <v>n.a.</v>
      </c>
      <c r="R250" s="165" t="str">
        <f t="shared" si="68"/>
        <v>n.a.</v>
      </c>
      <c r="S250" s="165" t="str">
        <f t="shared" si="68"/>
        <v>n.a.</v>
      </c>
    </row>
    <row r="251" spans="1:19" s="51" customFormat="1" x14ac:dyDescent="0.25">
      <c r="A251" s="239">
        <v>118</v>
      </c>
      <c r="B251" s="165" t="str">
        <f t="shared" si="67"/>
        <v>n.a.</v>
      </c>
      <c r="C251" s="165" t="str">
        <f t="shared" si="67"/>
        <v>n.a.</v>
      </c>
      <c r="D251" s="165" t="str">
        <f t="shared" si="67"/>
        <v>n.a.</v>
      </c>
      <c r="E251" s="165" t="str">
        <f t="shared" si="67"/>
        <v>n.a.</v>
      </c>
      <c r="F251" s="165" t="str">
        <f t="shared" si="67"/>
        <v>72165010</v>
      </c>
      <c r="G251" s="165" t="str">
        <f t="shared" si="67"/>
        <v>n.a.</v>
      </c>
      <c r="H251" s="165" t="str">
        <f t="shared" si="67"/>
        <v>n.a.</v>
      </c>
      <c r="I251" s="165" t="str">
        <f t="shared" si="67"/>
        <v>n.a.</v>
      </c>
      <c r="J251" s="165" t="str">
        <f t="shared" si="67"/>
        <v>n.a.</v>
      </c>
      <c r="K251" s="165" t="str">
        <f t="shared" si="67"/>
        <v>n.a.</v>
      </c>
      <c r="L251" s="165" t="str">
        <f t="shared" si="68"/>
        <v>n.a.</v>
      </c>
      <c r="M251" s="165" t="str">
        <f t="shared" si="68"/>
        <v>n.a.</v>
      </c>
      <c r="N251" s="165" t="str">
        <f t="shared" si="68"/>
        <v>n.a.</v>
      </c>
      <c r="O251" s="165" t="str">
        <f t="shared" si="68"/>
        <v>n.a.</v>
      </c>
      <c r="P251" s="165" t="str">
        <f t="shared" si="68"/>
        <v>n.a.</v>
      </c>
      <c r="Q251" s="165" t="str">
        <f t="shared" si="68"/>
        <v>n.a.</v>
      </c>
      <c r="R251" s="165" t="str">
        <f t="shared" si="68"/>
        <v>n.a.</v>
      </c>
      <c r="S251" s="165" t="str">
        <f t="shared" si="68"/>
        <v>n.a.</v>
      </c>
    </row>
    <row r="252" spans="1:19" s="51" customFormat="1" x14ac:dyDescent="0.25">
      <c r="A252" s="239">
        <v>119</v>
      </c>
      <c r="B252" s="165" t="str">
        <f t="shared" si="67"/>
        <v>n.a.</v>
      </c>
      <c r="C252" s="165" t="str">
        <f t="shared" si="67"/>
        <v>n.a.</v>
      </c>
      <c r="D252" s="165" t="str">
        <f t="shared" si="67"/>
        <v>n.a.</v>
      </c>
      <c r="E252" s="165" t="str">
        <f t="shared" si="67"/>
        <v>n.a.</v>
      </c>
      <c r="F252" s="165" t="str">
        <f t="shared" si="67"/>
        <v>72165091</v>
      </c>
      <c r="G252" s="165" t="str">
        <f t="shared" si="67"/>
        <v>n.a.</v>
      </c>
      <c r="H252" s="165" t="str">
        <f t="shared" si="67"/>
        <v>n.a.</v>
      </c>
      <c r="I252" s="165" t="str">
        <f t="shared" si="67"/>
        <v>n.a.</v>
      </c>
      <c r="J252" s="165" t="str">
        <f t="shared" si="67"/>
        <v>n.a.</v>
      </c>
      <c r="K252" s="165" t="str">
        <f t="shared" si="67"/>
        <v>n.a.</v>
      </c>
      <c r="L252" s="165" t="str">
        <f t="shared" si="68"/>
        <v>n.a.</v>
      </c>
      <c r="M252" s="165" t="str">
        <f t="shared" si="68"/>
        <v>n.a.</v>
      </c>
      <c r="N252" s="165" t="str">
        <f t="shared" si="68"/>
        <v>n.a.</v>
      </c>
      <c r="O252" s="165" t="str">
        <f t="shared" si="68"/>
        <v>n.a.</v>
      </c>
      <c r="P252" s="165" t="str">
        <f t="shared" si="68"/>
        <v>n.a.</v>
      </c>
      <c r="Q252" s="165" t="str">
        <f t="shared" si="68"/>
        <v>n.a.</v>
      </c>
      <c r="R252" s="165" t="str">
        <f t="shared" si="68"/>
        <v>n.a.</v>
      </c>
      <c r="S252" s="165" t="str">
        <f t="shared" si="68"/>
        <v>n.a.</v>
      </c>
    </row>
    <row r="253" spans="1:19" s="51" customFormat="1" x14ac:dyDescent="0.25">
      <c r="A253" s="239">
        <v>120</v>
      </c>
      <c r="B253" s="165" t="str">
        <f t="shared" si="67"/>
        <v>n.a.</v>
      </c>
      <c r="C253" s="165" t="str">
        <f t="shared" si="67"/>
        <v>n.a.</v>
      </c>
      <c r="D253" s="165" t="str">
        <f t="shared" si="67"/>
        <v>n.a.</v>
      </c>
      <c r="E253" s="165" t="str">
        <f t="shared" si="67"/>
        <v>n.a.</v>
      </c>
      <c r="F253" s="165" t="str">
        <f t="shared" si="67"/>
        <v>72165099</v>
      </c>
      <c r="G253" s="165" t="str">
        <f t="shared" si="67"/>
        <v>n.a.</v>
      </c>
      <c r="H253" s="165" t="str">
        <f t="shared" si="67"/>
        <v>n.a.</v>
      </c>
      <c r="I253" s="165" t="str">
        <f t="shared" si="67"/>
        <v>n.a.</v>
      </c>
      <c r="J253" s="165" t="str">
        <f t="shared" si="67"/>
        <v>n.a.</v>
      </c>
      <c r="K253" s="165" t="str">
        <f t="shared" si="67"/>
        <v>n.a.</v>
      </c>
      <c r="L253" s="165" t="str">
        <f t="shared" si="68"/>
        <v>n.a.</v>
      </c>
      <c r="M253" s="165" t="str">
        <f t="shared" si="68"/>
        <v>n.a.</v>
      </c>
      <c r="N253" s="165" t="str">
        <f t="shared" si="68"/>
        <v>n.a.</v>
      </c>
      <c r="O253" s="165" t="str">
        <f t="shared" si="68"/>
        <v>n.a.</v>
      </c>
      <c r="P253" s="165" t="str">
        <f t="shared" si="68"/>
        <v>n.a.</v>
      </c>
      <c r="Q253" s="165" t="str">
        <f t="shared" si="68"/>
        <v>n.a.</v>
      </c>
      <c r="R253" s="165" t="str">
        <f t="shared" si="68"/>
        <v>n.a.</v>
      </c>
      <c r="S253" s="165" t="str">
        <f t="shared" si="68"/>
        <v>n.a.</v>
      </c>
    </row>
    <row r="254" spans="1:19" s="51" customFormat="1" x14ac:dyDescent="0.25">
      <c r="A254" s="239">
        <v>121</v>
      </c>
      <c r="B254" s="165" t="str">
        <f t="shared" ref="B254:K263" si="69">IFERROR(INDEX(CNCodes_ListKey,MATCH($A254&amp;"_"&amp;B$132,CNCodes_ListNumbering,0)),CONST_NA)</f>
        <v>n.a.</v>
      </c>
      <c r="C254" s="165" t="str">
        <f t="shared" si="69"/>
        <v>n.a.</v>
      </c>
      <c r="D254" s="165" t="str">
        <f t="shared" si="69"/>
        <v>n.a.</v>
      </c>
      <c r="E254" s="165" t="str">
        <f t="shared" si="69"/>
        <v>n.a.</v>
      </c>
      <c r="F254" s="165" t="str">
        <f t="shared" si="69"/>
        <v>72166110</v>
      </c>
      <c r="G254" s="165" t="str">
        <f t="shared" si="69"/>
        <v>n.a.</v>
      </c>
      <c r="H254" s="165" t="str">
        <f t="shared" si="69"/>
        <v>n.a.</v>
      </c>
      <c r="I254" s="165" t="str">
        <f t="shared" si="69"/>
        <v>n.a.</v>
      </c>
      <c r="J254" s="165" t="str">
        <f t="shared" si="69"/>
        <v>n.a.</v>
      </c>
      <c r="K254" s="165" t="str">
        <f t="shared" si="69"/>
        <v>n.a.</v>
      </c>
      <c r="L254" s="165" t="str">
        <f t="shared" ref="L254:S263" si="70">IFERROR(INDEX(CNCodes_ListKey,MATCH($A254&amp;"_"&amp;L$132,CNCodes_ListNumbering,0)),CONST_NA)</f>
        <v>n.a.</v>
      </c>
      <c r="M254" s="165" t="str">
        <f t="shared" si="70"/>
        <v>n.a.</v>
      </c>
      <c r="N254" s="165" t="str">
        <f t="shared" si="70"/>
        <v>n.a.</v>
      </c>
      <c r="O254" s="165" t="str">
        <f t="shared" si="70"/>
        <v>n.a.</v>
      </c>
      <c r="P254" s="165" t="str">
        <f t="shared" si="70"/>
        <v>n.a.</v>
      </c>
      <c r="Q254" s="165" t="str">
        <f t="shared" si="70"/>
        <v>n.a.</v>
      </c>
      <c r="R254" s="165" t="str">
        <f t="shared" si="70"/>
        <v>n.a.</v>
      </c>
      <c r="S254" s="165" t="str">
        <f t="shared" si="70"/>
        <v>n.a.</v>
      </c>
    </row>
    <row r="255" spans="1:19" s="51" customFormat="1" x14ac:dyDescent="0.25">
      <c r="A255" s="239">
        <v>122</v>
      </c>
      <c r="B255" s="165" t="str">
        <f t="shared" si="69"/>
        <v>n.a.</v>
      </c>
      <c r="C255" s="165" t="str">
        <f t="shared" si="69"/>
        <v>n.a.</v>
      </c>
      <c r="D255" s="165" t="str">
        <f t="shared" si="69"/>
        <v>n.a.</v>
      </c>
      <c r="E255" s="165" t="str">
        <f t="shared" si="69"/>
        <v>n.a.</v>
      </c>
      <c r="F255" s="165" t="str">
        <f t="shared" si="69"/>
        <v>72166190</v>
      </c>
      <c r="G255" s="165" t="str">
        <f t="shared" si="69"/>
        <v>n.a.</v>
      </c>
      <c r="H255" s="165" t="str">
        <f t="shared" si="69"/>
        <v>n.a.</v>
      </c>
      <c r="I255" s="165" t="str">
        <f t="shared" si="69"/>
        <v>n.a.</v>
      </c>
      <c r="J255" s="165" t="str">
        <f t="shared" si="69"/>
        <v>n.a.</v>
      </c>
      <c r="K255" s="165" t="str">
        <f t="shared" si="69"/>
        <v>n.a.</v>
      </c>
      <c r="L255" s="165" t="str">
        <f t="shared" si="70"/>
        <v>n.a.</v>
      </c>
      <c r="M255" s="165" t="str">
        <f t="shared" si="70"/>
        <v>n.a.</v>
      </c>
      <c r="N255" s="165" t="str">
        <f t="shared" si="70"/>
        <v>n.a.</v>
      </c>
      <c r="O255" s="165" t="str">
        <f t="shared" si="70"/>
        <v>n.a.</v>
      </c>
      <c r="P255" s="165" t="str">
        <f t="shared" si="70"/>
        <v>n.a.</v>
      </c>
      <c r="Q255" s="165" t="str">
        <f t="shared" si="70"/>
        <v>n.a.</v>
      </c>
      <c r="R255" s="165" t="str">
        <f t="shared" si="70"/>
        <v>n.a.</v>
      </c>
      <c r="S255" s="165" t="str">
        <f t="shared" si="70"/>
        <v>n.a.</v>
      </c>
    </row>
    <row r="256" spans="1:19" s="51" customFormat="1" x14ac:dyDescent="0.25">
      <c r="A256" s="239">
        <v>123</v>
      </c>
      <c r="B256" s="165" t="str">
        <f t="shared" si="69"/>
        <v>n.a.</v>
      </c>
      <c r="C256" s="165" t="str">
        <f t="shared" si="69"/>
        <v>n.a.</v>
      </c>
      <c r="D256" s="165" t="str">
        <f t="shared" si="69"/>
        <v>n.a.</v>
      </c>
      <c r="E256" s="165" t="str">
        <f t="shared" si="69"/>
        <v>n.a.</v>
      </c>
      <c r="F256" s="165" t="str">
        <f t="shared" si="69"/>
        <v>72166900</v>
      </c>
      <c r="G256" s="165" t="str">
        <f t="shared" si="69"/>
        <v>n.a.</v>
      </c>
      <c r="H256" s="165" t="str">
        <f t="shared" si="69"/>
        <v>n.a.</v>
      </c>
      <c r="I256" s="165" t="str">
        <f t="shared" si="69"/>
        <v>n.a.</v>
      </c>
      <c r="J256" s="165" t="str">
        <f t="shared" si="69"/>
        <v>n.a.</v>
      </c>
      <c r="K256" s="165" t="str">
        <f t="shared" si="69"/>
        <v>n.a.</v>
      </c>
      <c r="L256" s="165" t="str">
        <f t="shared" si="70"/>
        <v>n.a.</v>
      </c>
      <c r="M256" s="165" t="str">
        <f t="shared" si="70"/>
        <v>n.a.</v>
      </c>
      <c r="N256" s="165" t="str">
        <f t="shared" si="70"/>
        <v>n.a.</v>
      </c>
      <c r="O256" s="165" t="str">
        <f t="shared" si="70"/>
        <v>n.a.</v>
      </c>
      <c r="P256" s="165" t="str">
        <f t="shared" si="70"/>
        <v>n.a.</v>
      </c>
      <c r="Q256" s="165" t="str">
        <f t="shared" si="70"/>
        <v>n.a.</v>
      </c>
      <c r="R256" s="165" t="str">
        <f t="shared" si="70"/>
        <v>n.a.</v>
      </c>
      <c r="S256" s="165" t="str">
        <f t="shared" si="70"/>
        <v>n.a.</v>
      </c>
    </row>
    <row r="257" spans="1:19" s="51" customFormat="1" x14ac:dyDescent="0.25">
      <c r="A257" s="239">
        <v>124</v>
      </c>
      <c r="B257" s="165" t="str">
        <f t="shared" si="69"/>
        <v>n.a.</v>
      </c>
      <c r="C257" s="165" t="str">
        <f t="shared" si="69"/>
        <v>n.a.</v>
      </c>
      <c r="D257" s="165" t="str">
        <f t="shared" si="69"/>
        <v>n.a.</v>
      </c>
      <c r="E257" s="165" t="str">
        <f t="shared" si="69"/>
        <v>n.a.</v>
      </c>
      <c r="F257" s="165" t="str">
        <f t="shared" si="69"/>
        <v>72169110</v>
      </c>
      <c r="G257" s="165" t="str">
        <f t="shared" si="69"/>
        <v>n.a.</v>
      </c>
      <c r="H257" s="165" t="str">
        <f t="shared" si="69"/>
        <v>n.a.</v>
      </c>
      <c r="I257" s="165" t="str">
        <f t="shared" si="69"/>
        <v>n.a.</v>
      </c>
      <c r="J257" s="165" t="str">
        <f t="shared" si="69"/>
        <v>n.a.</v>
      </c>
      <c r="K257" s="165" t="str">
        <f t="shared" si="69"/>
        <v>n.a.</v>
      </c>
      <c r="L257" s="165" t="str">
        <f t="shared" si="70"/>
        <v>n.a.</v>
      </c>
      <c r="M257" s="165" t="str">
        <f t="shared" si="70"/>
        <v>n.a.</v>
      </c>
      <c r="N257" s="165" t="str">
        <f t="shared" si="70"/>
        <v>n.a.</v>
      </c>
      <c r="O257" s="165" t="str">
        <f t="shared" si="70"/>
        <v>n.a.</v>
      </c>
      <c r="P257" s="165" t="str">
        <f t="shared" si="70"/>
        <v>n.a.</v>
      </c>
      <c r="Q257" s="165" t="str">
        <f t="shared" si="70"/>
        <v>n.a.</v>
      </c>
      <c r="R257" s="165" t="str">
        <f t="shared" si="70"/>
        <v>n.a.</v>
      </c>
      <c r="S257" s="165" t="str">
        <f t="shared" si="70"/>
        <v>n.a.</v>
      </c>
    </row>
    <row r="258" spans="1:19" s="51" customFormat="1" x14ac:dyDescent="0.25">
      <c r="A258" s="239">
        <v>125</v>
      </c>
      <c r="B258" s="165" t="str">
        <f t="shared" si="69"/>
        <v>n.a.</v>
      </c>
      <c r="C258" s="165" t="str">
        <f t="shared" si="69"/>
        <v>n.a.</v>
      </c>
      <c r="D258" s="165" t="str">
        <f t="shared" si="69"/>
        <v>n.a.</v>
      </c>
      <c r="E258" s="165" t="str">
        <f t="shared" si="69"/>
        <v>n.a.</v>
      </c>
      <c r="F258" s="165" t="str">
        <f t="shared" si="69"/>
        <v>72169180</v>
      </c>
      <c r="G258" s="165" t="str">
        <f t="shared" si="69"/>
        <v>n.a.</v>
      </c>
      <c r="H258" s="165" t="str">
        <f t="shared" si="69"/>
        <v>n.a.</v>
      </c>
      <c r="I258" s="165" t="str">
        <f t="shared" si="69"/>
        <v>n.a.</v>
      </c>
      <c r="J258" s="165" t="str">
        <f t="shared" si="69"/>
        <v>n.a.</v>
      </c>
      <c r="K258" s="165" t="str">
        <f t="shared" si="69"/>
        <v>n.a.</v>
      </c>
      <c r="L258" s="165" t="str">
        <f t="shared" si="70"/>
        <v>n.a.</v>
      </c>
      <c r="M258" s="165" t="str">
        <f t="shared" si="70"/>
        <v>n.a.</v>
      </c>
      <c r="N258" s="165" t="str">
        <f t="shared" si="70"/>
        <v>n.a.</v>
      </c>
      <c r="O258" s="165" t="str">
        <f t="shared" si="70"/>
        <v>n.a.</v>
      </c>
      <c r="P258" s="165" t="str">
        <f t="shared" si="70"/>
        <v>n.a.</v>
      </c>
      <c r="Q258" s="165" t="str">
        <f t="shared" si="70"/>
        <v>n.a.</v>
      </c>
      <c r="R258" s="165" t="str">
        <f t="shared" si="70"/>
        <v>n.a.</v>
      </c>
      <c r="S258" s="165" t="str">
        <f t="shared" si="70"/>
        <v>n.a.</v>
      </c>
    </row>
    <row r="259" spans="1:19" s="51" customFormat="1" x14ac:dyDescent="0.25">
      <c r="A259" s="239">
        <v>126</v>
      </c>
      <c r="B259" s="165" t="str">
        <f t="shared" si="69"/>
        <v>n.a.</v>
      </c>
      <c r="C259" s="165" t="str">
        <f t="shared" si="69"/>
        <v>n.a.</v>
      </c>
      <c r="D259" s="165" t="str">
        <f t="shared" si="69"/>
        <v>n.a.</v>
      </c>
      <c r="E259" s="165" t="str">
        <f t="shared" si="69"/>
        <v>n.a.</v>
      </c>
      <c r="F259" s="165" t="str">
        <f t="shared" si="69"/>
        <v>72169900</v>
      </c>
      <c r="G259" s="165" t="str">
        <f t="shared" si="69"/>
        <v>n.a.</v>
      </c>
      <c r="H259" s="165" t="str">
        <f t="shared" si="69"/>
        <v>n.a.</v>
      </c>
      <c r="I259" s="165" t="str">
        <f t="shared" si="69"/>
        <v>n.a.</v>
      </c>
      <c r="J259" s="165" t="str">
        <f t="shared" si="69"/>
        <v>n.a.</v>
      </c>
      <c r="K259" s="165" t="str">
        <f t="shared" si="69"/>
        <v>n.a.</v>
      </c>
      <c r="L259" s="165" t="str">
        <f t="shared" si="70"/>
        <v>n.a.</v>
      </c>
      <c r="M259" s="165" t="str">
        <f t="shared" si="70"/>
        <v>n.a.</v>
      </c>
      <c r="N259" s="165" t="str">
        <f t="shared" si="70"/>
        <v>n.a.</v>
      </c>
      <c r="O259" s="165" t="str">
        <f t="shared" si="70"/>
        <v>n.a.</v>
      </c>
      <c r="P259" s="165" t="str">
        <f t="shared" si="70"/>
        <v>n.a.</v>
      </c>
      <c r="Q259" s="165" t="str">
        <f t="shared" si="70"/>
        <v>n.a.</v>
      </c>
      <c r="R259" s="165" t="str">
        <f t="shared" si="70"/>
        <v>n.a.</v>
      </c>
      <c r="S259" s="165" t="str">
        <f t="shared" si="70"/>
        <v>n.a.</v>
      </c>
    </row>
    <row r="260" spans="1:19" s="51" customFormat="1" x14ac:dyDescent="0.25">
      <c r="A260" s="239">
        <v>127</v>
      </c>
      <c r="B260" s="165" t="str">
        <f t="shared" si="69"/>
        <v>n.a.</v>
      </c>
      <c r="C260" s="165" t="str">
        <f t="shared" si="69"/>
        <v>n.a.</v>
      </c>
      <c r="D260" s="165" t="str">
        <f t="shared" si="69"/>
        <v>n.a.</v>
      </c>
      <c r="E260" s="165" t="str">
        <f t="shared" si="69"/>
        <v>n.a.</v>
      </c>
      <c r="F260" s="165" t="str">
        <f t="shared" si="69"/>
        <v>72171010</v>
      </c>
      <c r="G260" s="165" t="str">
        <f t="shared" si="69"/>
        <v>n.a.</v>
      </c>
      <c r="H260" s="165" t="str">
        <f t="shared" si="69"/>
        <v>n.a.</v>
      </c>
      <c r="I260" s="165" t="str">
        <f t="shared" si="69"/>
        <v>n.a.</v>
      </c>
      <c r="J260" s="165" t="str">
        <f t="shared" si="69"/>
        <v>n.a.</v>
      </c>
      <c r="K260" s="165" t="str">
        <f t="shared" si="69"/>
        <v>n.a.</v>
      </c>
      <c r="L260" s="165" t="str">
        <f t="shared" si="70"/>
        <v>n.a.</v>
      </c>
      <c r="M260" s="165" t="str">
        <f t="shared" si="70"/>
        <v>n.a.</v>
      </c>
      <c r="N260" s="165" t="str">
        <f t="shared" si="70"/>
        <v>n.a.</v>
      </c>
      <c r="O260" s="165" t="str">
        <f t="shared" si="70"/>
        <v>n.a.</v>
      </c>
      <c r="P260" s="165" t="str">
        <f t="shared" si="70"/>
        <v>n.a.</v>
      </c>
      <c r="Q260" s="165" t="str">
        <f t="shared" si="70"/>
        <v>n.a.</v>
      </c>
      <c r="R260" s="165" t="str">
        <f t="shared" si="70"/>
        <v>n.a.</v>
      </c>
      <c r="S260" s="165" t="str">
        <f t="shared" si="70"/>
        <v>n.a.</v>
      </c>
    </row>
    <row r="261" spans="1:19" s="51" customFormat="1" x14ac:dyDescent="0.25">
      <c r="A261" s="239">
        <v>128</v>
      </c>
      <c r="B261" s="165" t="str">
        <f t="shared" si="69"/>
        <v>n.a.</v>
      </c>
      <c r="C261" s="165" t="str">
        <f t="shared" si="69"/>
        <v>n.a.</v>
      </c>
      <c r="D261" s="165" t="str">
        <f t="shared" si="69"/>
        <v>n.a.</v>
      </c>
      <c r="E261" s="165" t="str">
        <f t="shared" si="69"/>
        <v>n.a.</v>
      </c>
      <c r="F261" s="165" t="str">
        <f t="shared" si="69"/>
        <v>72171031</v>
      </c>
      <c r="G261" s="165" t="str">
        <f t="shared" si="69"/>
        <v>n.a.</v>
      </c>
      <c r="H261" s="165" t="str">
        <f t="shared" si="69"/>
        <v>n.a.</v>
      </c>
      <c r="I261" s="165" t="str">
        <f t="shared" si="69"/>
        <v>n.a.</v>
      </c>
      <c r="J261" s="165" t="str">
        <f t="shared" si="69"/>
        <v>n.a.</v>
      </c>
      <c r="K261" s="165" t="str">
        <f t="shared" si="69"/>
        <v>n.a.</v>
      </c>
      <c r="L261" s="165" t="str">
        <f t="shared" si="70"/>
        <v>n.a.</v>
      </c>
      <c r="M261" s="165" t="str">
        <f t="shared" si="70"/>
        <v>n.a.</v>
      </c>
      <c r="N261" s="165" t="str">
        <f t="shared" si="70"/>
        <v>n.a.</v>
      </c>
      <c r="O261" s="165" t="str">
        <f t="shared" si="70"/>
        <v>n.a.</v>
      </c>
      <c r="P261" s="165" t="str">
        <f t="shared" si="70"/>
        <v>n.a.</v>
      </c>
      <c r="Q261" s="165" t="str">
        <f t="shared" si="70"/>
        <v>n.a.</v>
      </c>
      <c r="R261" s="165" t="str">
        <f t="shared" si="70"/>
        <v>n.a.</v>
      </c>
      <c r="S261" s="165" t="str">
        <f t="shared" si="70"/>
        <v>n.a.</v>
      </c>
    </row>
    <row r="262" spans="1:19" s="51" customFormat="1" x14ac:dyDescent="0.25">
      <c r="A262" s="239">
        <v>129</v>
      </c>
      <c r="B262" s="165" t="str">
        <f t="shared" si="69"/>
        <v>n.a.</v>
      </c>
      <c r="C262" s="165" t="str">
        <f t="shared" si="69"/>
        <v>n.a.</v>
      </c>
      <c r="D262" s="165" t="str">
        <f t="shared" si="69"/>
        <v>n.a.</v>
      </c>
      <c r="E262" s="165" t="str">
        <f t="shared" si="69"/>
        <v>n.a.</v>
      </c>
      <c r="F262" s="165" t="str">
        <f t="shared" si="69"/>
        <v>72171039</v>
      </c>
      <c r="G262" s="165" t="str">
        <f t="shared" si="69"/>
        <v>n.a.</v>
      </c>
      <c r="H262" s="165" t="str">
        <f t="shared" si="69"/>
        <v>n.a.</v>
      </c>
      <c r="I262" s="165" t="str">
        <f t="shared" si="69"/>
        <v>n.a.</v>
      </c>
      <c r="J262" s="165" t="str">
        <f t="shared" si="69"/>
        <v>n.a.</v>
      </c>
      <c r="K262" s="165" t="str">
        <f t="shared" si="69"/>
        <v>n.a.</v>
      </c>
      <c r="L262" s="165" t="str">
        <f t="shared" si="70"/>
        <v>n.a.</v>
      </c>
      <c r="M262" s="165" t="str">
        <f t="shared" si="70"/>
        <v>n.a.</v>
      </c>
      <c r="N262" s="165" t="str">
        <f t="shared" si="70"/>
        <v>n.a.</v>
      </c>
      <c r="O262" s="165" t="str">
        <f t="shared" si="70"/>
        <v>n.a.</v>
      </c>
      <c r="P262" s="165" t="str">
        <f t="shared" si="70"/>
        <v>n.a.</v>
      </c>
      <c r="Q262" s="165" t="str">
        <f t="shared" si="70"/>
        <v>n.a.</v>
      </c>
      <c r="R262" s="165" t="str">
        <f t="shared" si="70"/>
        <v>n.a.</v>
      </c>
      <c r="S262" s="165" t="str">
        <f t="shared" si="70"/>
        <v>n.a.</v>
      </c>
    </row>
    <row r="263" spans="1:19" s="51" customFormat="1" x14ac:dyDescent="0.25">
      <c r="A263" s="239">
        <v>130</v>
      </c>
      <c r="B263" s="165" t="str">
        <f t="shared" si="69"/>
        <v>n.a.</v>
      </c>
      <c r="C263" s="165" t="str">
        <f t="shared" si="69"/>
        <v>n.a.</v>
      </c>
      <c r="D263" s="165" t="str">
        <f t="shared" si="69"/>
        <v>n.a.</v>
      </c>
      <c r="E263" s="165" t="str">
        <f t="shared" si="69"/>
        <v>n.a.</v>
      </c>
      <c r="F263" s="165" t="str">
        <f t="shared" si="69"/>
        <v>72171050</v>
      </c>
      <c r="G263" s="165" t="str">
        <f t="shared" si="69"/>
        <v>n.a.</v>
      </c>
      <c r="H263" s="165" t="str">
        <f t="shared" si="69"/>
        <v>n.a.</v>
      </c>
      <c r="I263" s="165" t="str">
        <f t="shared" si="69"/>
        <v>n.a.</v>
      </c>
      <c r="J263" s="165" t="str">
        <f t="shared" si="69"/>
        <v>n.a.</v>
      </c>
      <c r="K263" s="165" t="str">
        <f t="shared" si="69"/>
        <v>n.a.</v>
      </c>
      <c r="L263" s="165" t="str">
        <f t="shared" si="70"/>
        <v>n.a.</v>
      </c>
      <c r="M263" s="165" t="str">
        <f t="shared" si="70"/>
        <v>n.a.</v>
      </c>
      <c r="N263" s="165" t="str">
        <f t="shared" si="70"/>
        <v>n.a.</v>
      </c>
      <c r="O263" s="165" t="str">
        <f t="shared" si="70"/>
        <v>n.a.</v>
      </c>
      <c r="P263" s="165" t="str">
        <f t="shared" si="70"/>
        <v>n.a.</v>
      </c>
      <c r="Q263" s="165" t="str">
        <f t="shared" si="70"/>
        <v>n.a.</v>
      </c>
      <c r="R263" s="165" t="str">
        <f t="shared" si="70"/>
        <v>n.a.</v>
      </c>
      <c r="S263" s="165" t="str">
        <f t="shared" si="70"/>
        <v>n.a.</v>
      </c>
    </row>
    <row r="264" spans="1:19" s="51" customFormat="1" x14ac:dyDescent="0.25">
      <c r="A264" s="239">
        <v>131</v>
      </c>
      <c r="B264" s="165" t="str">
        <f t="shared" ref="B264:K273" si="71">IFERROR(INDEX(CNCodes_ListKey,MATCH($A264&amp;"_"&amp;B$132,CNCodes_ListNumbering,0)),CONST_NA)</f>
        <v>n.a.</v>
      </c>
      <c r="C264" s="165" t="str">
        <f t="shared" si="71"/>
        <v>n.a.</v>
      </c>
      <c r="D264" s="165" t="str">
        <f t="shared" si="71"/>
        <v>n.a.</v>
      </c>
      <c r="E264" s="165" t="str">
        <f t="shared" si="71"/>
        <v>n.a.</v>
      </c>
      <c r="F264" s="165" t="str">
        <f t="shared" si="71"/>
        <v>72171090</v>
      </c>
      <c r="G264" s="165" t="str">
        <f t="shared" si="71"/>
        <v>n.a.</v>
      </c>
      <c r="H264" s="165" t="str">
        <f t="shared" si="71"/>
        <v>n.a.</v>
      </c>
      <c r="I264" s="165" t="str">
        <f t="shared" si="71"/>
        <v>n.a.</v>
      </c>
      <c r="J264" s="165" t="str">
        <f t="shared" si="71"/>
        <v>n.a.</v>
      </c>
      <c r="K264" s="165" t="str">
        <f t="shared" si="71"/>
        <v>n.a.</v>
      </c>
      <c r="L264" s="165" t="str">
        <f t="shared" ref="L264:S273" si="72">IFERROR(INDEX(CNCodes_ListKey,MATCH($A264&amp;"_"&amp;L$132,CNCodes_ListNumbering,0)),CONST_NA)</f>
        <v>n.a.</v>
      </c>
      <c r="M264" s="165" t="str">
        <f t="shared" si="72"/>
        <v>n.a.</v>
      </c>
      <c r="N264" s="165" t="str">
        <f t="shared" si="72"/>
        <v>n.a.</v>
      </c>
      <c r="O264" s="165" t="str">
        <f t="shared" si="72"/>
        <v>n.a.</v>
      </c>
      <c r="P264" s="165" t="str">
        <f t="shared" si="72"/>
        <v>n.a.</v>
      </c>
      <c r="Q264" s="165" t="str">
        <f t="shared" si="72"/>
        <v>n.a.</v>
      </c>
      <c r="R264" s="165" t="str">
        <f t="shared" si="72"/>
        <v>n.a.</v>
      </c>
      <c r="S264" s="165" t="str">
        <f t="shared" si="72"/>
        <v>n.a.</v>
      </c>
    </row>
    <row r="265" spans="1:19" s="51" customFormat="1" x14ac:dyDescent="0.25">
      <c r="A265" s="239">
        <v>132</v>
      </c>
      <c r="B265" s="165" t="str">
        <f t="shared" si="71"/>
        <v>n.a.</v>
      </c>
      <c r="C265" s="165" t="str">
        <f t="shared" si="71"/>
        <v>n.a.</v>
      </c>
      <c r="D265" s="165" t="str">
        <f t="shared" si="71"/>
        <v>n.a.</v>
      </c>
      <c r="E265" s="165" t="str">
        <f t="shared" si="71"/>
        <v>n.a.</v>
      </c>
      <c r="F265" s="165" t="str">
        <f t="shared" si="71"/>
        <v>72172010</v>
      </c>
      <c r="G265" s="165" t="str">
        <f t="shared" si="71"/>
        <v>n.a.</v>
      </c>
      <c r="H265" s="165" t="str">
        <f t="shared" si="71"/>
        <v>n.a.</v>
      </c>
      <c r="I265" s="165" t="str">
        <f t="shared" si="71"/>
        <v>n.a.</v>
      </c>
      <c r="J265" s="165" t="str">
        <f t="shared" si="71"/>
        <v>n.a.</v>
      </c>
      <c r="K265" s="165" t="str">
        <f t="shared" si="71"/>
        <v>n.a.</v>
      </c>
      <c r="L265" s="165" t="str">
        <f t="shared" si="72"/>
        <v>n.a.</v>
      </c>
      <c r="M265" s="165" t="str">
        <f t="shared" si="72"/>
        <v>n.a.</v>
      </c>
      <c r="N265" s="165" t="str">
        <f t="shared" si="72"/>
        <v>n.a.</v>
      </c>
      <c r="O265" s="165" t="str">
        <f t="shared" si="72"/>
        <v>n.a.</v>
      </c>
      <c r="P265" s="165" t="str">
        <f t="shared" si="72"/>
        <v>n.a.</v>
      </c>
      <c r="Q265" s="165" t="str">
        <f t="shared" si="72"/>
        <v>n.a.</v>
      </c>
      <c r="R265" s="165" t="str">
        <f t="shared" si="72"/>
        <v>n.a.</v>
      </c>
      <c r="S265" s="165" t="str">
        <f t="shared" si="72"/>
        <v>n.a.</v>
      </c>
    </row>
    <row r="266" spans="1:19" s="51" customFormat="1" x14ac:dyDescent="0.25">
      <c r="A266" s="239">
        <v>133</v>
      </c>
      <c r="B266" s="165" t="str">
        <f t="shared" si="71"/>
        <v>n.a.</v>
      </c>
      <c r="C266" s="165" t="str">
        <f t="shared" si="71"/>
        <v>n.a.</v>
      </c>
      <c r="D266" s="165" t="str">
        <f t="shared" si="71"/>
        <v>n.a.</v>
      </c>
      <c r="E266" s="165" t="str">
        <f t="shared" si="71"/>
        <v>n.a.</v>
      </c>
      <c r="F266" s="165" t="str">
        <f t="shared" si="71"/>
        <v>72172030</v>
      </c>
      <c r="G266" s="165" t="str">
        <f t="shared" si="71"/>
        <v>n.a.</v>
      </c>
      <c r="H266" s="165" t="str">
        <f t="shared" si="71"/>
        <v>n.a.</v>
      </c>
      <c r="I266" s="165" t="str">
        <f t="shared" si="71"/>
        <v>n.a.</v>
      </c>
      <c r="J266" s="165" t="str">
        <f t="shared" si="71"/>
        <v>n.a.</v>
      </c>
      <c r="K266" s="165" t="str">
        <f t="shared" si="71"/>
        <v>n.a.</v>
      </c>
      <c r="L266" s="165" t="str">
        <f t="shared" si="72"/>
        <v>n.a.</v>
      </c>
      <c r="M266" s="165" t="str">
        <f t="shared" si="72"/>
        <v>n.a.</v>
      </c>
      <c r="N266" s="165" t="str">
        <f t="shared" si="72"/>
        <v>n.a.</v>
      </c>
      <c r="O266" s="165" t="str">
        <f t="shared" si="72"/>
        <v>n.a.</v>
      </c>
      <c r="P266" s="165" t="str">
        <f t="shared" si="72"/>
        <v>n.a.</v>
      </c>
      <c r="Q266" s="165" t="str">
        <f t="shared" si="72"/>
        <v>n.a.</v>
      </c>
      <c r="R266" s="165" t="str">
        <f t="shared" si="72"/>
        <v>n.a.</v>
      </c>
      <c r="S266" s="165" t="str">
        <f t="shared" si="72"/>
        <v>n.a.</v>
      </c>
    </row>
    <row r="267" spans="1:19" s="51" customFormat="1" x14ac:dyDescent="0.25">
      <c r="A267" s="239">
        <v>134</v>
      </c>
      <c r="B267" s="165" t="str">
        <f t="shared" si="71"/>
        <v>n.a.</v>
      </c>
      <c r="C267" s="165" t="str">
        <f t="shared" si="71"/>
        <v>n.a.</v>
      </c>
      <c r="D267" s="165" t="str">
        <f t="shared" si="71"/>
        <v>n.a.</v>
      </c>
      <c r="E267" s="165" t="str">
        <f t="shared" si="71"/>
        <v>n.a.</v>
      </c>
      <c r="F267" s="165" t="str">
        <f t="shared" si="71"/>
        <v>72172050</v>
      </c>
      <c r="G267" s="165" t="str">
        <f t="shared" si="71"/>
        <v>n.a.</v>
      </c>
      <c r="H267" s="165" t="str">
        <f t="shared" si="71"/>
        <v>n.a.</v>
      </c>
      <c r="I267" s="165" t="str">
        <f t="shared" si="71"/>
        <v>n.a.</v>
      </c>
      <c r="J267" s="165" t="str">
        <f t="shared" si="71"/>
        <v>n.a.</v>
      </c>
      <c r="K267" s="165" t="str">
        <f t="shared" si="71"/>
        <v>n.a.</v>
      </c>
      <c r="L267" s="165" t="str">
        <f t="shared" si="72"/>
        <v>n.a.</v>
      </c>
      <c r="M267" s="165" t="str">
        <f t="shared" si="72"/>
        <v>n.a.</v>
      </c>
      <c r="N267" s="165" t="str">
        <f t="shared" si="72"/>
        <v>n.a.</v>
      </c>
      <c r="O267" s="165" t="str">
        <f t="shared" si="72"/>
        <v>n.a.</v>
      </c>
      <c r="P267" s="165" t="str">
        <f t="shared" si="72"/>
        <v>n.a.</v>
      </c>
      <c r="Q267" s="165" t="str">
        <f t="shared" si="72"/>
        <v>n.a.</v>
      </c>
      <c r="R267" s="165" t="str">
        <f t="shared" si="72"/>
        <v>n.a.</v>
      </c>
      <c r="S267" s="165" t="str">
        <f t="shared" si="72"/>
        <v>n.a.</v>
      </c>
    </row>
    <row r="268" spans="1:19" s="51" customFormat="1" x14ac:dyDescent="0.25">
      <c r="A268" s="239">
        <v>135</v>
      </c>
      <c r="B268" s="165" t="str">
        <f t="shared" si="71"/>
        <v>n.a.</v>
      </c>
      <c r="C268" s="165" t="str">
        <f t="shared" si="71"/>
        <v>n.a.</v>
      </c>
      <c r="D268" s="165" t="str">
        <f t="shared" si="71"/>
        <v>n.a.</v>
      </c>
      <c r="E268" s="165" t="str">
        <f t="shared" si="71"/>
        <v>n.a.</v>
      </c>
      <c r="F268" s="165" t="str">
        <f t="shared" si="71"/>
        <v>72172090</v>
      </c>
      <c r="G268" s="165" t="str">
        <f t="shared" si="71"/>
        <v>n.a.</v>
      </c>
      <c r="H268" s="165" t="str">
        <f t="shared" si="71"/>
        <v>n.a.</v>
      </c>
      <c r="I268" s="165" t="str">
        <f t="shared" si="71"/>
        <v>n.a.</v>
      </c>
      <c r="J268" s="165" t="str">
        <f t="shared" si="71"/>
        <v>n.a.</v>
      </c>
      <c r="K268" s="165" t="str">
        <f t="shared" si="71"/>
        <v>n.a.</v>
      </c>
      <c r="L268" s="165" t="str">
        <f t="shared" si="72"/>
        <v>n.a.</v>
      </c>
      <c r="M268" s="165" t="str">
        <f t="shared" si="72"/>
        <v>n.a.</v>
      </c>
      <c r="N268" s="165" t="str">
        <f t="shared" si="72"/>
        <v>n.a.</v>
      </c>
      <c r="O268" s="165" t="str">
        <f t="shared" si="72"/>
        <v>n.a.</v>
      </c>
      <c r="P268" s="165" t="str">
        <f t="shared" si="72"/>
        <v>n.a.</v>
      </c>
      <c r="Q268" s="165" t="str">
        <f t="shared" si="72"/>
        <v>n.a.</v>
      </c>
      <c r="R268" s="165" t="str">
        <f t="shared" si="72"/>
        <v>n.a.</v>
      </c>
      <c r="S268" s="165" t="str">
        <f t="shared" si="72"/>
        <v>n.a.</v>
      </c>
    </row>
    <row r="269" spans="1:19" s="51" customFormat="1" x14ac:dyDescent="0.25">
      <c r="A269" s="239">
        <v>136</v>
      </c>
      <c r="B269" s="165" t="str">
        <f t="shared" si="71"/>
        <v>n.a.</v>
      </c>
      <c r="C269" s="165" t="str">
        <f t="shared" si="71"/>
        <v>n.a.</v>
      </c>
      <c r="D269" s="165" t="str">
        <f t="shared" si="71"/>
        <v>n.a.</v>
      </c>
      <c r="E269" s="165" t="str">
        <f t="shared" si="71"/>
        <v>n.a.</v>
      </c>
      <c r="F269" s="165" t="str">
        <f t="shared" si="71"/>
        <v>72173041</v>
      </c>
      <c r="G269" s="165" t="str">
        <f t="shared" si="71"/>
        <v>n.a.</v>
      </c>
      <c r="H269" s="165" t="str">
        <f t="shared" si="71"/>
        <v>n.a.</v>
      </c>
      <c r="I269" s="165" t="str">
        <f t="shared" si="71"/>
        <v>n.a.</v>
      </c>
      <c r="J269" s="165" t="str">
        <f t="shared" si="71"/>
        <v>n.a.</v>
      </c>
      <c r="K269" s="165" t="str">
        <f t="shared" si="71"/>
        <v>n.a.</v>
      </c>
      <c r="L269" s="165" t="str">
        <f t="shared" si="72"/>
        <v>n.a.</v>
      </c>
      <c r="M269" s="165" t="str">
        <f t="shared" si="72"/>
        <v>n.a.</v>
      </c>
      <c r="N269" s="165" t="str">
        <f t="shared" si="72"/>
        <v>n.a.</v>
      </c>
      <c r="O269" s="165" t="str">
        <f t="shared" si="72"/>
        <v>n.a.</v>
      </c>
      <c r="P269" s="165" t="str">
        <f t="shared" si="72"/>
        <v>n.a.</v>
      </c>
      <c r="Q269" s="165" t="str">
        <f t="shared" si="72"/>
        <v>n.a.</v>
      </c>
      <c r="R269" s="165" t="str">
        <f t="shared" si="72"/>
        <v>n.a.</v>
      </c>
      <c r="S269" s="165" t="str">
        <f t="shared" si="72"/>
        <v>n.a.</v>
      </c>
    </row>
    <row r="270" spans="1:19" s="51" customFormat="1" x14ac:dyDescent="0.25">
      <c r="A270" s="239">
        <v>137</v>
      </c>
      <c r="B270" s="165" t="str">
        <f t="shared" si="71"/>
        <v>n.a.</v>
      </c>
      <c r="C270" s="165" t="str">
        <f t="shared" si="71"/>
        <v>n.a.</v>
      </c>
      <c r="D270" s="165" t="str">
        <f t="shared" si="71"/>
        <v>n.a.</v>
      </c>
      <c r="E270" s="165" t="str">
        <f t="shared" si="71"/>
        <v>n.a.</v>
      </c>
      <c r="F270" s="165" t="str">
        <f t="shared" si="71"/>
        <v>72173049</v>
      </c>
      <c r="G270" s="165" t="str">
        <f t="shared" si="71"/>
        <v>n.a.</v>
      </c>
      <c r="H270" s="165" t="str">
        <f t="shared" si="71"/>
        <v>n.a.</v>
      </c>
      <c r="I270" s="165" t="str">
        <f t="shared" si="71"/>
        <v>n.a.</v>
      </c>
      <c r="J270" s="165" t="str">
        <f t="shared" si="71"/>
        <v>n.a.</v>
      </c>
      <c r="K270" s="165" t="str">
        <f t="shared" si="71"/>
        <v>n.a.</v>
      </c>
      <c r="L270" s="165" t="str">
        <f t="shared" si="72"/>
        <v>n.a.</v>
      </c>
      <c r="M270" s="165" t="str">
        <f t="shared" si="72"/>
        <v>n.a.</v>
      </c>
      <c r="N270" s="165" t="str">
        <f t="shared" si="72"/>
        <v>n.a.</v>
      </c>
      <c r="O270" s="165" t="str">
        <f t="shared" si="72"/>
        <v>n.a.</v>
      </c>
      <c r="P270" s="165" t="str">
        <f t="shared" si="72"/>
        <v>n.a.</v>
      </c>
      <c r="Q270" s="165" t="str">
        <f t="shared" si="72"/>
        <v>n.a.</v>
      </c>
      <c r="R270" s="165" t="str">
        <f t="shared" si="72"/>
        <v>n.a.</v>
      </c>
      <c r="S270" s="165" t="str">
        <f t="shared" si="72"/>
        <v>n.a.</v>
      </c>
    </row>
    <row r="271" spans="1:19" s="51" customFormat="1" x14ac:dyDescent="0.25">
      <c r="A271" s="239">
        <v>138</v>
      </c>
      <c r="B271" s="165" t="str">
        <f t="shared" si="71"/>
        <v>n.a.</v>
      </c>
      <c r="C271" s="165" t="str">
        <f t="shared" si="71"/>
        <v>n.a.</v>
      </c>
      <c r="D271" s="165" t="str">
        <f t="shared" si="71"/>
        <v>n.a.</v>
      </c>
      <c r="E271" s="165" t="str">
        <f t="shared" si="71"/>
        <v>n.a.</v>
      </c>
      <c r="F271" s="165" t="str">
        <f t="shared" si="71"/>
        <v>72173050</v>
      </c>
      <c r="G271" s="165" t="str">
        <f t="shared" si="71"/>
        <v>n.a.</v>
      </c>
      <c r="H271" s="165" t="str">
        <f t="shared" si="71"/>
        <v>n.a.</v>
      </c>
      <c r="I271" s="165" t="str">
        <f t="shared" si="71"/>
        <v>n.a.</v>
      </c>
      <c r="J271" s="165" t="str">
        <f t="shared" si="71"/>
        <v>n.a.</v>
      </c>
      <c r="K271" s="165" t="str">
        <f t="shared" si="71"/>
        <v>n.a.</v>
      </c>
      <c r="L271" s="165" t="str">
        <f t="shared" si="72"/>
        <v>n.a.</v>
      </c>
      <c r="M271" s="165" t="str">
        <f t="shared" si="72"/>
        <v>n.a.</v>
      </c>
      <c r="N271" s="165" t="str">
        <f t="shared" si="72"/>
        <v>n.a.</v>
      </c>
      <c r="O271" s="165" t="str">
        <f t="shared" si="72"/>
        <v>n.a.</v>
      </c>
      <c r="P271" s="165" t="str">
        <f t="shared" si="72"/>
        <v>n.a.</v>
      </c>
      <c r="Q271" s="165" t="str">
        <f t="shared" si="72"/>
        <v>n.a.</v>
      </c>
      <c r="R271" s="165" t="str">
        <f t="shared" si="72"/>
        <v>n.a.</v>
      </c>
      <c r="S271" s="165" t="str">
        <f t="shared" si="72"/>
        <v>n.a.</v>
      </c>
    </row>
    <row r="272" spans="1:19" s="51" customFormat="1" x14ac:dyDescent="0.25">
      <c r="A272" s="239">
        <v>139</v>
      </c>
      <c r="B272" s="165" t="str">
        <f t="shared" si="71"/>
        <v>n.a.</v>
      </c>
      <c r="C272" s="165" t="str">
        <f t="shared" si="71"/>
        <v>n.a.</v>
      </c>
      <c r="D272" s="165" t="str">
        <f t="shared" si="71"/>
        <v>n.a.</v>
      </c>
      <c r="E272" s="165" t="str">
        <f t="shared" si="71"/>
        <v>n.a.</v>
      </c>
      <c r="F272" s="165" t="str">
        <f t="shared" si="71"/>
        <v>72173090</v>
      </c>
      <c r="G272" s="165" t="str">
        <f t="shared" si="71"/>
        <v>n.a.</v>
      </c>
      <c r="H272" s="165" t="str">
        <f t="shared" si="71"/>
        <v>n.a.</v>
      </c>
      <c r="I272" s="165" t="str">
        <f t="shared" si="71"/>
        <v>n.a.</v>
      </c>
      <c r="J272" s="165" t="str">
        <f t="shared" si="71"/>
        <v>n.a.</v>
      </c>
      <c r="K272" s="165" t="str">
        <f t="shared" si="71"/>
        <v>n.a.</v>
      </c>
      <c r="L272" s="165" t="str">
        <f t="shared" si="72"/>
        <v>n.a.</v>
      </c>
      <c r="M272" s="165" t="str">
        <f t="shared" si="72"/>
        <v>n.a.</v>
      </c>
      <c r="N272" s="165" t="str">
        <f t="shared" si="72"/>
        <v>n.a.</v>
      </c>
      <c r="O272" s="165" t="str">
        <f t="shared" si="72"/>
        <v>n.a.</v>
      </c>
      <c r="P272" s="165" t="str">
        <f t="shared" si="72"/>
        <v>n.a.</v>
      </c>
      <c r="Q272" s="165" t="str">
        <f t="shared" si="72"/>
        <v>n.a.</v>
      </c>
      <c r="R272" s="165" t="str">
        <f t="shared" si="72"/>
        <v>n.a.</v>
      </c>
      <c r="S272" s="165" t="str">
        <f t="shared" si="72"/>
        <v>n.a.</v>
      </c>
    </row>
    <row r="273" spans="1:19" s="51" customFormat="1" x14ac:dyDescent="0.25">
      <c r="A273" s="239">
        <v>140</v>
      </c>
      <c r="B273" s="165" t="str">
        <f t="shared" si="71"/>
        <v>n.a.</v>
      </c>
      <c r="C273" s="165" t="str">
        <f t="shared" si="71"/>
        <v>n.a.</v>
      </c>
      <c r="D273" s="165" t="str">
        <f t="shared" si="71"/>
        <v>n.a.</v>
      </c>
      <c r="E273" s="165" t="str">
        <f t="shared" si="71"/>
        <v>n.a.</v>
      </c>
      <c r="F273" s="165" t="str">
        <f t="shared" si="71"/>
        <v>72179020</v>
      </c>
      <c r="G273" s="165" t="str">
        <f t="shared" si="71"/>
        <v>n.a.</v>
      </c>
      <c r="H273" s="165" t="str">
        <f t="shared" si="71"/>
        <v>n.a.</v>
      </c>
      <c r="I273" s="165" t="str">
        <f t="shared" si="71"/>
        <v>n.a.</v>
      </c>
      <c r="J273" s="165" t="str">
        <f t="shared" si="71"/>
        <v>n.a.</v>
      </c>
      <c r="K273" s="165" t="str">
        <f t="shared" si="71"/>
        <v>n.a.</v>
      </c>
      <c r="L273" s="165" t="str">
        <f t="shared" si="72"/>
        <v>n.a.</v>
      </c>
      <c r="M273" s="165" t="str">
        <f t="shared" si="72"/>
        <v>n.a.</v>
      </c>
      <c r="N273" s="165" t="str">
        <f t="shared" si="72"/>
        <v>n.a.</v>
      </c>
      <c r="O273" s="165" t="str">
        <f t="shared" si="72"/>
        <v>n.a.</v>
      </c>
      <c r="P273" s="165" t="str">
        <f t="shared" si="72"/>
        <v>n.a.</v>
      </c>
      <c r="Q273" s="165" t="str">
        <f t="shared" si="72"/>
        <v>n.a.</v>
      </c>
      <c r="R273" s="165" t="str">
        <f t="shared" si="72"/>
        <v>n.a.</v>
      </c>
      <c r="S273" s="165" t="str">
        <f t="shared" si="72"/>
        <v>n.a.</v>
      </c>
    </row>
    <row r="274" spans="1:19" s="51" customFormat="1" x14ac:dyDescent="0.25">
      <c r="A274" s="239">
        <v>141</v>
      </c>
      <c r="B274" s="165" t="str">
        <f t="shared" ref="B274:K283" si="73">IFERROR(INDEX(CNCodes_ListKey,MATCH($A274&amp;"_"&amp;B$132,CNCodes_ListNumbering,0)),CONST_NA)</f>
        <v>n.a.</v>
      </c>
      <c r="C274" s="165" t="str">
        <f t="shared" si="73"/>
        <v>n.a.</v>
      </c>
      <c r="D274" s="165" t="str">
        <f t="shared" si="73"/>
        <v>n.a.</v>
      </c>
      <c r="E274" s="165" t="str">
        <f t="shared" si="73"/>
        <v>n.a.</v>
      </c>
      <c r="F274" s="165" t="str">
        <f t="shared" si="73"/>
        <v>72179050</v>
      </c>
      <c r="G274" s="165" t="str">
        <f t="shared" si="73"/>
        <v>n.a.</v>
      </c>
      <c r="H274" s="165" t="str">
        <f t="shared" si="73"/>
        <v>n.a.</v>
      </c>
      <c r="I274" s="165" t="str">
        <f t="shared" si="73"/>
        <v>n.a.</v>
      </c>
      <c r="J274" s="165" t="str">
        <f t="shared" si="73"/>
        <v>n.a.</v>
      </c>
      <c r="K274" s="165" t="str">
        <f t="shared" si="73"/>
        <v>n.a.</v>
      </c>
      <c r="L274" s="165" t="str">
        <f t="shared" ref="L274:S283" si="74">IFERROR(INDEX(CNCodes_ListKey,MATCH($A274&amp;"_"&amp;L$132,CNCodes_ListNumbering,0)),CONST_NA)</f>
        <v>n.a.</v>
      </c>
      <c r="M274" s="165" t="str">
        <f t="shared" si="74"/>
        <v>n.a.</v>
      </c>
      <c r="N274" s="165" t="str">
        <f t="shared" si="74"/>
        <v>n.a.</v>
      </c>
      <c r="O274" s="165" t="str">
        <f t="shared" si="74"/>
        <v>n.a.</v>
      </c>
      <c r="P274" s="165" t="str">
        <f t="shared" si="74"/>
        <v>n.a.</v>
      </c>
      <c r="Q274" s="165" t="str">
        <f t="shared" si="74"/>
        <v>n.a.</v>
      </c>
      <c r="R274" s="165" t="str">
        <f t="shared" si="74"/>
        <v>n.a.</v>
      </c>
      <c r="S274" s="165" t="str">
        <f t="shared" si="74"/>
        <v>n.a.</v>
      </c>
    </row>
    <row r="275" spans="1:19" s="51" customFormat="1" x14ac:dyDescent="0.25">
      <c r="A275" s="239">
        <v>142</v>
      </c>
      <c r="B275" s="165" t="str">
        <f t="shared" si="73"/>
        <v>n.a.</v>
      </c>
      <c r="C275" s="165" t="str">
        <f t="shared" si="73"/>
        <v>n.a.</v>
      </c>
      <c r="D275" s="165" t="str">
        <f t="shared" si="73"/>
        <v>n.a.</v>
      </c>
      <c r="E275" s="165" t="str">
        <f t="shared" si="73"/>
        <v>n.a.</v>
      </c>
      <c r="F275" s="165" t="str">
        <f t="shared" si="73"/>
        <v>72179090</v>
      </c>
      <c r="G275" s="165" t="str">
        <f t="shared" si="73"/>
        <v>n.a.</v>
      </c>
      <c r="H275" s="165" t="str">
        <f t="shared" si="73"/>
        <v>n.a.</v>
      </c>
      <c r="I275" s="165" t="str">
        <f t="shared" si="73"/>
        <v>n.a.</v>
      </c>
      <c r="J275" s="165" t="str">
        <f t="shared" si="73"/>
        <v>n.a.</v>
      </c>
      <c r="K275" s="165" t="str">
        <f t="shared" si="73"/>
        <v>n.a.</v>
      </c>
      <c r="L275" s="165" t="str">
        <f t="shared" si="74"/>
        <v>n.a.</v>
      </c>
      <c r="M275" s="165" t="str">
        <f t="shared" si="74"/>
        <v>n.a.</v>
      </c>
      <c r="N275" s="165" t="str">
        <f t="shared" si="74"/>
        <v>n.a.</v>
      </c>
      <c r="O275" s="165" t="str">
        <f t="shared" si="74"/>
        <v>n.a.</v>
      </c>
      <c r="P275" s="165" t="str">
        <f t="shared" si="74"/>
        <v>n.a.</v>
      </c>
      <c r="Q275" s="165" t="str">
        <f t="shared" si="74"/>
        <v>n.a.</v>
      </c>
      <c r="R275" s="165" t="str">
        <f t="shared" si="74"/>
        <v>n.a.</v>
      </c>
      <c r="S275" s="165" t="str">
        <f t="shared" si="74"/>
        <v>n.a.</v>
      </c>
    </row>
    <row r="276" spans="1:19" s="51" customFormat="1" x14ac:dyDescent="0.25">
      <c r="A276" s="239">
        <v>143</v>
      </c>
      <c r="B276" s="165" t="str">
        <f t="shared" si="73"/>
        <v>n.a.</v>
      </c>
      <c r="C276" s="165" t="str">
        <f t="shared" si="73"/>
        <v>n.a.</v>
      </c>
      <c r="D276" s="165" t="str">
        <f t="shared" si="73"/>
        <v>n.a.</v>
      </c>
      <c r="E276" s="165" t="str">
        <f t="shared" si="73"/>
        <v>n.a.</v>
      </c>
      <c r="F276" s="165" t="str">
        <f t="shared" si="73"/>
        <v>72191100</v>
      </c>
      <c r="G276" s="165" t="str">
        <f t="shared" si="73"/>
        <v>n.a.</v>
      </c>
      <c r="H276" s="165" t="str">
        <f t="shared" si="73"/>
        <v>n.a.</v>
      </c>
      <c r="I276" s="165" t="str">
        <f t="shared" si="73"/>
        <v>n.a.</v>
      </c>
      <c r="J276" s="165" t="str">
        <f t="shared" si="73"/>
        <v>n.a.</v>
      </c>
      <c r="K276" s="165" t="str">
        <f t="shared" si="73"/>
        <v>n.a.</v>
      </c>
      <c r="L276" s="165" t="str">
        <f t="shared" si="74"/>
        <v>n.a.</v>
      </c>
      <c r="M276" s="165" t="str">
        <f t="shared" si="74"/>
        <v>n.a.</v>
      </c>
      <c r="N276" s="165" t="str">
        <f t="shared" si="74"/>
        <v>n.a.</v>
      </c>
      <c r="O276" s="165" t="str">
        <f t="shared" si="74"/>
        <v>n.a.</v>
      </c>
      <c r="P276" s="165" t="str">
        <f t="shared" si="74"/>
        <v>n.a.</v>
      </c>
      <c r="Q276" s="165" t="str">
        <f t="shared" si="74"/>
        <v>n.a.</v>
      </c>
      <c r="R276" s="165" t="str">
        <f t="shared" si="74"/>
        <v>n.a.</v>
      </c>
      <c r="S276" s="165" t="str">
        <f t="shared" si="74"/>
        <v>n.a.</v>
      </c>
    </row>
    <row r="277" spans="1:19" s="51" customFormat="1" x14ac:dyDescent="0.25">
      <c r="A277" s="239">
        <v>144</v>
      </c>
      <c r="B277" s="165" t="str">
        <f t="shared" si="73"/>
        <v>n.a.</v>
      </c>
      <c r="C277" s="165" t="str">
        <f t="shared" si="73"/>
        <v>n.a.</v>
      </c>
      <c r="D277" s="165" t="str">
        <f t="shared" si="73"/>
        <v>n.a.</v>
      </c>
      <c r="E277" s="165" t="str">
        <f t="shared" si="73"/>
        <v>n.a.</v>
      </c>
      <c r="F277" s="165" t="str">
        <f t="shared" si="73"/>
        <v>72191210</v>
      </c>
      <c r="G277" s="165" t="str">
        <f t="shared" si="73"/>
        <v>n.a.</v>
      </c>
      <c r="H277" s="165" t="str">
        <f t="shared" si="73"/>
        <v>n.a.</v>
      </c>
      <c r="I277" s="165" t="str">
        <f t="shared" si="73"/>
        <v>n.a.</v>
      </c>
      <c r="J277" s="165" t="str">
        <f t="shared" si="73"/>
        <v>n.a.</v>
      </c>
      <c r="K277" s="165" t="str">
        <f t="shared" si="73"/>
        <v>n.a.</v>
      </c>
      <c r="L277" s="165" t="str">
        <f t="shared" si="74"/>
        <v>n.a.</v>
      </c>
      <c r="M277" s="165" t="str">
        <f t="shared" si="74"/>
        <v>n.a.</v>
      </c>
      <c r="N277" s="165" t="str">
        <f t="shared" si="74"/>
        <v>n.a.</v>
      </c>
      <c r="O277" s="165" t="str">
        <f t="shared" si="74"/>
        <v>n.a.</v>
      </c>
      <c r="P277" s="165" t="str">
        <f t="shared" si="74"/>
        <v>n.a.</v>
      </c>
      <c r="Q277" s="165" t="str">
        <f t="shared" si="74"/>
        <v>n.a.</v>
      </c>
      <c r="R277" s="165" t="str">
        <f t="shared" si="74"/>
        <v>n.a.</v>
      </c>
      <c r="S277" s="165" t="str">
        <f t="shared" si="74"/>
        <v>n.a.</v>
      </c>
    </row>
    <row r="278" spans="1:19" s="51" customFormat="1" x14ac:dyDescent="0.25">
      <c r="A278" s="239">
        <v>145</v>
      </c>
      <c r="B278" s="165" t="str">
        <f t="shared" si="73"/>
        <v>n.a.</v>
      </c>
      <c r="C278" s="165" t="str">
        <f t="shared" si="73"/>
        <v>n.a.</v>
      </c>
      <c r="D278" s="165" t="str">
        <f t="shared" si="73"/>
        <v>n.a.</v>
      </c>
      <c r="E278" s="165" t="str">
        <f t="shared" si="73"/>
        <v>n.a.</v>
      </c>
      <c r="F278" s="165" t="str">
        <f t="shared" si="73"/>
        <v>72191290</v>
      </c>
      <c r="G278" s="165" t="str">
        <f t="shared" si="73"/>
        <v>n.a.</v>
      </c>
      <c r="H278" s="165" t="str">
        <f t="shared" si="73"/>
        <v>n.a.</v>
      </c>
      <c r="I278" s="165" t="str">
        <f t="shared" si="73"/>
        <v>n.a.</v>
      </c>
      <c r="J278" s="165" t="str">
        <f t="shared" si="73"/>
        <v>n.a.</v>
      </c>
      <c r="K278" s="165" t="str">
        <f t="shared" si="73"/>
        <v>n.a.</v>
      </c>
      <c r="L278" s="165" t="str">
        <f t="shared" si="74"/>
        <v>n.a.</v>
      </c>
      <c r="M278" s="165" t="str">
        <f t="shared" si="74"/>
        <v>n.a.</v>
      </c>
      <c r="N278" s="165" t="str">
        <f t="shared" si="74"/>
        <v>n.a.</v>
      </c>
      <c r="O278" s="165" t="str">
        <f t="shared" si="74"/>
        <v>n.a.</v>
      </c>
      <c r="P278" s="165" t="str">
        <f t="shared" si="74"/>
        <v>n.a.</v>
      </c>
      <c r="Q278" s="165" t="str">
        <f t="shared" si="74"/>
        <v>n.a.</v>
      </c>
      <c r="R278" s="165" t="str">
        <f t="shared" si="74"/>
        <v>n.a.</v>
      </c>
      <c r="S278" s="165" t="str">
        <f t="shared" si="74"/>
        <v>n.a.</v>
      </c>
    </row>
    <row r="279" spans="1:19" s="51" customFormat="1" x14ac:dyDescent="0.25">
      <c r="A279" s="239">
        <v>146</v>
      </c>
      <c r="B279" s="165" t="str">
        <f t="shared" si="73"/>
        <v>n.a.</v>
      </c>
      <c r="C279" s="165" t="str">
        <f t="shared" si="73"/>
        <v>n.a.</v>
      </c>
      <c r="D279" s="165" t="str">
        <f t="shared" si="73"/>
        <v>n.a.</v>
      </c>
      <c r="E279" s="165" t="str">
        <f t="shared" si="73"/>
        <v>n.a.</v>
      </c>
      <c r="F279" s="165" t="str">
        <f t="shared" si="73"/>
        <v>72191310</v>
      </c>
      <c r="G279" s="165" t="str">
        <f t="shared" si="73"/>
        <v>n.a.</v>
      </c>
      <c r="H279" s="165" t="str">
        <f t="shared" si="73"/>
        <v>n.a.</v>
      </c>
      <c r="I279" s="165" t="str">
        <f t="shared" si="73"/>
        <v>n.a.</v>
      </c>
      <c r="J279" s="165" t="str">
        <f t="shared" si="73"/>
        <v>n.a.</v>
      </c>
      <c r="K279" s="165" t="str">
        <f t="shared" si="73"/>
        <v>n.a.</v>
      </c>
      <c r="L279" s="165" t="str">
        <f t="shared" si="74"/>
        <v>n.a.</v>
      </c>
      <c r="M279" s="165" t="str">
        <f t="shared" si="74"/>
        <v>n.a.</v>
      </c>
      <c r="N279" s="165" t="str">
        <f t="shared" si="74"/>
        <v>n.a.</v>
      </c>
      <c r="O279" s="165" t="str">
        <f t="shared" si="74"/>
        <v>n.a.</v>
      </c>
      <c r="P279" s="165" t="str">
        <f t="shared" si="74"/>
        <v>n.a.</v>
      </c>
      <c r="Q279" s="165" t="str">
        <f t="shared" si="74"/>
        <v>n.a.</v>
      </c>
      <c r="R279" s="165" t="str">
        <f t="shared" si="74"/>
        <v>n.a.</v>
      </c>
      <c r="S279" s="165" t="str">
        <f t="shared" si="74"/>
        <v>n.a.</v>
      </c>
    </row>
    <row r="280" spans="1:19" s="51" customFormat="1" x14ac:dyDescent="0.25">
      <c r="A280" s="239">
        <v>147</v>
      </c>
      <c r="B280" s="165" t="str">
        <f t="shared" si="73"/>
        <v>n.a.</v>
      </c>
      <c r="C280" s="165" t="str">
        <f t="shared" si="73"/>
        <v>n.a.</v>
      </c>
      <c r="D280" s="165" t="str">
        <f t="shared" si="73"/>
        <v>n.a.</v>
      </c>
      <c r="E280" s="165" t="str">
        <f t="shared" si="73"/>
        <v>n.a.</v>
      </c>
      <c r="F280" s="165" t="str">
        <f t="shared" si="73"/>
        <v>72191390</v>
      </c>
      <c r="G280" s="165" t="str">
        <f t="shared" si="73"/>
        <v>n.a.</v>
      </c>
      <c r="H280" s="165" t="str">
        <f t="shared" si="73"/>
        <v>n.a.</v>
      </c>
      <c r="I280" s="165" t="str">
        <f t="shared" si="73"/>
        <v>n.a.</v>
      </c>
      <c r="J280" s="165" t="str">
        <f t="shared" si="73"/>
        <v>n.a.</v>
      </c>
      <c r="K280" s="165" t="str">
        <f t="shared" si="73"/>
        <v>n.a.</v>
      </c>
      <c r="L280" s="165" t="str">
        <f t="shared" si="74"/>
        <v>n.a.</v>
      </c>
      <c r="M280" s="165" t="str">
        <f t="shared" si="74"/>
        <v>n.a.</v>
      </c>
      <c r="N280" s="165" t="str">
        <f t="shared" si="74"/>
        <v>n.a.</v>
      </c>
      <c r="O280" s="165" t="str">
        <f t="shared" si="74"/>
        <v>n.a.</v>
      </c>
      <c r="P280" s="165" t="str">
        <f t="shared" si="74"/>
        <v>n.a.</v>
      </c>
      <c r="Q280" s="165" t="str">
        <f t="shared" si="74"/>
        <v>n.a.</v>
      </c>
      <c r="R280" s="165" t="str">
        <f t="shared" si="74"/>
        <v>n.a.</v>
      </c>
      <c r="S280" s="165" t="str">
        <f t="shared" si="74"/>
        <v>n.a.</v>
      </c>
    </row>
    <row r="281" spans="1:19" s="51" customFormat="1" x14ac:dyDescent="0.25">
      <c r="A281" s="239">
        <v>148</v>
      </c>
      <c r="B281" s="165" t="str">
        <f t="shared" si="73"/>
        <v>n.a.</v>
      </c>
      <c r="C281" s="165" t="str">
        <f t="shared" si="73"/>
        <v>n.a.</v>
      </c>
      <c r="D281" s="165" t="str">
        <f t="shared" si="73"/>
        <v>n.a.</v>
      </c>
      <c r="E281" s="165" t="str">
        <f t="shared" si="73"/>
        <v>n.a.</v>
      </c>
      <c r="F281" s="165" t="str">
        <f t="shared" si="73"/>
        <v>72191410</v>
      </c>
      <c r="G281" s="165" t="str">
        <f t="shared" si="73"/>
        <v>n.a.</v>
      </c>
      <c r="H281" s="165" t="str">
        <f t="shared" si="73"/>
        <v>n.a.</v>
      </c>
      <c r="I281" s="165" t="str">
        <f t="shared" si="73"/>
        <v>n.a.</v>
      </c>
      <c r="J281" s="165" t="str">
        <f t="shared" si="73"/>
        <v>n.a.</v>
      </c>
      <c r="K281" s="165" t="str">
        <f t="shared" si="73"/>
        <v>n.a.</v>
      </c>
      <c r="L281" s="165" t="str">
        <f t="shared" si="74"/>
        <v>n.a.</v>
      </c>
      <c r="M281" s="165" t="str">
        <f t="shared" si="74"/>
        <v>n.a.</v>
      </c>
      <c r="N281" s="165" t="str">
        <f t="shared" si="74"/>
        <v>n.a.</v>
      </c>
      <c r="O281" s="165" t="str">
        <f t="shared" si="74"/>
        <v>n.a.</v>
      </c>
      <c r="P281" s="165" t="str">
        <f t="shared" si="74"/>
        <v>n.a.</v>
      </c>
      <c r="Q281" s="165" t="str">
        <f t="shared" si="74"/>
        <v>n.a.</v>
      </c>
      <c r="R281" s="165" t="str">
        <f t="shared" si="74"/>
        <v>n.a.</v>
      </c>
      <c r="S281" s="165" t="str">
        <f t="shared" si="74"/>
        <v>n.a.</v>
      </c>
    </row>
    <row r="282" spans="1:19" s="51" customFormat="1" x14ac:dyDescent="0.25">
      <c r="A282" s="239">
        <v>149</v>
      </c>
      <c r="B282" s="165" t="str">
        <f t="shared" si="73"/>
        <v>n.a.</v>
      </c>
      <c r="C282" s="165" t="str">
        <f t="shared" si="73"/>
        <v>n.a.</v>
      </c>
      <c r="D282" s="165" t="str">
        <f t="shared" si="73"/>
        <v>n.a.</v>
      </c>
      <c r="E282" s="165" t="str">
        <f t="shared" si="73"/>
        <v>n.a.</v>
      </c>
      <c r="F282" s="165" t="str">
        <f t="shared" si="73"/>
        <v>72191490</v>
      </c>
      <c r="G282" s="165" t="str">
        <f t="shared" si="73"/>
        <v>n.a.</v>
      </c>
      <c r="H282" s="165" t="str">
        <f t="shared" si="73"/>
        <v>n.a.</v>
      </c>
      <c r="I282" s="165" t="str">
        <f t="shared" si="73"/>
        <v>n.a.</v>
      </c>
      <c r="J282" s="165" t="str">
        <f t="shared" si="73"/>
        <v>n.a.</v>
      </c>
      <c r="K282" s="165" t="str">
        <f t="shared" si="73"/>
        <v>n.a.</v>
      </c>
      <c r="L282" s="165" t="str">
        <f t="shared" si="74"/>
        <v>n.a.</v>
      </c>
      <c r="M282" s="165" t="str">
        <f t="shared" si="74"/>
        <v>n.a.</v>
      </c>
      <c r="N282" s="165" t="str">
        <f t="shared" si="74"/>
        <v>n.a.</v>
      </c>
      <c r="O282" s="165" t="str">
        <f t="shared" si="74"/>
        <v>n.a.</v>
      </c>
      <c r="P282" s="165" t="str">
        <f t="shared" si="74"/>
        <v>n.a.</v>
      </c>
      <c r="Q282" s="165" t="str">
        <f t="shared" si="74"/>
        <v>n.a.</v>
      </c>
      <c r="R282" s="165" t="str">
        <f t="shared" si="74"/>
        <v>n.a.</v>
      </c>
      <c r="S282" s="165" t="str">
        <f t="shared" si="74"/>
        <v>n.a.</v>
      </c>
    </row>
    <row r="283" spans="1:19" s="51" customFormat="1" x14ac:dyDescent="0.25">
      <c r="A283" s="239">
        <v>150</v>
      </c>
      <c r="B283" s="165" t="str">
        <f t="shared" si="73"/>
        <v>n.a.</v>
      </c>
      <c r="C283" s="165" t="str">
        <f t="shared" si="73"/>
        <v>n.a.</v>
      </c>
      <c r="D283" s="165" t="str">
        <f t="shared" si="73"/>
        <v>n.a.</v>
      </c>
      <c r="E283" s="165" t="str">
        <f t="shared" si="73"/>
        <v>n.a.</v>
      </c>
      <c r="F283" s="165" t="str">
        <f t="shared" si="73"/>
        <v>72192110</v>
      </c>
      <c r="G283" s="165" t="str">
        <f t="shared" si="73"/>
        <v>n.a.</v>
      </c>
      <c r="H283" s="165" t="str">
        <f t="shared" si="73"/>
        <v>n.a.</v>
      </c>
      <c r="I283" s="165" t="str">
        <f t="shared" si="73"/>
        <v>n.a.</v>
      </c>
      <c r="J283" s="165" t="str">
        <f t="shared" si="73"/>
        <v>n.a.</v>
      </c>
      <c r="K283" s="165" t="str">
        <f t="shared" si="73"/>
        <v>n.a.</v>
      </c>
      <c r="L283" s="165" t="str">
        <f t="shared" si="74"/>
        <v>n.a.</v>
      </c>
      <c r="M283" s="165" t="str">
        <f t="shared" si="74"/>
        <v>n.a.</v>
      </c>
      <c r="N283" s="165" t="str">
        <f t="shared" si="74"/>
        <v>n.a.</v>
      </c>
      <c r="O283" s="165" t="str">
        <f t="shared" si="74"/>
        <v>n.a.</v>
      </c>
      <c r="P283" s="165" t="str">
        <f t="shared" si="74"/>
        <v>n.a.</v>
      </c>
      <c r="Q283" s="165" t="str">
        <f t="shared" si="74"/>
        <v>n.a.</v>
      </c>
      <c r="R283" s="165" t="str">
        <f t="shared" si="74"/>
        <v>n.a.</v>
      </c>
      <c r="S283" s="165" t="str">
        <f t="shared" si="74"/>
        <v>n.a.</v>
      </c>
    </row>
    <row r="284" spans="1:19" s="51" customFormat="1" x14ac:dyDescent="0.25">
      <c r="A284" s="239">
        <v>151</v>
      </c>
      <c r="B284" s="165" t="str">
        <f t="shared" ref="B284:K293" si="75">IFERROR(INDEX(CNCodes_ListKey,MATCH($A284&amp;"_"&amp;B$132,CNCodes_ListNumbering,0)),CONST_NA)</f>
        <v>n.a.</v>
      </c>
      <c r="C284" s="165" t="str">
        <f t="shared" si="75"/>
        <v>n.a.</v>
      </c>
      <c r="D284" s="165" t="str">
        <f t="shared" si="75"/>
        <v>n.a.</v>
      </c>
      <c r="E284" s="165" t="str">
        <f t="shared" si="75"/>
        <v>n.a.</v>
      </c>
      <c r="F284" s="165" t="str">
        <f t="shared" si="75"/>
        <v>72192190</v>
      </c>
      <c r="G284" s="165" t="str">
        <f t="shared" si="75"/>
        <v>n.a.</v>
      </c>
      <c r="H284" s="165" t="str">
        <f t="shared" si="75"/>
        <v>n.a.</v>
      </c>
      <c r="I284" s="165" t="str">
        <f t="shared" si="75"/>
        <v>n.a.</v>
      </c>
      <c r="J284" s="165" t="str">
        <f t="shared" si="75"/>
        <v>n.a.</v>
      </c>
      <c r="K284" s="165" t="str">
        <f t="shared" si="75"/>
        <v>n.a.</v>
      </c>
      <c r="L284" s="165" t="str">
        <f t="shared" ref="L284:S293" si="76">IFERROR(INDEX(CNCodes_ListKey,MATCH($A284&amp;"_"&amp;L$132,CNCodes_ListNumbering,0)),CONST_NA)</f>
        <v>n.a.</v>
      </c>
      <c r="M284" s="165" t="str">
        <f t="shared" si="76"/>
        <v>n.a.</v>
      </c>
      <c r="N284" s="165" t="str">
        <f t="shared" si="76"/>
        <v>n.a.</v>
      </c>
      <c r="O284" s="165" t="str">
        <f t="shared" si="76"/>
        <v>n.a.</v>
      </c>
      <c r="P284" s="165" t="str">
        <f t="shared" si="76"/>
        <v>n.a.</v>
      </c>
      <c r="Q284" s="165" t="str">
        <f t="shared" si="76"/>
        <v>n.a.</v>
      </c>
      <c r="R284" s="165" t="str">
        <f t="shared" si="76"/>
        <v>n.a.</v>
      </c>
      <c r="S284" s="165" t="str">
        <f t="shared" si="76"/>
        <v>n.a.</v>
      </c>
    </row>
    <row r="285" spans="1:19" s="51" customFormat="1" x14ac:dyDescent="0.25">
      <c r="A285" s="239">
        <v>152</v>
      </c>
      <c r="B285" s="165" t="str">
        <f t="shared" si="75"/>
        <v>n.a.</v>
      </c>
      <c r="C285" s="165" t="str">
        <f t="shared" si="75"/>
        <v>n.a.</v>
      </c>
      <c r="D285" s="165" t="str">
        <f t="shared" si="75"/>
        <v>n.a.</v>
      </c>
      <c r="E285" s="165" t="str">
        <f t="shared" si="75"/>
        <v>n.a.</v>
      </c>
      <c r="F285" s="165" t="str">
        <f t="shared" si="75"/>
        <v>72192210</v>
      </c>
      <c r="G285" s="165" t="str">
        <f t="shared" si="75"/>
        <v>n.a.</v>
      </c>
      <c r="H285" s="165" t="str">
        <f t="shared" si="75"/>
        <v>n.a.</v>
      </c>
      <c r="I285" s="165" t="str">
        <f t="shared" si="75"/>
        <v>n.a.</v>
      </c>
      <c r="J285" s="165" t="str">
        <f t="shared" si="75"/>
        <v>n.a.</v>
      </c>
      <c r="K285" s="165" t="str">
        <f t="shared" si="75"/>
        <v>n.a.</v>
      </c>
      <c r="L285" s="165" t="str">
        <f t="shared" si="76"/>
        <v>n.a.</v>
      </c>
      <c r="M285" s="165" t="str">
        <f t="shared" si="76"/>
        <v>n.a.</v>
      </c>
      <c r="N285" s="165" t="str">
        <f t="shared" si="76"/>
        <v>n.a.</v>
      </c>
      <c r="O285" s="165" t="str">
        <f t="shared" si="76"/>
        <v>n.a.</v>
      </c>
      <c r="P285" s="165" t="str">
        <f t="shared" si="76"/>
        <v>n.a.</v>
      </c>
      <c r="Q285" s="165" t="str">
        <f t="shared" si="76"/>
        <v>n.a.</v>
      </c>
      <c r="R285" s="165" t="str">
        <f t="shared" si="76"/>
        <v>n.a.</v>
      </c>
      <c r="S285" s="165" t="str">
        <f t="shared" si="76"/>
        <v>n.a.</v>
      </c>
    </row>
    <row r="286" spans="1:19" s="51" customFormat="1" x14ac:dyDescent="0.25">
      <c r="A286" s="239">
        <v>153</v>
      </c>
      <c r="B286" s="165" t="str">
        <f t="shared" si="75"/>
        <v>n.a.</v>
      </c>
      <c r="C286" s="165" t="str">
        <f t="shared" si="75"/>
        <v>n.a.</v>
      </c>
      <c r="D286" s="165" t="str">
        <f t="shared" si="75"/>
        <v>n.a.</v>
      </c>
      <c r="E286" s="165" t="str">
        <f t="shared" si="75"/>
        <v>n.a.</v>
      </c>
      <c r="F286" s="165" t="str">
        <f t="shared" si="75"/>
        <v>72192290</v>
      </c>
      <c r="G286" s="165" t="str">
        <f t="shared" si="75"/>
        <v>n.a.</v>
      </c>
      <c r="H286" s="165" t="str">
        <f t="shared" si="75"/>
        <v>n.a.</v>
      </c>
      <c r="I286" s="165" t="str">
        <f t="shared" si="75"/>
        <v>n.a.</v>
      </c>
      <c r="J286" s="165" t="str">
        <f t="shared" si="75"/>
        <v>n.a.</v>
      </c>
      <c r="K286" s="165" t="str">
        <f t="shared" si="75"/>
        <v>n.a.</v>
      </c>
      <c r="L286" s="165" t="str">
        <f t="shared" si="76"/>
        <v>n.a.</v>
      </c>
      <c r="M286" s="165" t="str">
        <f t="shared" si="76"/>
        <v>n.a.</v>
      </c>
      <c r="N286" s="165" t="str">
        <f t="shared" si="76"/>
        <v>n.a.</v>
      </c>
      <c r="O286" s="165" t="str">
        <f t="shared" si="76"/>
        <v>n.a.</v>
      </c>
      <c r="P286" s="165" t="str">
        <f t="shared" si="76"/>
        <v>n.a.</v>
      </c>
      <c r="Q286" s="165" t="str">
        <f t="shared" si="76"/>
        <v>n.a.</v>
      </c>
      <c r="R286" s="165" t="str">
        <f t="shared" si="76"/>
        <v>n.a.</v>
      </c>
      <c r="S286" s="165" t="str">
        <f t="shared" si="76"/>
        <v>n.a.</v>
      </c>
    </row>
    <row r="287" spans="1:19" s="51" customFormat="1" x14ac:dyDescent="0.25">
      <c r="A287" s="239">
        <v>154</v>
      </c>
      <c r="B287" s="165" t="str">
        <f t="shared" si="75"/>
        <v>n.a.</v>
      </c>
      <c r="C287" s="165" t="str">
        <f t="shared" si="75"/>
        <v>n.a.</v>
      </c>
      <c r="D287" s="165" t="str">
        <f t="shared" si="75"/>
        <v>n.a.</v>
      </c>
      <c r="E287" s="165" t="str">
        <f t="shared" si="75"/>
        <v>n.a.</v>
      </c>
      <c r="F287" s="165" t="str">
        <f t="shared" si="75"/>
        <v>72192300</v>
      </c>
      <c r="G287" s="165" t="str">
        <f t="shared" si="75"/>
        <v>n.a.</v>
      </c>
      <c r="H287" s="165" t="str">
        <f t="shared" si="75"/>
        <v>n.a.</v>
      </c>
      <c r="I287" s="165" t="str">
        <f t="shared" si="75"/>
        <v>n.a.</v>
      </c>
      <c r="J287" s="165" t="str">
        <f t="shared" si="75"/>
        <v>n.a.</v>
      </c>
      <c r="K287" s="165" t="str">
        <f t="shared" si="75"/>
        <v>n.a.</v>
      </c>
      <c r="L287" s="165" t="str">
        <f t="shared" si="76"/>
        <v>n.a.</v>
      </c>
      <c r="M287" s="165" t="str">
        <f t="shared" si="76"/>
        <v>n.a.</v>
      </c>
      <c r="N287" s="165" t="str">
        <f t="shared" si="76"/>
        <v>n.a.</v>
      </c>
      <c r="O287" s="165" t="str">
        <f t="shared" si="76"/>
        <v>n.a.</v>
      </c>
      <c r="P287" s="165" t="str">
        <f t="shared" si="76"/>
        <v>n.a.</v>
      </c>
      <c r="Q287" s="165" t="str">
        <f t="shared" si="76"/>
        <v>n.a.</v>
      </c>
      <c r="R287" s="165" t="str">
        <f t="shared" si="76"/>
        <v>n.a.</v>
      </c>
      <c r="S287" s="165" t="str">
        <f t="shared" si="76"/>
        <v>n.a.</v>
      </c>
    </row>
    <row r="288" spans="1:19" s="51" customFormat="1" x14ac:dyDescent="0.25">
      <c r="A288" s="239">
        <v>155</v>
      </c>
      <c r="B288" s="165" t="str">
        <f t="shared" si="75"/>
        <v>n.a.</v>
      </c>
      <c r="C288" s="165" t="str">
        <f t="shared" si="75"/>
        <v>n.a.</v>
      </c>
      <c r="D288" s="165" t="str">
        <f t="shared" si="75"/>
        <v>n.a.</v>
      </c>
      <c r="E288" s="165" t="str">
        <f t="shared" si="75"/>
        <v>n.a.</v>
      </c>
      <c r="F288" s="165" t="str">
        <f t="shared" si="75"/>
        <v>72192400</v>
      </c>
      <c r="G288" s="165" t="str">
        <f t="shared" si="75"/>
        <v>n.a.</v>
      </c>
      <c r="H288" s="165" t="str">
        <f t="shared" si="75"/>
        <v>n.a.</v>
      </c>
      <c r="I288" s="165" t="str">
        <f t="shared" si="75"/>
        <v>n.a.</v>
      </c>
      <c r="J288" s="165" t="str">
        <f t="shared" si="75"/>
        <v>n.a.</v>
      </c>
      <c r="K288" s="165" t="str">
        <f t="shared" si="75"/>
        <v>n.a.</v>
      </c>
      <c r="L288" s="165" t="str">
        <f t="shared" si="76"/>
        <v>n.a.</v>
      </c>
      <c r="M288" s="165" t="str">
        <f t="shared" si="76"/>
        <v>n.a.</v>
      </c>
      <c r="N288" s="165" t="str">
        <f t="shared" si="76"/>
        <v>n.a.</v>
      </c>
      <c r="O288" s="165" t="str">
        <f t="shared" si="76"/>
        <v>n.a.</v>
      </c>
      <c r="P288" s="165" t="str">
        <f t="shared" si="76"/>
        <v>n.a.</v>
      </c>
      <c r="Q288" s="165" t="str">
        <f t="shared" si="76"/>
        <v>n.a.</v>
      </c>
      <c r="R288" s="165" t="str">
        <f t="shared" si="76"/>
        <v>n.a.</v>
      </c>
      <c r="S288" s="165" t="str">
        <f t="shared" si="76"/>
        <v>n.a.</v>
      </c>
    </row>
    <row r="289" spans="1:19" s="51" customFormat="1" x14ac:dyDescent="0.25">
      <c r="A289" s="239">
        <v>156</v>
      </c>
      <c r="B289" s="165" t="str">
        <f t="shared" si="75"/>
        <v>n.a.</v>
      </c>
      <c r="C289" s="165" t="str">
        <f t="shared" si="75"/>
        <v>n.a.</v>
      </c>
      <c r="D289" s="165" t="str">
        <f t="shared" si="75"/>
        <v>n.a.</v>
      </c>
      <c r="E289" s="165" t="str">
        <f t="shared" si="75"/>
        <v>n.a.</v>
      </c>
      <c r="F289" s="165" t="str">
        <f t="shared" si="75"/>
        <v>72193100</v>
      </c>
      <c r="G289" s="165" t="str">
        <f t="shared" si="75"/>
        <v>n.a.</v>
      </c>
      <c r="H289" s="165" t="str">
        <f t="shared" si="75"/>
        <v>n.a.</v>
      </c>
      <c r="I289" s="165" t="str">
        <f t="shared" si="75"/>
        <v>n.a.</v>
      </c>
      <c r="J289" s="165" t="str">
        <f t="shared" si="75"/>
        <v>n.a.</v>
      </c>
      <c r="K289" s="165" t="str">
        <f t="shared" si="75"/>
        <v>n.a.</v>
      </c>
      <c r="L289" s="165" t="str">
        <f t="shared" si="76"/>
        <v>n.a.</v>
      </c>
      <c r="M289" s="165" t="str">
        <f t="shared" si="76"/>
        <v>n.a.</v>
      </c>
      <c r="N289" s="165" t="str">
        <f t="shared" si="76"/>
        <v>n.a.</v>
      </c>
      <c r="O289" s="165" t="str">
        <f t="shared" si="76"/>
        <v>n.a.</v>
      </c>
      <c r="P289" s="165" t="str">
        <f t="shared" si="76"/>
        <v>n.a.</v>
      </c>
      <c r="Q289" s="165" t="str">
        <f t="shared" si="76"/>
        <v>n.a.</v>
      </c>
      <c r="R289" s="165" t="str">
        <f t="shared" si="76"/>
        <v>n.a.</v>
      </c>
      <c r="S289" s="165" t="str">
        <f t="shared" si="76"/>
        <v>n.a.</v>
      </c>
    </row>
    <row r="290" spans="1:19" s="51" customFormat="1" x14ac:dyDescent="0.25">
      <c r="A290" s="239">
        <v>157</v>
      </c>
      <c r="B290" s="165" t="str">
        <f t="shared" si="75"/>
        <v>n.a.</v>
      </c>
      <c r="C290" s="165" t="str">
        <f t="shared" si="75"/>
        <v>n.a.</v>
      </c>
      <c r="D290" s="165" t="str">
        <f t="shared" si="75"/>
        <v>n.a.</v>
      </c>
      <c r="E290" s="165" t="str">
        <f t="shared" si="75"/>
        <v>n.a.</v>
      </c>
      <c r="F290" s="165" t="str">
        <f t="shared" si="75"/>
        <v>72193210</v>
      </c>
      <c r="G290" s="165" t="str">
        <f t="shared" si="75"/>
        <v>n.a.</v>
      </c>
      <c r="H290" s="165" t="str">
        <f t="shared" si="75"/>
        <v>n.a.</v>
      </c>
      <c r="I290" s="165" t="str">
        <f t="shared" si="75"/>
        <v>n.a.</v>
      </c>
      <c r="J290" s="165" t="str">
        <f t="shared" si="75"/>
        <v>n.a.</v>
      </c>
      <c r="K290" s="165" t="str">
        <f t="shared" si="75"/>
        <v>n.a.</v>
      </c>
      <c r="L290" s="165" t="str">
        <f t="shared" si="76"/>
        <v>n.a.</v>
      </c>
      <c r="M290" s="165" t="str">
        <f t="shared" si="76"/>
        <v>n.a.</v>
      </c>
      <c r="N290" s="165" t="str">
        <f t="shared" si="76"/>
        <v>n.a.</v>
      </c>
      <c r="O290" s="165" t="str">
        <f t="shared" si="76"/>
        <v>n.a.</v>
      </c>
      <c r="P290" s="165" t="str">
        <f t="shared" si="76"/>
        <v>n.a.</v>
      </c>
      <c r="Q290" s="165" t="str">
        <f t="shared" si="76"/>
        <v>n.a.</v>
      </c>
      <c r="R290" s="165" t="str">
        <f t="shared" si="76"/>
        <v>n.a.</v>
      </c>
      <c r="S290" s="165" t="str">
        <f t="shared" si="76"/>
        <v>n.a.</v>
      </c>
    </row>
    <row r="291" spans="1:19" s="51" customFormat="1" x14ac:dyDescent="0.25">
      <c r="A291" s="239">
        <v>158</v>
      </c>
      <c r="B291" s="165" t="str">
        <f t="shared" si="75"/>
        <v>n.a.</v>
      </c>
      <c r="C291" s="165" t="str">
        <f t="shared" si="75"/>
        <v>n.a.</v>
      </c>
      <c r="D291" s="165" t="str">
        <f t="shared" si="75"/>
        <v>n.a.</v>
      </c>
      <c r="E291" s="165" t="str">
        <f t="shared" si="75"/>
        <v>n.a.</v>
      </c>
      <c r="F291" s="165" t="str">
        <f t="shared" si="75"/>
        <v>72193290</v>
      </c>
      <c r="G291" s="165" t="str">
        <f t="shared" si="75"/>
        <v>n.a.</v>
      </c>
      <c r="H291" s="165" t="str">
        <f t="shared" si="75"/>
        <v>n.a.</v>
      </c>
      <c r="I291" s="165" t="str">
        <f t="shared" si="75"/>
        <v>n.a.</v>
      </c>
      <c r="J291" s="165" t="str">
        <f t="shared" si="75"/>
        <v>n.a.</v>
      </c>
      <c r="K291" s="165" t="str">
        <f t="shared" si="75"/>
        <v>n.a.</v>
      </c>
      <c r="L291" s="165" t="str">
        <f t="shared" si="76"/>
        <v>n.a.</v>
      </c>
      <c r="M291" s="165" t="str">
        <f t="shared" si="76"/>
        <v>n.a.</v>
      </c>
      <c r="N291" s="165" t="str">
        <f t="shared" si="76"/>
        <v>n.a.</v>
      </c>
      <c r="O291" s="165" t="str">
        <f t="shared" si="76"/>
        <v>n.a.</v>
      </c>
      <c r="P291" s="165" t="str">
        <f t="shared" si="76"/>
        <v>n.a.</v>
      </c>
      <c r="Q291" s="165" t="str">
        <f t="shared" si="76"/>
        <v>n.a.</v>
      </c>
      <c r="R291" s="165" t="str">
        <f t="shared" si="76"/>
        <v>n.a.</v>
      </c>
      <c r="S291" s="165" t="str">
        <f t="shared" si="76"/>
        <v>n.a.</v>
      </c>
    </row>
    <row r="292" spans="1:19" s="51" customFormat="1" x14ac:dyDescent="0.25">
      <c r="A292" s="239">
        <v>159</v>
      </c>
      <c r="B292" s="165" t="str">
        <f t="shared" si="75"/>
        <v>n.a.</v>
      </c>
      <c r="C292" s="165" t="str">
        <f t="shared" si="75"/>
        <v>n.a.</v>
      </c>
      <c r="D292" s="165" t="str">
        <f t="shared" si="75"/>
        <v>n.a.</v>
      </c>
      <c r="E292" s="165" t="str">
        <f t="shared" si="75"/>
        <v>n.a.</v>
      </c>
      <c r="F292" s="165" t="str">
        <f t="shared" si="75"/>
        <v>72193310</v>
      </c>
      <c r="G292" s="165" t="str">
        <f t="shared" si="75"/>
        <v>n.a.</v>
      </c>
      <c r="H292" s="165" t="str">
        <f t="shared" si="75"/>
        <v>n.a.</v>
      </c>
      <c r="I292" s="165" t="str">
        <f t="shared" si="75"/>
        <v>n.a.</v>
      </c>
      <c r="J292" s="165" t="str">
        <f t="shared" si="75"/>
        <v>n.a.</v>
      </c>
      <c r="K292" s="165" t="str">
        <f t="shared" si="75"/>
        <v>n.a.</v>
      </c>
      <c r="L292" s="165" t="str">
        <f t="shared" si="76"/>
        <v>n.a.</v>
      </c>
      <c r="M292" s="165" t="str">
        <f t="shared" si="76"/>
        <v>n.a.</v>
      </c>
      <c r="N292" s="165" t="str">
        <f t="shared" si="76"/>
        <v>n.a.</v>
      </c>
      <c r="O292" s="165" t="str">
        <f t="shared" si="76"/>
        <v>n.a.</v>
      </c>
      <c r="P292" s="165" t="str">
        <f t="shared" si="76"/>
        <v>n.a.</v>
      </c>
      <c r="Q292" s="165" t="str">
        <f t="shared" si="76"/>
        <v>n.a.</v>
      </c>
      <c r="R292" s="165" t="str">
        <f t="shared" si="76"/>
        <v>n.a.</v>
      </c>
      <c r="S292" s="165" t="str">
        <f t="shared" si="76"/>
        <v>n.a.</v>
      </c>
    </row>
    <row r="293" spans="1:19" s="51" customFormat="1" x14ac:dyDescent="0.25">
      <c r="A293" s="239">
        <v>160</v>
      </c>
      <c r="B293" s="165" t="str">
        <f t="shared" si="75"/>
        <v>n.a.</v>
      </c>
      <c r="C293" s="165" t="str">
        <f t="shared" si="75"/>
        <v>n.a.</v>
      </c>
      <c r="D293" s="165" t="str">
        <f t="shared" si="75"/>
        <v>n.a.</v>
      </c>
      <c r="E293" s="165" t="str">
        <f t="shared" si="75"/>
        <v>n.a.</v>
      </c>
      <c r="F293" s="165" t="str">
        <f t="shared" si="75"/>
        <v>72193390</v>
      </c>
      <c r="G293" s="165" t="str">
        <f t="shared" si="75"/>
        <v>n.a.</v>
      </c>
      <c r="H293" s="165" t="str">
        <f t="shared" si="75"/>
        <v>n.a.</v>
      </c>
      <c r="I293" s="165" t="str">
        <f t="shared" si="75"/>
        <v>n.a.</v>
      </c>
      <c r="J293" s="165" t="str">
        <f t="shared" si="75"/>
        <v>n.a.</v>
      </c>
      <c r="K293" s="165" t="str">
        <f t="shared" si="75"/>
        <v>n.a.</v>
      </c>
      <c r="L293" s="165" t="str">
        <f t="shared" si="76"/>
        <v>n.a.</v>
      </c>
      <c r="M293" s="165" t="str">
        <f t="shared" si="76"/>
        <v>n.a.</v>
      </c>
      <c r="N293" s="165" t="str">
        <f t="shared" si="76"/>
        <v>n.a.</v>
      </c>
      <c r="O293" s="165" t="str">
        <f t="shared" si="76"/>
        <v>n.a.</v>
      </c>
      <c r="P293" s="165" t="str">
        <f t="shared" si="76"/>
        <v>n.a.</v>
      </c>
      <c r="Q293" s="165" t="str">
        <f t="shared" si="76"/>
        <v>n.a.</v>
      </c>
      <c r="R293" s="165" t="str">
        <f t="shared" si="76"/>
        <v>n.a.</v>
      </c>
      <c r="S293" s="165" t="str">
        <f t="shared" si="76"/>
        <v>n.a.</v>
      </c>
    </row>
    <row r="294" spans="1:19" s="51" customFormat="1" x14ac:dyDescent="0.25">
      <c r="A294" s="239">
        <v>161</v>
      </c>
      <c r="B294" s="165" t="str">
        <f t="shared" ref="B294:K303" si="77">IFERROR(INDEX(CNCodes_ListKey,MATCH($A294&amp;"_"&amp;B$132,CNCodes_ListNumbering,0)),CONST_NA)</f>
        <v>n.a.</v>
      </c>
      <c r="C294" s="165" t="str">
        <f t="shared" si="77"/>
        <v>n.a.</v>
      </c>
      <c r="D294" s="165" t="str">
        <f t="shared" si="77"/>
        <v>n.a.</v>
      </c>
      <c r="E294" s="165" t="str">
        <f t="shared" si="77"/>
        <v>n.a.</v>
      </c>
      <c r="F294" s="165" t="str">
        <f t="shared" si="77"/>
        <v>72193410</v>
      </c>
      <c r="G294" s="165" t="str">
        <f t="shared" si="77"/>
        <v>n.a.</v>
      </c>
      <c r="H294" s="165" t="str">
        <f t="shared" si="77"/>
        <v>n.a.</v>
      </c>
      <c r="I294" s="165" t="str">
        <f t="shared" si="77"/>
        <v>n.a.</v>
      </c>
      <c r="J294" s="165" t="str">
        <f t="shared" si="77"/>
        <v>n.a.</v>
      </c>
      <c r="K294" s="165" t="str">
        <f t="shared" si="77"/>
        <v>n.a.</v>
      </c>
      <c r="L294" s="165" t="str">
        <f t="shared" ref="L294:S303" si="78">IFERROR(INDEX(CNCodes_ListKey,MATCH($A294&amp;"_"&amp;L$132,CNCodes_ListNumbering,0)),CONST_NA)</f>
        <v>n.a.</v>
      </c>
      <c r="M294" s="165" t="str">
        <f t="shared" si="78"/>
        <v>n.a.</v>
      </c>
      <c r="N294" s="165" t="str">
        <f t="shared" si="78"/>
        <v>n.a.</v>
      </c>
      <c r="O294" s="165" t="str">
        <f t="shared" si="78"/>
        <v>n.a.</v>
      </c>
      <c r="P294" s="165" t="str">
        <f t="shared" si="78"/>
        <v>n.a.</v>
      </c>
      <c r="Q294" s="165" t="str">
        <f t="shared" si="78"/>
        <v>n.a.</v>
      </c>
      <c r="R294" s="165" t="str">
        <f t="shared" si="78"/>
        <v>n.a.</v>
      </c>
      <c r="S294" s="165" t="str">
        <f t="shared" si="78"/>
        <v>n.a.</v>
      </c>
    </row>
    <row r="295" spans="1:19" s="51" customFormat="1" x14ac:dyDescent="0.25">
      <c r="A295" s="239">
        <v>162</v>
      </c>
      <c r="B295" s="165" t="str">
        <f t="shared" si="77"/>
        <v>n.a.</v>
      </c>
      <c r="C295" s="165" t="str">
        <f t="shared" si="77"/>
        <v>n.a.</v>
      </c>
      <c r="D295" s="165" t="str">
        <f t="shared" si="77"/>
        <v>n.a.</v>
      </c>
      <c r="E295" s="165" t="str">
        <f t="shared" si="77"/>
        <v>n.a.</v>
      </c>
      <c r="F295" s="165" t="str">
        <f t="shared" si="77"/>
        <v>72193490</v>
      </c>
      <c r="G295" s="165" t="str">
        <f t="shared" si="77"/>
        <v>n.a.</v>
      </c>
      <c r="H295" s="165" t="str">
        <f t="shared" si="77"/>
        <v>n.a.</v>
      </c>
      <c r="I295" s="165" t="str">
        <f t="shared" si="77"/>
        <v>n.a.</v>
      </c>
      <c r="J295" s="165" t="str">
        <f t="shared" si="77"/>
        <v>n.a.</v>
      </c>
      <c r="K295" s="165" t="str">
        <f t="shared" si="77"/>
        <v>n.a.</v>
      </c>
      <c r="L295" s="165" t="str">
        <f t="shared" si="78"/>
        <v>n.a.</v>
      </c>
      <c r="M295" s="165" t="str">
        <f t="shared" si="78"/>
        <v>n.a.</v>
      </c>
      <c r="N295" s="165" t="str">
        <f t="shared" si="78"/>
        <v>n.a.</v>
      </c>
      <c r="O295" s="165" t="str">
        <f t="shared" si="78"/>
        <v>n.a.</v>
      </c>
      <c r="P295" s="165" t="str">
        <f t="shared" si="78"/>
        <v>n.a.</v>
      </c>
      <c r="Q295" s="165" t="str">
        <f t="shared" si="78"/>
        <v>n.a.</v>
      </c>
      <c r="R295" s="165" t="str">
        <f t="shared" si="78"/>
        <v>n.a.</v>
      </c>
      <c r="S295" s="165" t="str">
        <f t="shared" si="78"/>
        <v>n.a.</v>
      </c>
    </row>
    <row r="296" spans="1:19" s="51" customFormat="1" x14ac:dyDescent="0.25">
      <c r="A296" s="239">
        <v>163</v>
      </c>
      <c r="B296" s="165" t="str">
        <f t="shared" si="77"/>
        <v>n.a.</v>
      </c>
      <c r="C296" s="165" t="str">
        <f t="shared" si="77"/>
        <v>n.a.</v>
      </c>
      <c r="D296" s="165" t="str">
        <f t="shared" si="77"/>
        <v>n.a.</v>
      </c>
      <c r="E296" s="165" t="str">
        <f t="shared" si="77"/>
        <v>n.a.</v>
      </c>
      <c r="F296" s="165" t="str">
        <f t="shared" si="77"/>
        <v>72193510</v>
      </c>
      <c r="G296" s="165" t="str">
        <f t="shared" si="77"/>
        <v>n.a.</v>
      </c>
      <c r="H296" s="165" t="str">
        <f t="shared" si="77"/>
        <v>n.a.</v>
      </c>
      <c r="I296" s="165" t="str">
        <f t="shared" si="77"/>
        <v>n.a.</v>
      </c>
      <c r="J296" s="165" t="str">
        <f t="shared" si="77"/>
        <v>n.a.</v>
      </c>
      <c r="K296" s="165" t="str">
        <f t="shared" si="77"/>
        <v>n.a.</v>
      </c>
      <c r="L296" s="165" t="str">
        <f t="shared" si="78"/>
        <v>n.a.</v>
      </c>
      <c r="M296" s="165" t="str">
        <f t="shared" si="78"/>
        <v>n.a.</v>
      </c>
      <c r="N296" s="165" t="str">
        <f t="shared" si="78"/>
        <v>n.a.</v>
      </c>
      <c r="O296" s="165" t="str">
        <f t="shared" si="78"/>
        <v>n.a.</v>
      </c>
      <c r="P296" s="165" t="str">
        <f t="shared" si="78"/>
        <v>n.a.</v>
      </c>
      <c r="Q296" s="165" t="str">
        <f t="shared" si="78"/>
        <v>n.a.</v>
      </c>
      <c r="R296" s="165" t="str">
        <f t="shared" si="78"/>
        <v>n.a.</v>
      </c>
      <c r="S296" s="165" t="str">
        <f t="shared" si="78"/>
        <v>n.a.</v>
      </c>
    </row>
    <row r="297" spans="1:19" s="51" customFormat="1" x14ac:dyDescent="0.25">
      <c r="A297" s="239">
        <v>164</v>
      </c>
      <c r="B297" s="165" t="str">
        <f t="shared" si="77"/>
        <v>n.a.</v>
      </c>
      <c r="C297" s="165" t="str">
        <f t="shared" si="77"/>
        <v>n.a.</v>
      </c>
      <c r="D297" s="165" t="str">
        <f t="shared" si="77"/>
        <v>n.a.</v>
      </c>
      <c r="E297" s="165" t="str">
        <f t="shared" si="77"/>
        <v>n.a.</v>
      </c>
      <c r="F297" s="165" t="str">
        <f t="shared" si="77"/>
        <v>72193590</v>
      </c>
      <c r="G297" s="165" t="str">
        <f t="shared" si="77"/>
        <v>n.a.</v>
      </c>
      <c r="H297" s="165" t="str">
        <f t="shared" si="77"/>
        <v>n.a.</v>
      </c>
      <c r="I297" s="165" t="str">
        <f t="shared" si="77"/>
        <v>n.a.</v>
      </c>
      <c r="J297" s="165" t="str">
        <f t="shared" si="77"/>
        <v>n.a.</v>
      </c>
      <c r="K297" s="165" t="str">
        <f t="shared" si="77"/>
        <v>n.a.</v>
      </c>
      <c r="L297" s="165" t="str">
        <f t="shared" si="78"/>
        <v>n.a.</v>
      </c>
      <c r="M297" s="165" t="str">
        <f t="shared" si="78"/>
        <v>n.a.</v>
      </c>
      <c r="N297" s="165" t="str">
        <f t="shared" si="78"/>
        <v>n.a.</v>
      </c>
      <c r="O297" s="165" t="str">
        <f t="shared" si="78"/>
        <v>n.a.</v>
      </c>
      <c r="P297" s="165" t="str">
        <f t="shared" si="78"/>
        <v>n.a.</v>
      </c>
      <c r="Q297" s="165" t="str">
        <f t="shared" si="78"/>
        <v>n.a.</v>
      </c>
      <c r="R297" s="165" t="str">
        <f t="shared" si="78"/>
        <v>n.a.</v>
      </c>
      <c r="S297" s="165" t="str">
        <f t="shared" si="78"/>
        <v>n.a.</v>
      </c>
    </row>
    <row r="298" spans="1:19" s="51" customFormat="1" x14ac:dyDescent="0.25">
      <c r="A298" s="239">
        <v>165</v>
      </c>
      <c r="B298" s="165" t="str">
        <f t="shared" si="77"/>
        <v>n.a.</v>
      </c>
      <c r="C298" s="165" t="str">
        <f t="shared" si="77"/>
        <v>n.a.</v>
      </c>
      <c r="D298" s="165" t="str">
        <f t="shared" si="77"/>
        <v>n.a.</v>
      </c>
      <c r="E298" s="165" t="str">
        <f t="shared" si="77"/>
        <v>n.a.</v>
      </c>
      <c r="F298" s="165" t="str">
        <f t="shared" si="77"/>
        <v>72199020</v>
      </c>
      <c r="G298" s="165" t="str">
        <f t="shared" si="77"/>
        <v>n.a.</v>
      </c>
      <c r="H298" s="165" t="str">
        <f t="shared" si="77"/>
        <v>n.a.</v>
      </c>
      <c r="I298" s="165" t="str">
        <f t="shared" si="77"/>
        <v>n.a.</v>
      </c>
      <c r="J298" s="165" t="str">
        <f t="shared" si="77"/>
        <v>n.a.</v>
      </c>
      <c r="K298" s="165" t="str">
        <f t="shared" si="77"/>
        <v>n.a.</v>
      </c>
      <c r="L298" s="165" t="str">
        <f t="shared" si="78"/>
        <v>n.a.</v>
      </c>
      <c r="M298" s="165" t="str">
        <f t="shared" si="78"/>
        <v>n.a.</v>
      </c>
      <c r="N298" s="165" t="str">
        <f t="shared" si="78"/>
        <v>n.a.</v>
      </c>
      <c r="O298" s="165" t="str">
        <f t="shared" si="78"/>
        <v>n.a.</v>
      </c>
      <c r="P298" s="165" t="str">
        <f t="shared" si="78"/>
        <v>n.a.</v>
      </c>
      <c r="Q298" s="165" t="str">
        <f t="shared" si="78"/>
        <v>n.a.</v>
      </c>
      <c r="R298" s="165" t="str">
        <f t="shared" si="78"/>
        <v>n.a.</v>
      </c>
      <c r="S298" s="165" t="str">
        <f t="shared" si="78"/>
        <v>n.a.</v>
      </c>
    </row>
    <row r="299" spans="1:19" s="51" customFormat="1" x14ac:dyDescent="0.25">
      <c r="A299" s="239">
        <v>166</v>
      </c>
      <c r="B299" s="165" t="str">
        <f t="shared" si="77"/>
        <v>n.a.</v>
      </c>
      <c r="C299" s="165" t="str">
        <f t="shared" si="77"/>
        <v>n.a.</v>
      </c>
      <c r="D299" s="165" t="str">
        <f t="shared" si="77"/>
        <v>n.a.</v>
      </c>
      <c r="E299" s="165" t="str">
        <f t="shared" si="77"/>
        <v>n.a.</v>
      </c>
      <c r="F299" s="165" t="str">
        <f t="shared" si="77"/>
        <v>72199080</v>
      </c>
      <c r="G299" s="165" t="str">
        <f t="shared" si="77"/>
        <v>n.a.</v>
      </c>
      <c r="H299" s="165" t="str">
        <f t="shared" si="77"/>
        <v>n.a.</v>
      </c>
      <c r="I299" s="165" t="str">
        <f t="shared" si="77"/>
        <v>n.a.</v>
      </c>
      <c r="J299" s="165" t="str">
        <f t="shared" si="77"/>
        <v>n.a.</v>
      </c>
      <c r="K299" s="165" t="str">
        <f t="shared" si="77"/>
        <v>n.a.</v>
      </c>
      <c r="L299" s="165" t="str">
        <f t="shared" si="78"/>
        <v>n.a.</v>
      </c>
      <c r="M299" s="165" t="str">
        <f t="shared" si="78"/>
        <v>n.a.</v>
      </c>
      <c r="N299" s="165" t="str">
        <f t="shared" si="78"/>
        <v>n.a.</v>
      </c>
      <c r="O299" s="165" t="str">
        <f t="shared" si="78"/>
        <v>n.a.</v>
      </c>
      <c r="P299" s="165" t="str">
        <f t="shared" si="78"/>
        <v>n.a.</v>
      </c>
      <c r="Q299" s="165" t="str">
        <f t="shared" si="78"/>
        <v>n.a.</v>
      </c>
      <c r="R299" s="165" t="str">
        <f t="shared" si="78"/>
        <v>n.a.</v>
      </c>
      <c r="S299" s="165" t="str">
        <f t="shared" si="78"/>
        <v>n.a.</v>
      </c>
    </row>
    <row r="300" spans="1:19" s="51" customFormat="1" x14ac:dyDescent="0.25">
      <c r="A300" s="239">
        <v>167</v>
      </c>
      <c r="B300" s="165" t="str">
        <f t="shared" si="77"/>
        <v>n.a.</v>
      </c>
      <c r="C300" s="165" t="str">
        <f t="shared" si="77"/>
        <v>n.a.</v>
      </c>
      <c r="D300" s="165" t="str">
        <f t="shared" si="77"/>
        <v>n.a.</v>
      </c>
      <c r="E300" s="165" t="str">
        <f t="shared" si="77"/>
        <v>n.a.</v>
      </c>
      <c r="F300" s="165" t="str">
        <f t="shared" si="77"/>
        <v>72201100</v>
      </c>
      <c r="G300" s="165" t="str">
        <f t="shared" si="77"/>
        <v>n.a.</v>
      </c>
      <c r="H300" s="165" t="str">
        <f t="shared" si="77"/>
        <v>n.a.</v>
      </c>
      <c r="I300" s="165" t="str">
        <f t="shared" si="77"/>
        <v>n.a.</v>
      </c>
      <c r="J300" s="165" t="str">
        <f t="shared" si="77"/>
        <v>n.a.</v>
      </c>
      <c r="K300" s="165" t="str">
        <f t="shared" si="77"/>
        <v>n.a.</v>
      </c>
      <c r="L300" s="165" t="str">
        <f t="shared" si="78"/>
        <v>n.a.</v>
      </c>
      <c r="M300" s="165" t="str">
        <f t="shared" si="78"/>
        <v>n.a.</v>
      </c>
      <c r="N300" s="165" t="str">
        <f t="shared" si="78"/>
        <v>n.a.</v>
      </c>
      <c r="O300" s="165" t="str">
        <f t="shared" si="78"/>
        <v>n.a.</v>
      </c>
      <c r="P300" s="165" t="str">
        <f t="shared" si="78"/>
        <v>n.a.</v>
      </c>
      <c r="Q300" s="165" t="str">
        <f t="shared" si="78"/>
        <v>n.a.</v>
      </c>
      <c r="R300" s="165" t="str">
        <f t="shared" si="78"/>
        <v>n.a.</v>
      </c>
      <c r="S300" s="165" t="str">
        <f t="shared" si="78"/>
        <v>n.a.</v>
      </c>
    </row>
    <row r="301" spans="1:19" s="51" customFormat="1" x14ac:dyDescent="0.25">
      <c r="A301" s="239">
        <v>168</v>
      </c>
      <c r="B301" s="165" t="str">
        <f t="shared" si="77"/>
        <v>n.a.</v>
      </c>
      <c r="C301" s="165" t="str">
        <f t="shared" si="77"/>
        <v>n.a.</v>
      </c>
      <c r="D301" s="165" t="str">
        <f t="shared" si="77"/>
        <v>n.a.</v>
      </c>
      <c r="E301" s="165" t="str">
        <f t="shared" si="77"/>
        <v>n.a.</v>
      </c>
      <c r="F301" s="165" t="str">
        <f t="shared" si="77"/>
        <v>72201200</v>
      </c>
      <c r="G301" s="165" t="str">
        <f t="shared" si="77"/>
        <v>n.a.</v>
      </c>
      <c r="H301" s="165" t="str">
        <f t="shared" si="77"/>
        <v>n.a.</v>
      </c>
      <c r="I301" s="165" t="str">
        <f t="shared" si="77"/>
        <v>n.a.</v>
      </c>
      <c r="J301" s="165" t="str">
        <f t="shared" si="77"/>
        <v>n.a.</v>
      </c>
      <c r="K301" s="165" t="str">
        <f t="shared" si="77"/>
        <v>n.a.</v>
      </c>
      <c r="L301" s="165" t="str">
        <f t="shared" si="78"/>
        <v>n.a.</v>
      </c>
      <c r="M301" s="165" t="str">
        <f t="shared" si="78"/>
        <v>n.a.</v>
      </c>
      <c r="N301" s="165" t="str">
        <f t="shared" si="78"/>
        <v>n.a.</v>
      </c>
      <c r="O301" s="165" t="str">
        <f t="shared" si="78"/>
        <v>n.a.</v>
      </c>
      <c r="P301" s="165" t="str">
        <f t="shared" si="78"/>
        <v>n.a.</v>
      </c>
      <c r="Q301" s="165" t="str">
        <f t="shared" si="78"/>
        <v>n.a.</v>
      </c>
      <c r="R301" s="165" t="str">
        <f t="shared" si="78"/>
        <v>n.a.</v>
      </c>
      <c r="S301" s="165" t="str">
        <f t="shared" si="78"/>
        <v>n.a.</v>
      </c>
    </row>
    <row r="302" spans="1:19" s="51" customFormat="1" x14ac:dyDescent="0.25">
      <c r="A302" s="239">
        <v>169</v>
      </c>
      <c r="B302" s="165" t="str">
        <f t="shared" si="77"/>
        <v>n.a.</v>
      </c>
      <c r="C302" s="165" t="str">
        <f t="shared" si="77"/>
        <v>n.a.</v>
      </c>
      <c r="D302" s="165" t="str">
        <f t="shared" si="77"/>
        <v>n.a.</v>
      </c>
      <c r="E302" s="165" t="str">
        <f t="shared" si="77"/>
        <v>n.a.</v>
      </c>
      <c r="F302" s="165" t="str">
        <f t="shared" si="77"/>
        <v>72202021</v>
      </c>
      <c r="G302" s="165" t="str">
        <f t="shared" si="77"/>
        <v>n.a.</v>
      </c>
      <c r="H302" s="165" t="str">
        <f t="shared" si="77"/>
        <v>n.a.</v>
      </c>
      <c r="I302" s="165" t="str">
        <f t="shared" si="77"/>
        <v>n.a.</v>
      </c>
      <c r="J302" s="165" t="str">
        <f t="shared" si="77"/>
        <v>n.a.</v>
      </c>
      <c r="K302" s="165" t="str">
        <f t="shared" si="77"/>
        <v>n.a.</v>
      </c>
      <c r="L302" s="165" t="str">
        <f t="shared" si="78"/>
        <v>n.a.</v>
      </c>
      <c r="M302" s="165" t="str">
        <f t="shared" si="78"/>
        <v>n.a.</v>
      </c>
      <c r="N302" s="165" t="str">
        <f t="shared" si="78"/>
        <v>n.a.</v>
      </c>
      <c r="O302" s="165" t="str">
        <f t="shared" si="78"/>
        <v>n.a.</v>
      </c>
      <c r="P302" s="165" t="str">
        <f t="shared" si="78"/>
        <v>n.a.</v>
      </c>
      <c r="Q302" s="165" t="str">
        <f t="shared" si="78"/>
        <v>n.a.</v>
      </c>
      <c r="R302" s="165" t="str">
        <f t="shared" si="78"/>
        <v>n.a.</v>
      </c>
      <c r="S302" s="165" t="str">
        <f t="shared" si="78"/>
        <v>n.a.</v>
      </c>
    </row>
    <row r="303" spans="1:19" s="51" customFormat="1" x14ac:dyDescent="0.25">
      <c r="A303" s="239">
        <v>170</v>
      </c>
      <c r="B303" s="165" t="str">
        <f t="shared" si="77"/>
        <v>n.a.</v>
      </c>
      <c r="C303" s="165" t="str">
        <f t="shared" si="77"/>
        <v>n.a.</v>
      </c>
      <c r="D303" s="165" t="str">
        <f t="shared" si="77"/>
        <v>n.a.</v>
      </c>
      <c r="E303" s="165" t="str">
        <f t="shared" si="77"/>
        <v>n.a.</v>
      </c>
      <c r="F303" s="165" t="str">
        <f t="shared" si="77"/>
        <v>72202029</v>
      </c>
      <c r="G303" s="165" t="str">
        <f t="shared" si="77"/>
        <v>n.a.</v>
      </c>
      <c r="H303" s="165" t="str">
        <f t="shared" si="77"/>
        <v>n.a.</v>
      </c>
      <c r="I303" s="165" t="str">
        <f t="shared" si="77"/>
        <v>n.a.</v>
      </c>
      <c r="J303" s="165" t="str">
        <f t="shared" si="77"/>
        <v>n.a.</v>
      </c>
      <c r="K303" s="165" t="str">
        <f t="shared" si="77"/>
        <v>n.a.</v>
      </c>
      <c r="L303" s="165" t="str">
        <f t="shared" si="78"/>
        <v>n.a.</v>
      </c>
      <c r="M303" s="165" t="str">
        <f t="shared" si="78"/>
        <v>n.a.</v>
      </c>
      <c r="N303" s="165" t="str">
        <f t="shared" si="78"/>
        <v>n.a.</v>
      </c>
      <c r="O303" s="165" t="str">
        <f t="shared" si="78"/>
        <v>n.a.</v>
      </c>
      <c r="P303" s="165" t="str">
        <f t="shared" si="78"/>
        <v>n.a.</v>
      </c>
      <c r="Q303" s="165" t="str">
        <f t="shared" si="78"/>
        <v>n.a.</v>
      </c>
      <c r="R303" s="165" t="str">
        <f t="shared" si="78"/>
        <v>n.a.</v>
      </c>
      <c r="S303" s="165" t="str">
        <f t="shared" si="78"/>
        <v>n.a.</v>
      </c>
    </row>
    <row r="304" spans="1:19" s="51" customFormat="1" x14ac:dyDescent="0.25">
      <c r="A304" s="239">
        <v>171</v>
      </c>
      <c r="B304" s="165" t="str">
        <f t="shared" ref="B304:K313" si="79">IFERROR(INDEX(CNCodes_ListKey,MATCH($A304&amp;"_"&amp;B$132,CNCodes_ListNumbering,0)),CONST_NA)</f>
        <v>n.a.</v>
      </c>
      <c r="C304" s="165" t="str">
        <f t="shared" si="79"/>
        <v>n.a.</v>
      </c>
      <c r="D304" s="165" t="str">
        <f t="shared" si="79"/>
        <v>n.a.</v>
      </c>
      <c r="E304" s="165" t="str">
        <f t="shared" si="79"/>
        <v>n.a.</v>
      </c>
      <c r="F304" s="165" t="str">
        <f t="shared" si="79"/>
        <v>72202041</v>
      </c>
      <c r="G304" s="165" t="str">
        <f t="shared" si="79"/>
        <v>n.a.</v>
      </c>
      <c r="H304" s="165" t="str">
        <f t="shared" si="79"/>
        <v>n.a.</v>
      </c>
      <c r="I304" s="165" t="str">
        <f t="shared" si="79"/>
        <v>n.a.</v>
      </c>
      <c r="J304" s="165" t="str">
        <f t="shared" si="79"/>
        <v>n.a.</v>
      </c>
      <c r="K304" s="165" t="str">
        <f t="shared" si="79"/>
        <v>n.a.</v>
      </c>
      <c r="L304" s="165" t="str">
        <f t="shared" ref="L304:S313" si="80">IFERROR(INDEX(CNCodes_ListKey,MATCH($A304&amp;"_"&amp;L$132,CNCodes_ListNumbering,0)),CONST_NA)</f>
        <v>n.a.</v>
      </c>
      <c r="M304" s="165" t="str">
        <f t="shared" si="80"/>
        <v>n.a.</v>
      </c>
      <c r="N304" s="165" t="str">
        <f t="shared" si="80"/>
        <v>n.a.</v>
      </c>
      <c r="O304" s="165" t="str">
        <f t="shared" si="80"/>
        <v>n.a.</v>
      </c>
      <c r="P304" s="165" t="str">
        <f t="shared" si="80"/>
        <v>n.a.</v>
      </c>
      <c r="Q304" s="165" t="str">
        <f t="shared" si="80"/>
        <v>n.a.</v>
      </c>
      <c r="R304" s="165" t="str">
        <f t="shared" si="80"/>
        <v>n.a.</v>
      </c>
      <c r="S304" s="165" t="str">
        <f t="shared" si="80"/>
        <v>n.a.</v>
      </c>
    </row>
    <row r="305" spans="1:19" s="51" customFormat="1" x14ac:dyDescent="0.25">
      <c r="A305" s="239">
        <v>172</v>
      </c>
      <c r="B305" s="165" t="str">
        <f t="shared" si="79"/>
        <v>n.a.</v>
      </c>
      <c r="C305" s="165" t="str">
        <f t="shared" si="79"/>
        <v>n.a.</v>
      </c>
      <c r="D305" s="165" t="str">
        <f t="shared" si="79"/>
        <v>n.a.</v>
      </c>
      <c r="E305" s="165" t="str">
        <f t="shared" si="79"/>
        <v>n.a.</v>
      </c>
      <c r="F305" s="165" t="str">
        <f t="shared" si="79"/>
        <v>72202049</v>
      </c>
      <c r="G305" s="165" t="str">
        <f t="shared" si="79"/>
        <v>n.a.</v>
      </c>
      <c r="H305" s="165" t="str">
        <f t="shared" si="79"/>
        <v>n.a.</v>
      </c>
      <c r="I305" s="165" t="str">
        <f t="shared" si="79"/>
        <v>n.a.</v>
      </c>
      <c r="J305" s="165" t="str">
        <f t="shared" si="79"/>
        <v>n.a.</v>
      </c>
      <c r="K305" s="165" t="str">
        <f t="shared" si="79"/>
        <v>n.a.</v>
      </c>
      <c r="L305" s="165" t="str">
        <f t="shared" si="80"/>
        <v>n.a.</v>
      </c>
      <c r="M305" s="165" t="str">
        <f t="shared" si="80"/>
        <v>n.a.</v>
      </c>
      <c r="N305" s="165" t="str">
        <f t="shared" si="80"/>
        <v>n.a.</v>
      </c>
      <c r="O305" s="165" t="str">
        <f t="shared" si="80"/>
        <v>n.a.</v>
      </c>
      <c r="P305" s="165" t="str">
        <f t="shared" si="80"/>
        <v>n.a.</v>
      </c>
      <c r="Q305" s="165" t="str">
        <f t="shared" si="80"/>
        <v>n.a.</v>
      </c>
      <c r="R305" s="165" t="str">
        <f t="shared" si="80"/>
        <v>n.a.</v>
      </c>
      <c r="S305" s="165" t="str">
        <f t="shared" si="80"/>
        <v>n.a.</v>
      </c>
    </row>
    <row r="306" spans="1:19" s="51" customFormat="1" x14ac:dyDescent="0.25">
      <c r="A306" s="239">
        <v>173</v>
      </c>
      <c r="B306" s="165" t="str">
        <f t="shared" si="79"/>
        <v>n.a.</v>
      </c>
      <c r="C306" s="165" t="str">
        <f t="shared" si="79"/>
        <v>n.a.</v>
      </c>
      <c r="D306" s="165" t="str">
        <f t="shared" si="79"/>
        <v>n.a.</v>
      </c>
      <c r="E306" s="165" t="str">
        <f t="shared" si="79"/>
        <v>n.a.</v>
      </c>
      <c r="F306" s="165" t="str">
        <f t="shared" si="79"/>
        <v>72202081</v>
      </c>
      <c r="G306" s="165" t="str">
        <f t="shared" si="79"/>
        <v>n.a.</v>
      </c>
      <c r="H306" s="165" t="str">
        <f t="shared" si="79"/>
        <v>n.a.</v>
      </c>
      <c r="I306" s="165" t="str">
        <f t="shared" si="79"/>
        <v>n.a.</v>
      </c>
      <c r="J306" s="165" t="str">
        <f t="shared" si="79"/>
        <v>n.a.</v>
      </c>
      <c r="K306" s="165" t="str">
        <f t="shared" si="79"/>
        <v>n.a.</v>
      </c>
      <c r="L306" s="165" t="str">
        <f t="shared" si="80"/>
        <v>n.a.</v>
      </c>
      <c r="M306" s="165" t="str">
        <f t="shared" si="80"/>
        <v>n.a.</v>
      </c>
      <c r="N306" s="165" t="str">
        <f t="shared" si="80"/>
        <v>n.a.</v>
      </c>
      <c r="O306" s="165" t="str">
        <f t="shared" si="80"/>
        <v>n.a.</v>
      </c>
      <c r="P306" s="165" t="str">
        <f t="shared" si="80"/>
        <v>n.a.</v>
      </c>
      <c r="Q306" s="165" t="str">
        <f t="shared" si="80"/>
        <v>n.a.</v>
      </c>
      <c r="R306" s="165" t="str">
        <f t="shared" si="80"/>
        <v>n.a.</v>
      </c>
      <c r="S306" s="165" t="str">
        <f t="shared" si="80"/>
        <v>n.a.</v>
      </c>
    </row>
    <row r="307" spans="1:19" s="51" customFormat="1" x14ac:dyDescent="0.25">
      <c r="A307" s="239">
        <v>174</v>
      </c>
      <c r="B307" s="165" t="str">
        <f t="shared" si="79"/>
        <v>n.a.</v>
      </c>
      <c r="C307" s="165" t="str">
        <f t="shared" si="79"/>
        <v>n.a.</v>
      </c>
      <c r="D307" s="165" t="str">
        <f t="shared" si="79"/>
        <v>n.a.</v>
      </c>
      <c r="E307" s="165" t="str">
        <f t="shared" si="79"/>
        <v>n.a.</v>
      </c>
      <c r="F307" s="165" t="str">
        <f t="shared" si="79"/>
        <v>72202089</v>
      </c>
      <c r="G307" s="165" t="str">
        <f t="shared" si="79"/>
        <v>n.a.</v>
      </c>
      <c r="H307" s="165" t="str">
        <f t="shared" si="79"/>
        <v>n.a.</v>
      </c>
      <c r="I307" s="165" t="str">
        <f t="shared" si="79"/>
        <v>n.a.</v>
      </c>
      <c r="J307" s="165" t="str">
        <f t="shared" si="79"/>
        <v>n.a.</v>
      </c>
      <c r="K307" s="165" t="str">
        <f t="shared" si="79"/>
        <v>n.a.</v>
      </c>
      <c r="L307" s="165" t="str">
        <f t="shared" si="80"/>
        <v>n.a.</v>
      </c>
      <c r="M307" s="165" t="str">
        <f t="shared" si="80"/>
        <v>n.a.</v>
      </c>
      <c r="N307" s="165" t="str">
        <f t="shared" si="80"/>
        <v>n.a.</v>
      </c>
      <c r="O307" s="165" t="str">
        <f t="shared" si="80"/>
        <v>n.a.</v>
      </c>
      <c r="P307" s="165" t="str">
        <f t="shared" si="80"/>
        <v>n.a.</v>
      </c>
      <c r="Q307" s="165" t="str">
        <f t="shared" si="80"/>
        <v>n.a.</v>
      </c>
      <c r="R307" s="165" t="str">
        <f t="shared" si="80"/>
        <v>n.a.</v>
      </c>
      <c r="S307" s="165" t="str">
        <f t="shared" si="80"/>
        <v>n.a.</v>
      </c>
    </row>
    <row r="308" spans="1:19" s="51" customFormat="1" x14ac:dyDescent="0.25">
      <c r="A308" s="239">
        <v>175</v>
      </c>
      <c r="B308" s="165" t="str">
        <f t="shared" si="79"/>
        <v>n.a.</v>
      </c>
      <c r="C308" s="165" t="str">
        <f t="shared" si="79"/>
        <v>n.a.</v>
      </c>
      <c r="D308" s="165" t="str">
        <f t="shared" si="79"/>
        <v>n.a.</v>
      </c>
      <c r="E308" s="165" t="str">
        <f t="shared" si="79"/>
        <v>n.a.</v>
      </c>
      <c r="F308" s="165" t="str">
        <f t="shared" si="79"/>
        <v>72209020</v>
      </c>
      <c r="G308" s="165" t="str">
        <f t="shared" si="79"/>
        <v>n.a.</v>
      </c>
      <c r="H308" s="165" t="str">
        <f t="shared" si="79"/>
        <v>n.a.</v>
      </c>
      <c r="I308" s="165" t="str">
        <f t="shared" si="79"/>
        <v>n.a.</v>
      </c>
      <c r="J308" s="165" t="str">
        <f t="shared" si="79"/>
        <v>n.a.</v>
      </c>
      <c r="K308" s="165" t="str">
        <f t="shared" si="79"/>
        <v>n.a.</v>
      </c>
      <c r="L308" s="165" t="str">
        <f t="shared" si="80"/>
        <v>n.a.</v>
      </c>
      <c r="M308" s="165" t="str">
        <f t="shared" si="80"/>
        <v>n.a.</v>
      </c>
      <c r="N308" s="165" t="str">
        <f t="shared" si="80"/>
        <v>n.a.</v>
      </c>
      <c r="O308" s="165" t="str">
        <f t="shared" si="80"/>
        <v>n.a.</v>
      </c>
      <c r="P308" s="165" t="str">
        <f t="shared" si="80"/>
        <v>n.a.</v>
      </c>
      <c r="Q308" s="165" t="str">
        <f t="shared" si="80"/>
        <v>n.a.</v>
      </c>
      <c r="R308" s="165" t="str">
        <f t="shared" si="80"/>
        <v>n.a.</v>
      </c>
      <c r="S308" s="165" t="str">
        <f t="shared" si="80"/>
        <v>n.a.</v>
      </c>
    </row>
    <row r="309" spans="1:19" s="51" customFormat="1" x14ac:dyDescent="0.25">
      <c r="A309" s="239">
        <v>176</v>
      </c>
      <c r="B309" s="165" t="str">
        <f t="shared" si="79"/>
        <v>n.a.</v>
      </c>
      <c r="C309" s="165" t="str">
        <f t="shared" si="79"/>
        <v>n.a.</v>
      </c>
      <c r="D309" s="165" t="str">
        <f t="shared" si="79"/>
        <v>n.a.</v>
      </c>
      <c r="E309" s="165" t="str">
        <f t="shared" si="79"/>
        <v>n.a.</v>
      </c>
      <c r="F309" s="165" t="str">
        <f t="shared" si="79"/>
        <v>72209080</v>
      </c>
      <c r="G309" s="165" t="str">
        <f t="shared" si="79"/>
        <v>n.a.</v>
      </c>
      <c r="H309" s="165" t="str">
        <f t="shared" si="79"/>
        <v>n.a.</v>
      </c>
      <c r="I309" s="165" t="str">
        <f t="shared" si="79"/>
        <v>n.a.</v>
      </c>
      <c r="J309" s="165" t="str">
        <f t="shared" si="79"/>
        <v>n.a.</v>
      </c>
      <c r="K309" s="165" t="str">
        <f t="shared" si="79"/>
        <v>n.a.</v>
      </c>
      <c r="L309" s="165" t="str">
        <f t="shared" si="80"/>
        <v>n.a.</v>
      </c>
      <c r="M309" s="165" t="str">
        <f t="shared" si="80"/>
        <v>n.a.</v>
      </c>
      <c r="N309" s="165" t="str">
        <f t="shared" si="80"/>
        <v>n.a.</v>
      </c>
      <c r="O309" s="165" t="str">
        <f t="shared" si="80"/>
        <v>n.a.</v>
      </c>
      <c r="P309" s="165" t="str">
        <f t="shared" si="80"/>
        <v>n.a.</v>
      </c>
      <c r="Q309" s="165" t="str">
        <f t="shared" si="80"/>
        <v>n.a.</v>
      </c>
      <c r="R309" s="165" t="str">
        <f t="shared" si="80"/>
        <v>n.a.</v>
      </c>
      <c r="S309" s="165" t="str">
        <f t="shared" si="80"/>
        <v>n.a.</v>
      </c>
    </row>
    <row r="310" spans="1:19" s="51" customFormat="1" x14ac:dyDescent="0.25">
      <c r="A310" s="239">
        <v>177</v>
      </c>
      <c r="B310" s="165" t="str">
        <f t="shared" si="79"/>
        <v>n.a.</v>
      </c>
      <c r="C310" s="165" t="str">
        <f t="shared" si="79"/>
        <v>n.a.</v>
      </c>
      <c r="D310" s="165" t="str">
        <f t="shared" si="79"/>
        <v>n.a.</v>
      </c>
      <c r="E310" s="165" t="str">
        <f t="shared" si="79"/>
        <v>n.a.</v>
      </c>
      <c r="F310" s="165" t="str">
        <f t="shared" si="79"/>
        <v>72210010</v>
      </c>
      <c r="G310" s="165" t="str">
        <f t="shared" si="79"/>
        <v>n.a.</v>
      </c>
      <c r="H310" s="165" t="str">
        <f t="shared" si="79"/>
        <v>n.a.</v>
      </c>
      <c r="I310" s="165" t="str">
        <f t="shared" si="79"/>
        <v>n.a.</v>
      </c>
      <c r="J310" s="165" t="str">
        <f t="shared" si="79"/>
        <v>n.a.</v>
      </c>
      <c r="K310" s="165" t="str">
        <f t="shared" si="79"/>
        <v>n.a.</v>
      </c>
      <c r="L310" s="165" t="str">
        <f t="shared" si="80"/>
        <v>n.a.</v>
      </c>
      <c r="M310" s="165" t="str">
        <f t="shared" si="80"/>
        <v>n.a.</v>
      </c>
      <c r="N310" s="165" t="str">
        <f t="shared" si="80"/>
        <v>n.a.</v>
      </c>
      <c r="O310" s="165" t="str">
        <f t="shared" si="80"/>
        <v>n.a.</v>
      </c>
      <c r="P310" s="165" t="str">
        <f t="shared" si="80"/>
        <v>n.a.</v>
      </c>
      <c r="Q310" s="165" t="str">
        <f t="shared" si="80"/>
        <v>n.a.</v>
      </c>
      <c r="R310" s="165" t="str">
        <f t="shared" si="80"/>
        <v>n.a.</v>
      </c>
      <c r="S310" s="165" t="str">
        <f t="shared" si="80"/>
        <v>n.a.</v>
      </c>
    </row>
    <row r="311" spans="1:19" s="51" customFormat="1" x14ac:dyDescent="0.25">
      <c r="A311" s="239">
        <v>178</v>
      </c>
      <c r="B311" s="165" t="str">
        <f t="shared" si="79"/>
        <v>n.a.</v>
      </c>
      <c r="C311" s="165" t="str">
        <f t="shared" si="79"/>
        <v>n.a.</v>
      </c>
      <c r="D311" s="165" t="str">
        <f t="shared" si="79"/>
        <v>n.a.</v>
      </c>
      <c r="E311" s="165" t="str">
        <f t="shared" si="79"/>
        <v>n.a.</v>
      </c>
      <c r="F311" s="165" t="str">
        <f t="shared" si="79"/>
        <v>72210090</v>
      </c>
      <c r="G311" s="165" t="str">
        <f t="shared" si="79"/>
        <v>n.a.</v>
      </c>
      <c r="H311" s="165" t="str">
        <f t="shared" si="79"/>
        <v>n.a.</v>
      </c>
      <c r="I311" s="165" t="str">
        <f t="shared" si="79"/>
        <v>n.a.</v>
      </c>
      <c r="J311" s="165" t="str">
        <f t="shared" si="79"/>
        <v>n.a.</v>
      </c>
      <c r="K311" s="165" t="str">
        <f t="shared" si="79"/>
        <v>n.a.</v>
      </c>
      <c r="L311" s="165" t="str">
        <f t="shared" si="80"/>
        <v>n.a.</v>
      </c>
      <c r="M311" s="165" t="str">
        <f t="shared" si="80"/>
        <v>n.a.</v>
      </c>
      <c r="N311" s="165" t="str">
        <f t="shared" si="80"/>
        <v>n.a.</v>
      </c>
      <c r="O311" s="165" t="str">
        <f t="shared" si="80"/>
        <v>n.a.</v>
      </c>
      <c r="P311" s="165" t="str">
        <f t="shared" si="80"/>
        <v>n.a.</v>
      </c>
      <c r="Q311" s="165" t="str">
        <f t="shared" si="80"/>
        <v>n.a.</v>
      </c>
      <c r="R311" s="165" t="str">
        <f t="shared" si="80"/>
        <v>n.a.</v>
      </c>
      <c r="S311" s="165" t="str">
        <f t="shared" si="80"/>
        <v>n.a.</v>
      </c>
    </row>
    <row r="312" spans="1:19" s="51" customFormat="1" x14ac:dyDescent="0.25">
      <c r="A312" s="239">
        <v>179</v>
      </c>
      <c r="B312" s="165" t="str">
        <f t="shared" si="79"/>
        <v>n.a.</v>
      </c>
      <c r="C312" s="165" t="str">
        <f t="shared" si="79"/>
        <v>n.a.</v>
      </c>
      <c r="D312" s="165" t="str">
        <f t="shared" si="79"/>
        <v>n.a.</v>
      </c>
      <c r="E312" s="165" t="str">
        <f t="shared" si="79"/>
        <v>n.a.</v>
      </c>
      <c r="F312" s="165" t="str">
        <f t="shared" si="79"/>
        <v>72221111</v>
      </c>
      <c r="G312" s="165" t="str">
        <f t="shared" si="79"/>
        <v>n.a.</v>
      </c>
      <c r="H312" s="165" t="str">
        <f t="shared" si="79"/>
        <v>n.a.</v>
      </c>
      <c r="I312" s="165" t="str">
        <f t="shared" si="79"/>
        <v>n.a.</v>
      </c>
      <c r="J312" s="165" t="str">
        <f t="shared" si="79"/>
        <v>n.a.</v>
      </c>
      <c r="K312" s="165" t="str">
        <f t="shared" si="79"/>
        <v>n.a.</v>
      </c>
      <c r="L312" s="165" t="str">
        <f t="shared" si="80"/>
        <v>n.a.</v>
      </c>
      <c r="M312" s="165" t="str">
        <f t="shared" si="80"/>
        <v>n.a.</v>
      </c>
      <c r="N312" s="165" t="str">
        <f t="shared" si="80"/>
        <v>n.a.</v>
      </c>
      <c r="O312" s="165" t="str">
        <f t="shared" si="80"/>
        <v>n.a.</v>
      </c>
      <c r="P312" s="165" t="str">
        <f t="shared" si="80"/>
        <v>n.a.</v>
      </c>
      <c r="Q312" s="165" t="str">
        <f t="shared" si="80"/>
        <v>n.a.</v>
      </c>
      <c r="R312" s="165" t="str">
        <f t="shared" si="80"/>
        <v>n.a.</v>
      </c>
      <c r="S312" s="165" t="str">
        <f t="shared" si="80"/>
        <v>n.a.</v>
      </c>
    </row>
    <row r="313" spans="1:19" s="51" customFormat="1" x14ac:dyDescent="0.25">
      <c r="A313" s="239">
        <v>180</v>
      </c>
      <c r="B313" s="165" t="str">
        <f t="shared" si="79"/>
        <v>n.a.</v>
      </c>
      <c r="C313" s="165" t="str">
        <f t="shared" si="79"/>
        <v>n.a.</v>
      </c>
      <c r="D313" s="165" t="str">
        <f t="shared" si="79"/>
        <v>n.a.</v>
      </c>
      <c r="E313" s="165" t="str">
        <f t="shared" si="79"/>
        <v>n.a.</v>
      </c>
      <c r="F313" s="165" t="str">
        <f t="shared" si="79"/>
        <v>72221119</v>
      </c>
      <c r="G313" s="165" t="str">
        <f t="shared" si="79"/>
        <v>n.a.</v>
      </c>
      <c r="H313" s="165" t="str">
        <f t="shared" si="79"/>
        <v>n.a.</v>
      </c>
      <c r="I313" s="165" t="str">
        <f t="shared" si="79"/>
        <v>n.a.</v>
      </c>
      <c r="J313" s="165" t="str">
        <f t="shared" si="79"/>
        <v>n.a.</v>
      </c>
      <c r="K313" s="165" t="str">
        <f t="shared" si="79"/>
        <v>n.a.</v>
      </c>
      <c r="L313" s="165" t="str">
        <f t="shared" si="80"/>
        <v>n.a.</v>
      </c>
      <c r="M313" s="165" t="str">
        <f t="shared" si="80"/>
        <v>n.a.</v>
      </c>
      <c r="N313" s="165" t="str">
        <f t="shared" si="80"/>
        <v>n.a.</v>
      </c>
      <c r="O313" s="165" t="str">
        <f t="shared" si="80"/>
        <v>n.a.</v>
      </c>
      <c r="P313" s="165" t="str">
        <f t="shared" si="80"/>
        <v>n.a.</v>
      </c>
      <c r="Q313" s="165" t="str">
        <f t="shared" si="80"/>
        <v>n.a.</v>
      </c>
      <c r="R313" s="165" t="str">
        <f t="shared" si="80"/>
        <v>n.a.</v>
      </c>
      <c r="S313" s="165" t="str">
        <f t="shared" si="80"/>
        <v>n.a.</v>
      </c>
    </row>
    <row r="314" spans="1:19" s="51" customFormat="1" x14ac:dyDescent="0.25">
      <c r="A314" s="239">
        <v>181</v>
      </c>
      <c r="B314" s="165" t="str">
        <f t="shared" ref="B314:K323" si="81">IFERROR(INDEX(CNCodes_ListKey,MATCH($A314&amp;"_"&amp;B$132,CNCodes_ListNumbering,0)),CONST_NA)</f>
        <v>n.a.</v>
      </c>
      <c r="C314" s="165" t="str">
        <f t="shared" si="81"/>
        <v>n.a.</v>
      </c>
      <c r="D314" s="165" t="str">
        <f t="shared" si="81"/>
        <v>n.a.</v>
      </c>
      <c r="E314" s="165" t="str">
        <f t="shared" si="81"/>
        <v>n.a.</v>
      </c>
      <c r="F314" s="165" t="str">
        <f t="shared" si="81"/>
        <v>72221181</v>
      </c>
      <c r="G314" s="165" t="str">
        <f t="shared" si="81"/>
        <v>n.a.</v>
      </c>
      <c r="H314" s="165" t="str">
        <f t="shared" si="81"/>
        <v>n.a.</v>
      </c>
      <c r="I314" s="165" t="str">
        <f t="shared" si="81"/>
        <v>n.a.</v>
      </c>
      <c r="J314" s="165" t="str">
        <f t="shared" si="81"/>
        <v>n.a.</v>
      </c>
      <c r="K314" s="165" t="str">
        <f t="shared" si="81"/>
        <v>n.a.</v>
      </c>
      <c r="L314" s="165" t="str">
        <f t="shared" ref="L314:S323" si="82">IFERROR(INDEX(CNCodes_ListKey,MATCH($A314&amp;"_"&amp;L$132,CNCodes_ListNumbering,0)),CONST_NA)</f>
        <v>n.a.</v>
      </c>
      <c r="M314" s="165" t="str">
        <f t="shared" si="82"/>
        <v>n.a.</v>
      </c>
      <c r="N314" s="165" t="str">
        <f t="shared" si="82"/>
        <v>n.a.</v>
      </c>
      <c r="O314" s="165" t="str">
        <f t="shared" si="82"/>
        <v>n.a.</v>
      </c>
      <c r="P314" s="165" t="str">
        <f t="shared" si="82"/>
        <v>n.a.</v>
      </c>
      <c r="Q314" s="165" t="str">
        <f t="shared" si="82"/>
        <v>n.a.</v>
      </c>
      <c r="R314" s="165" t="str">
        <f t="shared" si="82"/>
        <v>n.a.</v>
      </c>
      <c r="S314" s="165" t="str">
        <f t="shared" si="82"/>
        <v>n.a.</v>
      </c>
    </row>
    <row r="315" spans="1:19" s="51" customFormat="1" x14ac:dyDescent="0.25">
      <c r="A315" s="239">
        <v>182</v>
      </c>
      <c r="B315" s="165" t="str">
        <f t="shared" si="81"/>
        <v>n.a.</v>
      </c>
      <c r="C315" s="165" t="str">
        <f t="shared" si="81"/>
        <v>n.a.</v>
      </c>
      <c r="D315" s="165" t="str">
        <f t="shared" si="81"/>
        <v>n.a.</v>
      </c>
      <c r="E315" s="165" t="str">
        <f t="shared" si="81"/>
        <v>n.a.</v>
      </c>
      <c r="F315" s="165" t="str">
        <f t="shared" si="81"/>
        <v>72221189</v>
      </c>
      <c r="G315" s="165" t="str">
        <f t="shared" si="81"/>
        <v>n.a.</v>
      </c>
      <c r="H315" s="165" t="str">
        <f t="shared" si="81"/>
        <v>n.a.</v>
      </c>
      <c r="I315" s="165" t="str">
        <f t="shared" si="81"/>
        <v>n.a.</v>
      </c>
      <c r="J315" s="165" t="str">
        <f t="shared" si="81"/>
        <v>n.a.</v>
      </c>
      <c r="K315" s="165" t="str">
        <f t="shared" si="81"/>
        <v>n.a.</v>
      </c>
      <c r="L315" s="165" t="str">
        <f t="shared" si="82"/>
        <v>n.a.</v>
      </c>
      <c r="M315" s="165" t="str">
        <f t="shared" si="82"/>
        <v>n.a.</v>
      </c>
      <c r="N315" s="165" t="str">
        <f t="shared" si="82"/>
        <v>n.a.</v>
      </c>
      <c r="O315" s="165" t="str">
        <f t="shared" si="82"/>
        <v>n.a.</v>
      </c>
      <c r="P315" s="165" t="str">
        <f t="shared" si="82"/>
        <v>n.a.</v>
      </c>
      <c r="Q315" s="165" t="str">
        <f t="shared" si="82"/>
        <v>n.a.</v>
      </c>
      <c r="R315" s="165" t="str">
        <f t="shared" si="82"/>
        <v>n.a.</v>
      </c>
      <c r="S315" s="165" t="str">
        <f t="shared" si="82"/>
        <v>n.a.</v>
      </c>
    </row>
    <row r="316" spans="1:19" s="51" customFormat="1" x14ac:dyDescent="0.25">
      <c r="A316" s="239">
        <v>183</v>
      </c>
      <c r="B316" s="165" t="str">
        <f t="shared" si="81"/>
        <v>n.a.</v>
      </c>
      <c r="C316" s="165" t="str">
        <f t="shared" si="81"/>
        <v>n.a.</v>
      </c>
      <c r="D316" s="165" t="str">
        <f t="shared" si="81"/>
        <v>n.a.</v>
      </c>
      <c r="E316" s="165" t="str">
        <f t="shared" si="81"/>
        <v>n.a.</v>
      </c>
      <c r="F316" s="165" t="str">
        <f t="shared" si="81"/>
        <v>72221910</v>
      </c>
      <c r="G316" s="165" t="str">
        <f t="shared" si="81"/>
        <v>n.a.</v>
      </c>
      <c r="H316" s="165" t="str">
        <f t="shared" si="81"/>
        <v>n.a.</v>
      </c>
      <c r="I316" s="165" t="str">
        <f t="shared" si="81"/>
        <v>n.a.</v>
      </c>
      <c r="J316" s="165" t="str">
        <f t="shared" si="81"/>
        <v>n.a.</v>
      </c>
      <c r="K316" s="165" t="str">
        <f t="shared" si="81"/>
        <v>n.a.</v>
      </c>
      <c r="L316" s="165" t="str">
        <f t="shared" si="82"/>
        <v>n.a.</v>
      </c>
      <c r="M316" s="165" t="str">
        <f t="shared" si="82"/>
        <v>n.a.</v>
      </c>
      <c r="N316" s="165" t="str">
        <f t="shared" si="82"/>
        <v>n.a.</v>
      </c>
      <c r="O316" s="165" t="str">
        <f t="shared" si="82"/>
        <v>n.a.</v>
      </c>
      <c r="P316" s="165" t="str">
        <f t="shared" si="82"/>
        <v>n.a.</v>
      </c>
      <c r="Q316" s="165" t="str">
        <f t="shared" si="82"/>
        <v>n.a.</v>
      </c>
      <c r="R316" s="165" t="str">
        <f t="shared" si="82"/>
        <v>n.a.</v>
      </c>
      <c r="S316" s="165" t="str">
        <f t="shared" si="82"/>
        <v>n.a.</v>
      </c>
    </row>
    <row r="317" spans="1:19" s="51" customFormat="1" x14ac:dyDescent="0.25">
      <c r="A317" s="239">
        <v>184</v>
      </c>
      <c r="B317" s="165" t="str">
        <f t="shared" si="81"/>
        <v>n.a.</v>
      </c>
      <c r="C317" s="165" t="str">
        <f t="shared" si="81"/>
        <v>n.a.</v>
      </c>
      <c r="D317" s="165" t="str">
        <f t="shared" si="81"/>
        <v>n.a.</v>
      </c>
      <c r="E317" s="165" t="str">
        <f t="shared" si="81"/>
        <v>n.a.</v>
      </c>
      <c r="F317" s="165" t="str">
        <f t="shared" si="81"/>
        <v>72221990</v>
      </c>
      <c r="G317" s="165" t="str">
        <f t="shared" si="81"/>
        <v>n.a.</v>
      </c>
      <c r="H317" s="165" t="str">
        <f t="shared" si="81"/>
        <v>n.a.</v>
      </c>
      <c r="I317" s="165" t="str">
        <f t="shared" si="81"/>
        <v>n.a.</v>
      </c>
      <c r="J317" s="165" t="str">
        <f t="shared" si="81"/>
        <v>n.a.</v>
      </c>
      <c r="K317" s="165" t="str">
        <f t="shared" si="81"/>
        <v>n.a.</v>
      </c>
      <c r="L317" s="165" t="str">
        <f t="shared" si="82"/>
        <v>n.a.</v>
      </c>
      <c r="M317" s="165" t="str">
        <f t="shared" si="82"/>
        <v>n.a.</v>
      </c>
      <c r="N317" s="165" t="str">
        <f t="shared" si="82"/>
        <v>n.a.</v>
      </c>
      <c r="O317" s="165" t="str">
        <f t="shared" si="82"/>
        <v>n.a.</v>
      </c>
      <c r="P317" s="165" t="str">
        <f t="shared" si="82"/>
        <v>n.a.</v>
      </c>
      <c r="Q317" s="165" t="str">
        <f t="shared" si="82"/>
        <v>n.a.</v>
      </c>
      <c r="R317" s="165" t="str">
        <f t="shared" si="82"/>
        <v>n.a.</v>
      </c>
      <c r="S317" s="165" t="str">
        <f t="shared" si="82"/>
        <v>n.a.</v>
      </c>
    </row>
    <row r="318" spans="1:19" s="51" customFormat="1" x14ac:dyDescent="0.25">
      <c r="A318" s="239">
        <v>185</v>
      </c>
      <c r="B318" s="165" t="str">
        <f t="shared" si="81"/>
        <v>n.a.</v>
      </c>
      <c r="C318" s="165" t="str">
        <f t="shared" si="81"/>
        <v>n.a.</v>
      </c>
      <c r="D318" s="165" t="str">
        <f t="shared" si="81"/>
        <v>n.a.</v>
      </c>
      <c r="E318" s="165" t="str">
        <f t="shared" si="81"/>
        <v>n.a.</v>
      </c>
      <c r="F318" s="165" t="str">
        <f t="shared" si="81"/>
        <v>72222011</v>
      </c>
      <c r="G318" s="165" t="str">
        <f t="shared" si="81"/>
        <v>n.a.</v>
      </c>
      <c r="H318" s="165" t="str">
        <f t="shared" si="81"/>
        <v>n.a.</v>
      </c>
      <c r="I318" s="165" t="str">
        <f t="shared" si="81"/>
        <v>n.a.</v>
      </c>
      <c r="J318" s="165" t="str">
        <f t="shared" si="81"/>
        <v>n.a.</v>
      </c>
      <c r="K318" s="165" t="str">
        <f t="shared" si="81"/>
        <v>n.a.</v>
      </c>
      <c r="L318" s="165" t="str">
        <f t="shared" si="82"/>
        <v>n.a.</v>
      </c>
      <c r="M318" s="165" t="str">
        <f t="shared" si="82"/>
        <v>n.a.</v>
      </c>
      <c r="N318" s="165" t="str">
        <f t="shared" si="82"/>
        <v>n.a.</v>
      </c>
      <c r="O318" s="165" t="str">
        <f t="shared" si="82"/>
        <v>n.a.</v>
      </c>
      <c r="P318" s="165" t="str">
        <f t="shared" si="82"/>
        <v>n.a.</v>
      </c>
      <c r="Q318" s="165" t="str">
        <f t="shared" si="82"/>
        <v>n.a.</v>
      </c>
      <c r="R318" s="165" t="str">
        <f t="shared" si="82"/>
        <v>n.a.</v>
      </c>
      <c r="S318" s="165" t="str">
        <f t="shared" si="82"/>
        <v>n.a.</v>
      </c>
    </row>
    <row r="319" spans="1:19" s="51" customFormat="1" x14ac:dyDescent="0.25">
      <c r="A319" s="239">
        <v>186</v>
      </c>
      <c r="B319" s="165" t="str">
        <f t="shared" si="81"/>
        <v>n.a.</v>
      </c>
      <c r="C319" s="165" t="str">
        <f t="shared" si="81"/>
        <v>n.a.</v>
      </c>
      <c r="D319" s="165" t="str">
        <f t="shared" si="81"/>
        <v>n.a.</v>
      </c>
      <c r="E319" s="165" t="str">
        <f t="shared" si="81"/>
        <v>n.a.</v>
      </c>
      <c r="F319" s="165" t="str">
        <f t="shared" si="81"/>
        <v>72222019</v>
      </c>
      <c r="G319" s="165" t="str">
        <f t="shared" si="81"/>
        <v>n.a.</v>
      </c>
      <c r="H319" s="165" t="str">
        <f t="shared" si="81"/>
        <v>n.a.</v>
      </c>
      <c r="I319" s="165" t="str">
        <f t="shared" si="81"/>
        <v>n.a.</v>
      </c>
      <c r="J319" s="165" t="str">
        <f t="shared" si="81"/>
        <v>n.a.</v>
      </c>
      <c r="K319" s="165" t="str">
        <f t="shared" si="81"/>
        <v>n.a.</v>
      </c>
      <c r="L319" s="165" t="str">
        <f t="shared" si="82"/>
        <v>n.a.</v>
      </c>
      <c r="M319" s="165" t="str">
        <f t="shared" si="82"/>
        <v>n.a.</v>
      </c>
      <c r="N319" s="165" t="str">
        <f t="shared" si="82"/>
        <v>n.a.</v>
      </c>
      <c r="O319" s="165" t="str">
        <f t="shared" si="82"/>
        <v>n.a.</v>
      </c>
      <c r="P319" s="165" t="str">
        <f t="shared" si="82"/>
        <v>n.a.</v>
      </c>
      <c r="Q319" s="165" t="str">
        <f t="shared" si="82"/>
        <v>n.a.</v>
      </c>
      <c r="R319" s="165" t="str">
        <f t="shared" si="82"/>
        <v>n.a.</v>
      </c>
      <c r="S319" s="165" t="str">
        <f t="shared" si="82"/>
        <v>n.a.</v>
      </c>
    </row>
    <row r="320" spans="1:19" s="51" customFormat="1" x14ac:dyDescent="0.25">
      <c r="A320" s="239">
        <v>187</v>
      </c>
      <c r="B320" s="165" t="str">
        <f t="shared" si="81"/>
        <v>n.a.</v>
      </c>
      <c r="C320" s="165" t="str">
        <f t="shared" si="81"/>
        <v>n.a.</v>
      </c>
      <c r="D320" s="165" t="str">
        <f t="shared" si="81"/>
        <v>n.a.</v>
      </c>
      <c r="E320" s="165" t="str">
        <f t="shared" si="81"/>
        <v>n.a.</v>
      </c>
      <c r="F320" s="165" t="str">
        <f t="shared" si="81"/>
        <v>72222021</v>
      </c>
      <c r="G320" s="165" t="str">
        <f t="shared" si="81"/>
        <v>n.a.</v>
      </c>
      <c r="H320" s="165" t="str">
        <f t="shared" si="81"/>
        <v>n.a.</v>
      </c>
      <c r="I320" s="165" t="str">
        <f t="shared" si="81"/>
        <v>n.a.</v>
      </c>
      <c r="J320" s="165" t="str">
        <f t="shared" si="81"/>
        <v>n.a.</v>
      </c>
      <c r="K320" s="165" t="str">
        <f t="shared" si="81"/>
        <v>n.a.</v>
      </c>
      <c r="L320" s="165" t="str">
        <f t="shared" si="82"/>
        <v>n.a.</v>
      </c>
      <c r="M320" s="165" t="str">
        <f t="shared" si="82"/>
        <v>n.a.</v>
      </c>
      <c r="N320" s="165" t="str">
        <f t="shared" si="82"/>
        <v>n.a.</v>
      </c>
      <c r="O320" s="165" t="str">
        <f t="shared" si="82"/>
        <v>n.a.</v>
      </c>
      <c r="P320" s="165" t="str">
        <f t="shared" si="82"/>
        <v>n.a.</v>
      </c>
      <c r="Q320" s="165" t="str">
        <f t="shared" si="82"/>
        <v>n.a.</v>
      </c>
      <c r="R320" s="165" t="str">
        <f t="shared" si="82"/>
        <v>n.a.</v>
      </c>
      <c r="S320" s="165" t="str">
        <f t="shared" si="82"/>
        <v>n.a.</v>
      </c>
    </row>
    <row r="321" spans="1:19" s="51" customFormat="1" x14ac:dyDescent="0.25">
      <c r="A321" s="239">
        <v>188</v>
      </c>
      <c r="B321" s="165" t="str">
        <f t="shared" si="81"/>
        <v>n.a.</v>
      </c>
      <c r="C321" s="165" t="str">
        <f t="shared" si="81"/>
        <v>n.a.</v>
      </c>
      <c r="D321" s="165" t="str">
        <f t="shared" si="81"/>
        <v>n.a.</v>
      </c>
      <c r="E321" s="165" t="str">
        <f t="shared" si="81"/>
        <v>n.a.</v>
      </c>
      <c r="F321" s="165" t="str">
        <f t="shared" si="81"/>
        <v>72222029</v>
      </c>
      <c r="G321" s="165" t="str">
        <f t="shared" si="81"/>
        <v>n.a.</v>
      </c>
      <c r="H321" s="165" t="str">
        <f t="shared" si="81"/>
        <v>n.a.</v>
      </c>
      <c r="I321" s="165" t="str">
        <f t="shared" si="81"/>
        <v>n.a.</v>
      </c>
      <c r="J321" s="165" t="str">
        <f t="shared" si="81"/>
        <v>n.a.</v>
      </c>
      <c r="K321" s="165" t="str">
        <f t="shared" si="81"/>
        <v>n.a.</v>
      </c>
      <c r="L321" s="165" t="str">
        <f t="shared" si="82"/>
        <v>n.a.</v>
      </c>
      <c r="M321" s="165" t="str">
        <f t="shared" si="82"/>
        <v>n.a.</v>
      </c>
      <c r="N321" s="165" t="str">
        <f t="shared" si="82"/>
        <v>n.a.</v>
      </c>
      <c r="O321" s="165" t="str">
        <f t="shared" si="82"/>
        <v>n.a.</v>
      </c>
      <c r="P321" s="165" t="str">
        <f t="shared" si="82"/>
        <v>n.a.</v>
      </c>
      <c r="Q321" s="165" t="str">
        <f t="shared" si="82"/>
        <v>n.a.</v>
      </c>
      <c r="R321" s="165" t="str">
        <f t="shared" si="82"/>
        <v>n.a.</v>
      </c>
      <c r="S321" s="165" t="str">
        <f t="shared" si="82"/>
        <v>n.a.</v>
      </c>
    </row>
    <row r="322" spans="1:19" s="51" customFormat="1" x14ac:dyDescent="0.25">
      <c r="A322" s="239">
        <v>189</v>
      </c>
      <c r="B322" s="165" t="str">
        <f t="shared" si="81"/>
        <v>n.a.</v>
      </c>
      <c r="C322" s="165" t="str">
        <f t="shared" si="81"/>
        <v>n.a.</v>
      </c>
      <c r="D322" s="165" t="str">
        <f t="shared" si="81"/>
        <v>n.a.</v>
      </c>
      <c r="E322" s="165" t="str">
        <f t="shared" si="81"/>
        <v>n.a.</v>
      </c>
      <c r="F322" s="165" t="str">
        <f t="shared" si="81"/>
        <v>72222031</v>
      </c>
      <c r="G322" s="165" t="str">
        <f t="shared" si="81"/>
        <v>n.a.</v>
      </c>
      <c r="H322" s="165" t="str">
        <f t="shared" si="81"/>
        <v>n.a.</v>
      </c>
      <c r="I322" s="165" t="str">
        <f t="shared" si="81"/>
        <v>n.a.</v>
      </c>
      <c r="J322" s="165" t="str">
        <f t="shared" si="81"/>
        <v>n.a.</v>
      </c>
      <c r="K322" s="165" t="str">
        <f t="shared" si="81"/>
        <v>n.a.</v>
      </c>
      <c r="L322" s="165" t="str">
        <f t="shared" si="82"/>
        <v>n.a.</v>
      </c>
      <c r="M322" s="165" t="str">
        <f t="shared" si="82"/>
        <v>n.a.</v>
      </c>
      <c r="N322" s="165" t="str">
        <f t="shared" si="82"/>
        <v>n.a.</v>
      </c>
      <c r="O322" s="165" t="str">
        <f t="shared" si="82"/>
        <v>n.a.</v>
      </c>
      <c r="P322" s="165" t="str">
        <f t="shared" si="82"/>
        <v>n.a.</v>
      </c>
      <c r="Q322" s="165" t="str">
        <f t="shared" si="82"/>
        <v>n.a.</v>
      </c>
      <c r="R322" s="165" t="str">
        <f t="shared" si="82"/>
        <v>n.a.</v>
      </c>
      <c r="S322" s="165" t="str">
        <f t="shared" si="82"/>
        <v>n.a.</v>
      </c>
    </row>
    <row r="323" spans="1:19" s="51" customFormat="1" x14ac:dyDescent="0.25">
      <c r="A323" s="239">
        <v>190</v>
      </c>
      <c r="B323" s="165" t="str">
        <f t="shared" si="81"/>
        <v>n.a.</v>
      </c>
      <c r="C323" s="165" t="str">
        <f t="shared" si="81"/>
        <v>n.a.</v>
      </c>
      <c r="D323" s="165" t="str">
        <f t="shared" si="81"/>
        <v>n.a.</v>
      </c>
      <c r="E323" s="165" t="str">
        <f t="shared" si="81"/>
        <v>n.a.</v>
      </c>
      <c r="F323" s="165" t="str">
        <f t="shared" si="81"/>
        <v>72222039</v>
      </c>
      <c r="G323" s="165" t="str">
        <f t="shared" si="81"/>
        <v>n.a.</v>
      </c>
      <c r="H323" s="165" t="str">
        <f t="shared" si="81"/>
        <v>n.a.</v>
      </c>
      <c r="I323" s="165" t="str">
        <f t="shared" si="81"/>
        <v>n.a.</v>
      </c>
      <c r="J323" s="165" t="str">
        <f t="shared" si="81"/>
        <v>n.a.</v>
      </c>
      <c r="K323" s="165" t="str">
        <f t="shared" si="81"/>
        <v>n.a.</v>
      </c>
      <c r="L323" s="165" t="str">
        <f t="shared" si="82"/>
        <v>n.a.</v>
      </c>
      <c r="M323" s="165" t="str">
        <f t="shared" si="82"/>
        <v>n.a.</v>
      </c>
      <c r="N323" s="165" t="str">
        <f t="shared" si="82"/>
        <v>n.a.</v>
      </c>
      <c r="O323" s="165" t="str">
        <f t="shared" si="82"/>
        <v>n.a.</v>
      </c>
      <c r="P323" s="165" t="str">
        <f t="shared" si="82"/>
        <v>n.a.</v>
      </c>
      <c r="Q323" s="165" t="str">
        <f t="shared" si="82"/>
        <v>n.a.</v>
      </c>
      <c r="R323" s="165" t="str">
        <f t="shared" si="82"/>
        <v>n.a.</v>
      </c>
      <c r="S323" s="165" t="str">
        <f t="shared" si="82"/>
        <v>n.a.</v>
      </c>
    </row>
    <row r="324" spans="1:19" s="51" customFormat="1" x14ac:dyDescent="0.25">
      <c r="A324" s="239">
        <v>191</v>
      </c>
      <c r="B324" s="165" t="str">
        <f t="shared" ref="B324:K333" si="83">IFERROR(INDEX(CNCodes_ListKey,MATCH($A324&amp;"_"&amp;B$132,CNCodes_ListNumbering,0)),CONST_NA)</f>
        <v>n.a.</v>
      </c>
      <c r="C324" s="165" t="str">
        <f t="shared" si="83"/>
        <v>n.a.</v>
      </c>
      <c r="D324" s="165" t="str">
        <f t="shared" si="83"/>
        <v>n.a.</v>
      </c>
      <c r="E324" s="165" t="str">
        <f t="shared" si="83"/>
        <v>n.a.</v>
      </c>
      <c r="F324" s="165" t="str">
        <f t="shared" si="83"/>
        <v>72222081</v>
      </c>
      <c r="G324" s="165" t="str">
        <f t="shared" si="83"/>
        <v>n.a.</v>
      </c>
      <c r="H324" s="165" t="str">
        <f t="shared" si="83"/>
        <v>n.a.</v>
      </c>
      <c r="I324" s="165" t="str">
        <f t="shared" si="83"/>
        <v>n.a.</v>
      </c>
      <c r="J324" s="165" t="str">
        <f t="shared" si="83"/>
        <v>n.a.</v>
      </c>
      <c r="K324" s="165" t="str">
        <f t="shared" si="83"/>
        <v>n.a.</v>
      </c>
      <c r="L324" s="165" t="str">
        <f t="shared" ref="L324:S333" si="84">IFERROR(INDEX(CNCodes_ListKey,MATCH($A324&amp;"_"&amp;L$132,CNCodes_ListNumbering,0)),CONST_NA)</f>
        <v>n.a.</v>
      </c>
      <c r="M324" s="165" t="str">
        <f t="shared" si="84"/>
        <v>n.a.</v>
      </c>
      <c r="N324" s="165" t="str">
        <f t="shared" si="84"/>
        <v>n.a.</v>
      </c>
      <c r="O324" s="165" t="str">
        <f t="shared" si="84"/>
        <v>n.a.</v>
      </c>
      <c r="P324" s="165" t="str">
        <f t="shared" si="84"/>
        <v>n.a.</v>
      </c>
      <c r="Q324" s="165" t="str">
        <f t="shared" si="84"/>
        <v>n.a.</v>
      </c>
      <c r="R324" s="165" t="str">
        <f t="shared" si="84"/>
        <v>n.a.</v>
      </c>
      <c r="S324" s="165" t="str">
        <f t="shared" si="84"/>
        <v>n.a.</v>
      </c>
    </row>
    <row r="325" spans="1:19" s="51" customFormat="1" x14ac:dyDescent="0.25">
      <c r="A325" s="239">
        <v>192</v>
      </c>
      <c r="B325" s="165" t="str">
        <f t="shared" si="83"/>
        <v>n.a.</v>
      </c>
      <c r="C325" s="165" t="str">
        <f t="shared" si="83"/>
        <v>n.a.</v>
      </c>
      <c r="D325" s="165" t="str">
        <f t="shared" si="83"/>
        <v>n.a.</v>
      </c>
      <c r="E325" s="165" t="str">
        <f t="shared" si="83"/>
        <v>n.a.</v>
      </c>
      <c r="F325" s="165" t="str">
        <f t="shared" si="83"/>
        <v>72222089</v>
      </c>
      <c r="G325" s="165" t="str">
        <f t="shared" si="83"/>
        <v>n.a.</v>
      </c>
      <c r="H325" s="165" t="str">
        <f t="shared" si="83"/>
        <v>n.a.</v>
      </c>
      <c r="I325" s="165" t="str">
        <f t="shared" si="83"/>
        <v>n.a.</v>
      </c>
      <c r="J325" s="165" t="str">
        <f t="shared" si="83"/>
        <v>n.a.</v>
      </c>
      <c r="K325" s="165" t="str">
        <f t="shared" si="83"/>
        <v>n.a.</v>
      </c>
      <c r="L325" s="165" t="str">
        <f t="shared" si="84"/>
        <v>n.a.</v>
      </c>
      <c r="M325" s="165" t="str">
        <f t="shared" si="84"/>
        <v>n.a.</v>
      </c>
      <c r="N325" s="165" t="str">
        <f t="shared" si="84"/>
        <v>n.a.</v>
      </c>
      <c r="O325" s="165" t="str">
        <f t="shared" si="84"/>
        <v>n.a.</v>
      </c>
      <c r="P325" s="165" t="str">
        <f t="shared" si="84"/>
        <v>n.a.</v>
      </c>
      <c r="Q325" s="165" t="str">
        <f t="shared" si="84"/>
        <v>n.a.</v>
      </c>
      <c r="R325" s="165" t="str">
        <f t="shared" si="84"/>
        <v>n.a.</v>
      </c>
      <c r="S325" s="165" t="str">
        <f t="shared" si="84"/>
        <v>n.a.</v>
      </c>
    </row>
    <row r="326" spans="1:19" s="51" customFormat="1" x14ac:dyDescent="0.25">
      <c r="A326" s="239">
        <v>193</v>
      </c>
      <c r="B326" s="165" t="str">
        <f t="shared" si="83"/>
        <v>n.a.</v>
      </c>
      <c r="C326" s="165" t="str">
        <f t="shared" si="83"/>
        <v>n.a.</v>
      </c>
      <c r="D326" s="165" t="str">
        <f t="shared" si="83"/>
        <v>n.a.</v>
      </c>
      <c r="E326" s="165" t="str">
        <f t="shared" si="83"/>
        <v>n.a.</v>
      </c>
      <c r="F326" s="165" t="str">
        <f t="shared" si="83"/>
        <v>72223051</v>
      </c>
      <c r="G326" s="165" t="str">
        <f t="shared" si="83"/>
        <v>n.a.</v>
      </c>
      <c r="H326" s="165" t="str">
        <f t="shared" si="83"/>
        <v>n.a.</v>
      </c>
      <c r="I326" s="165" t="str">
        <f t="shared" si="83"/>
        <v>n.a.</v>
      </c>
      <c r="J326" s="165" t="str">
        <f t="shared" si="83"/>
        <v>n.a.</v>
      </c>
      <c r="K326" s="165" t="str">
        <f t="shared" si="83"/>
        <v>n.a.</v>
      </c>
      <c r="L326" s="165" t="str">
        <f t="shared" si="84"/>
        <v>n.a.</v>
      </c>
      <c r="M326" s="165" t="str">
        <f t="shared" si="84"/>
        <v>n.a.</v>
      </c>
      <c r="N326" s="165" t="str">
        <f t="shared" si="84"/>
        <v>n.a.</v>
      </c>
      <c r="O326" s="165" t="str">
        <f t="shared" si="84"/>
        <v>n.a.</v>
      </c>
      <c r="P326" s="165" t="str">
        <f t="shared" si="84"/>
        <v>n.a.</v>
      </c>
      <c r="Q326" s="165" t="str">
        <f t="shared" si="84"/>
        <v>n.a.</v>
      </c>
      <c r="R326" s="165" t="str">
        <f t="shared" si="84"/>
        <v>n.a.</v>
      </c>
      <c r="S326" s="165" t="str">
        <f t="shared" si="84"/>
        <v>n.a.</v>
      </c>
    </row>
    <row r="327" spans="1:19" s="51" customFormat="1" x14ac:dyDescent="0.25">
      <c r="A327" s="239">
        <v>194</v>
      </c>
      <c r="B327" s="165" t="str">
        <f t="shared" si="83"/>
        <v>n.a.</v>
      </c>
      <c r="C327" s="165" t="str">
        <f t="shared" si="83"/>
        <v>n.a.</v>
      </c>
      <c r="D327" s="165" t="str">
        <f t="shared" si="83"/>
        <v>n.a.</v>
      </c>
      <c r="E327" s="165" t="str">
        <f t="shared" si="83"/>
        <v>n.a.</v>
      </c>
      <c r="F327" s="165" t="str">
        <f t="shared" si="83"/>
        <v>72223091</v>
      </c>
      <c r="G327" s="165" t="str">
        <f t="shared" si="83"/>
        <v>n.a.</v>
      </c>
      <c r="H327" s="165" t="str">
        <f t="shared" si="83"/>
        <v>n.a.</v>
      </c>
      <c r="I327" s="165" t="str">
        <f t="shared" si="83"/>
        <v>n.a.</v>
      </c>
      <c r="J327" s="165" t="str">
        <f t="shared" si="83"/>
        <v>n.a.</v>
      </c>
      <c r="K327" s="165" t="str">
        <f t="shared" si="83"/>
        <v>n.a.</v>
      </c>
      <c r="L327" s="165" t="str">
        <f t="shared" si="84"/>
        <v>n.a.</v>
      </c>
      <c r="M327" s="165" t="str">
        <f t="shared" si="84"/>
        <v>n.a.</v>
      </c>
      <c r="N327" s="165" t="str">
        <f t="shared" si="84"/>
        <v>n.a.</v>
      </c>
      <c r="O327" s="165" t="str">
        <f t="shared" si="84"/>
        <v>n.a.</v>
      </c>
      <c r="P327" s="165" t="str">
        <f t="shared" si="84"/>
        <v>n.a.</v>
      </c>
      <c r="Q327" s="165" t="str">
        <f t="shared" si="84"/>
        <v>n.a.</v>
      </c>
      <c r="R327" s="165" t="str">
        <f t="shared" si="84"/>
        <v>n.a.</v>
      </c>
      <c r="S327" s="165" t="str">
        <f t="shared" si="84"/>
        <v>n.a.</v>
      </c>
    </row>
    <row r="328" spans="1:19" s="51" customFormat="1" x14ac:dyDescent="0.25">
      <c r="A328" s="239">
        <v>195</v>
      </c>
      <c r="B328" s="165" t="str">
        <f t="shared" si="83"/>
        <v>n.a.</v>
      </c>
      <c r="C328" s="165" t="str">
        <f t="shared" si="83"/>
        <v>n.a.</v>
      </c>
      <c r="D328" s="165" t="str">
        <f t="shared" si="83"/>
        <v>n.a.</v>
      </c>
      <c r="E328" s="165" t="str">
        <f t="shared" si="83"/>
        <v>n.a.</v>
      </c>
      <c r="F328" s="165" t="str">
        <f t="shared" si="83"/>
        <v>72223097</v>
      </c>
      <c r="G328" s="165" t="str">
        <f t="shared" si="83"/>
        <v>n.a.</v>
      </c>
      <c r="H328" s="165" t="str">
        <f t="shared" si="83"/>
        <v>n.a.</v>
      </c>
      <c r="I328" s="165" t="str">
        <f t="shared" si="83"/>
        <v>n.a.</v>
      </c>
      <c r="J328" s="165" t="str">
        <f t="shared" si="83"/>
        <v>n.a.</v>
      </c>
      <c r="K328" s="165" t="str">
        <f t="shared" si="83"/>
        <v>n.a.</v>
      </c>
      <c r="L328" s="165" t="str">
        <f t="shared" si="84"/>
        <v>n.a.</v>
      </c>
      <c r="M328" s="165" t="str">
        <f t="shared" si="84"/>
        <v>n.a.</v>
      </c>
      <c r="N328" s="165" t="str">
        <f t="shared" si="84"/>
        <v>n.a.</v>
      </c>
      <c r="O328" s="165" t="str">
        <f t="shared" si="84"/>
        <v>n.a.</v>
      </c>
      <c r="P328" s="165" t="str">
        <f t="shared" si="84"/>
        <v>n.a.</v>
      </c>
      <c r="Q328" s="165" t="str">
        <f t="shared" si="84"/>
        <v>n.a.</v>
      </c>
      <c r="R328" s="165" t="str">
        <f t="shared" si="84"/>
        <v>n.a.</v>
      </c>
      <c r="S328" s="165" t="str">
        <f t="shared" si="84"/>
        <v>n.a.</v>
      </c>
    </row>
    <row r="329" spans="1:19" s="51" customFormat="1" x14ac:dyDescent="0.25">
      <c r="A329" s="239">
        <v>196</v>
      </c>
      <c r="B329" s="165" t="str">
        <f t="shared" si="83"/>
        <v>n.a.</v>
      </c>
      <c r="C329" s="165" t="str">
        <f t="shared" si="83"/>
        <v>n.a.</v>
      </c>
      <c r="D329" s="165" t="str">
        <f t="shared" si="83"/>
        <v>n.a.</v>
      </c>
      <c r="E329" s="165" t="str">
        <f t="shared" si="83"/>
        <v>n.a.</v>
      </c>
      <c r="F329" s="165" t="str">
        <f t="shared" si="83"/>
        <v>72224010</v>
      </c>
      <c r="G329" s="165" t="str">
        <f t="shared" si="83"/>
        <v>n.a.</v>
      </c>
      <c r="H329" s="165" t="str">
        <f t="shared" si="83"/>
        <v>n.a.</v>
      </c>
      <c r="I329" s="165" t="str">
        <f t="shared" si="83"/>
        <v>n.a.</v>
      </c>
      <c r="J329" s="165" t="str">
        <f t="shared" si="83"/>
        <v>n.a.</v>
      </c>
      <c r="K329" s="165" t="str">
        <f t="shared" si="83"/>
        <v>n.a.</v>
      </c>
      <c r="L329" s="165" t="str">
        <f t="shared" si="84"/>
        <v>n.a.</v>
      </c>
      <c r="M329" s="165" t="str">
        <f t="shared" si="84"/>
        <v>n.a.</v>
      </c>
      <c r="N329" s="165" t="str">
        <f t="shared" si="84"/>
        <v>n.a.</v>
      </c>
      <c r="O329" s="165" t="str">
        <f t="shared" si="84"/>
        <v>n.a.</v>
      </c>
      <c r="P329" s="165" t="str">
        <f t="shared" si="84"/>
        <v>n.a.</v>
      </c>
      <c r="Q329" s="165" t="str">
        <f t="shared" si="84"/>
        <v>n.a.</v>
      </c>
      <c r="R329" s="165" t="str">
        <f t="shared" si="84"/>
        <v>n.a.</v>
      </c>
      <c r="S329" s="165" t="str">
        <f t="shared" si="84"/>
        <v>n.a.</v>
      </c>
    </row>
    <row r="330" spans="1:19" s="51" customFormat="1" x14ac:dyDescent="0.25">
      <c r="A330" s="239">
        <v>197</v>
      </c>
      <c r="B330" s="165" t="str">
        <f t="shared" si="83"/>
        <v>n.a.</v>
      </c>
      <c r="C330" s="165" t="str">
        <f t="shared" si="83"/>
        <v>n.a.</v>
      </c>
      <c r="D330" s="165" t="str">
        <f t="shared" si="83"/>
        <v>n.a.</v>
      </c>
      <c r="E330" s="165" t="str">
        <f t="shared" si="83"/>
        <v>n.a.</v>
      </c>
      <c r="F330" s="165" t="str">
        <f t="shared" si="83"/>
        <v>72224050</v>
      </c>
      <c r="G330" s="165" t="str">
        <f t="shared" si="83"/>
        <v>n.a.</v>
      </c>
      <c r="H330" s="165" t="str">
        <f t="shared" si="83"/>
        <v>n.a.</v>
      </c>
      <c r="I330" s="165" t="str">
        <f t="shared" si="83"/>
        <v>n.a.</v>
      </c>
      <c r="J330" s="165" t="str">
        <f t="shared" si="83"/>
        <v>n.a.</v>
      </c>
      <c r="K330" s="165" t="str">
        <f t="shared" si="83"/>
        <v>n.a.</v>
      </c>
      <c r="L330" s="165" t="str">
        <f t="shared" si="84"/>
        <v>n.a.</v>
      </c>
      <c r="M330" s="165" t="str">
        <f t="shared" si="84"/>
        <v>n.a.</v>
      </c>
      <c r="N330" s="165" t="str">
        <f t="shared" si="84"/>
        <v>n.a.</v>
      </c>
      <c r="O330" s="165" t="str">
        <f t="shared" si="84"/>
        <v>n.a.</v>
      </c>
      <c r="P330" s="165" t="str">
        <f t="shared" si="84"/>
        <v>n.a.</v>
      </c>
      <c r="Q330" s="165" t="str">
        <f t="shared" si="84"/>
        <v>n.a.</v>
      </c>
      <c r="R330" s="165" t="str">
        <f t="shared" si="84"/>
        <v>n.a.</v>
      </c>
      <c r="S330" s="165" t="str">
        <f t="shared" si="84"/>
        <v>n.a.</v>
      </c>
    </row>
    <row r="331" spans="1:19" s="51" customFormat="1" x14ac:dyDescent="0.25">
      <c r="A331" s="239">
        <v>198</v>
      </c>
      <c r="B331" s="165" t="str">
        <f t="shared" si="83"/>
        <v>n.a.</v>
      </c>
      <c r="C331" s="165" t="str">
        <f t="shared" si="83"/>
        <v>n.a.</v>
      </c>
      <c r="D331" s="165" t="str">
        <f t="shared" si="83"/>
        <v>n.a.</v>
      </c>
      <c r="E331" s="165" t="str">
        <f t="shared" si="83"/>
        <v>n.a.</v>
      </c>
      <c r="F331" s="165" t="str">
        <f t="shared" si="83"/>
        <v>72224090</v>
      </c>
      <c r="G331" s="165" t="str">
        <f t="shared" si="83"/>
        <v>n.a.</v>
      </c>
      <c r="H331" s="165" t="str">
        <f t="shared" si="83"/>
        <v>n.a.</v>
      </c>
      <c r="I331" s="165" t="str">
        <f t="shared" si="83"/>
        <v>n.a.</v>
      </c>
      <c r="J331" s="165" t="str">
        <f t="shared" si="83"/>
        <v>n.a.</v>
      </c>
      <c r="K331" s="165" t="str">
        <f t="shared" si="83"/>
        <v>n.a.</v>
      </c>
      <c r="L331" s="165" t="str">
        <f t="shared" si="84"/>
        <v>n.a.</v>
      </c>
      <c r="M331" s="165" t="str">
        <f t="shared" si="84"/>
        <v>n.a.</v>
      </c>
      <c r="N331" s="165" t="str">
        <f t="shared" si="84"/>
        <v>n.a.</v>
      </c>
      <c r="O331" s="165" t="str">
        <f t="shared" si="84"/>
        <v>n.a.</v>
      </c>
      <c r="P331" s="165" t="str">
        <f t="shared" si="84"/>
        <v>n.a.</v>
      </c>
      <c r="Q331" s="165" t="str">
        <f t="shared" si="84"/>
        <v>n.a.</v>
      </c>
      <c r="R331" s="165" t="str">
        <f t="shared" si="84"/>
        <v>n.a.</v>
      </c>
      <c r="S331" s="165" t="str">
        <f t="shared" si="84"/>
        <v>n.a.</v>
      </c>
    </row>
    <row r="332" spans="1:19" s="51" customFormat="1" x14ac:dyDescent="0.25">
      <c r="A332" s="239">
        <v>199</v>
      </c>
      <c r="B332" s="165" t="str">
        <f t="shared" si="83"/>
        <v>n.a.</v>
      </c>
      <c r="C332" s="165" t="str">
        <f t="shared" si="83"/>
        <v>n.a.</v>
      </c>
      <c r="D332" s="165" t="str">
        <f t="shared" si="83"/>
        <v>n.a.</v>
      </c>
      <c r="E332" s="165" t="str">
        <f t="shared" si="83"/>
        <v>n.a.</v>
      </c>
      <c r="F332" s="165" t="str">
        <f t="shared" si="83"/>
        <v>72230011</v>
      </c>
      <c r="G332" s="165" t="str">
        <f t="shared" si="83"/>
        <v>n.a.</v>
      </c>
      <c r="H332" s="165" t="str">
        <f t="shared" si="83"/>
        <v>n.a.</v>
      </c>
      <c r="I332" s="165" t="str">
        <f t="shared" si="83"/>
        <v>n.a.</v>
      </c>
      <c r="J332" s="165" t="str">
        <f t="shared" si="83"/>
        <v>n.a.</v>
      </c>
      <c r="K332" s="165" t="str">
        <f t="shared" si="83"/>
        <v>n.a.</v>
      </c>
      <c r="L332" s="165" t="str">
        <f t="shared" si="84"/>
        <v>n.a.</v>
      </c>
      <c r="M332" s="165" t="str">
        <f t="shared" si="84"/>
        <v>n.a.</v>
      </c>
      <c r="N332" s="165" t="str">
        <f t="shared" si="84"/>
        <v>n.a.</v>
      </c>
      <c r="O332" s="165" t="str">
        <f t="shared" si="84"/>
        <v>n.a.</v>
      </c>
      <c r="P332" s="165" t="str">
        <f t="shared" si="84"/>
        <v>n.a.</v>
      </c>
      <c r="Q332" s="165" t="str">
        <f t="shared" si="84"/>
        <v>n.a.</v>
      </c>
      <c r="R332" s="165" t="str">
        <f t="shared" si="84"/>
        <v>n.a.</v>
      </c>
      <c r="S332" s="165" t="str">
        <f t="shared" si="84"/>
        <v>n.a.</v>
      </c>
    </row>
    <row r="333" spans="1:19" s="51" customFormat="1" x14ac:dyDescent="0.25">
      <c r="A333" s="239">
        <v>200</v>
      </c>
      <c r="B333" s="165" t="str">
        <f t="shared" si="83"/>
        <v>n.a.</v>
      </c>
      <c r="C333" s="165" t="str">
        <f t="shared" si="83"/>
        <v>n.a.</v>
      </c>
      <c r="D333" s="165" t="str">
        <f t="shared" si="83"/>
        <v>n.a.</v>
      </c>
      <c r="E333" s="165" t="str">
        <f t="shared" si="83"/>
        <v>n.a.</v>
      </c>
      <c r="F333" s="165" t="str">
        <f t="shared" si="83"/>
        <v>72230019</v>
      </c>
      <c r="G333" s="165" t="str">
        <f t="shared" si="83"/>
        <v>n.a.</v>
      </c>
      <c r="H333" s="165" t="str">
        <f t="shared" si="83"/>
        <v>n.a.</v>
      </c>
      <c r="I333" s="165" t="str">
        <f t="shared" si="83"/>
        <v>n.a.</v>
      </c>
      <c r="J333" s="165" t="str">
        <f t="shared" si="83"/>
        <v>n.a.</v>
      </c>
      <c r="K333" s="165" t="str">
        <f t="shared" si="83"/>
        <v>n.a.</v>
      </c>
      <c r="L333" s="165" t="str">
        <f t="shared" si="84"/>
        <v>n.a.</v>
      </c>
      <c r="M333" s="165" t="str">
        <f t="shared" si="84"/>
        <v>n.a.</v>
      </c>
      <c r="N333" s="165" t="str">
        <f t="shared" si="84"/>
        <v>n.a.</v>
      </c>
      <c r="O333" s="165" t="str">
        <f t="shared" si="84"/>
        <v>n.a.</v>
      </c>
      <c r="P333" s="165" t="str">
        <f t="shared" si="84"/>
        <v>n.a.</v>
      </c>
      <c r="Q333" s="165" t="str">
        <f t="shared" si="84"/>
        <v>n.a.</v>
      </c>
      <c r="R333" s="165" t="str">
        <f t="shared" si="84"/>
        <v>n.a.</v>
      </c>
      <c r="S333" s="165" t="str">
        <f t="shared" si="84"/>
        <v>n.a.</v>
      </c>
    </row>
    <row r="334" spans="1:19" s="51" customFormat="1" x14ac:dyDescent="0.25">
      <c r="A334" s="239">
        <v>201</v>
      </c>
      <c r="B334" s="165" t="str">
        <f t="shared" ref="B334:K343" si="85">IFERROR(INDEX(CNCodes_ListKey,MATCH($A334&amp;"_"&amp;B$132,CNCodes_ListNumbering,0)),CONST_NA)</f>
        <v>n.a.</v>
      </c>
      <c r="C334" s="165" t="str">
        <f t="shared" si="85"/>
        <v>n.a.</v>
      </c>
      <c r="D334" s="165" t="str">
        <f t="shared" si="85"/>
        <v>n.a.</v>
      </c>
      <c r="E334" s="165" t="str">
        <f t="shared" si="85"/>
        <v>n.a.</v>
      </c>
      <c r="F334" s="165" t="str">
        <f t="shared" si="85"/>
        <v>72230091</v>
      </c>
      <c r="G334" s="165" t="str">
        <f t="shared" si="85"/>
        <v>n.a.</v>
      </c>
      <c r="H334" s="165" t="str">
        <f t="shared" si="85"/>
        <v>n.a.</v>
      </c>
      <c r="I334" s="165" t="str">
        <f t="shared" si="85"/>
        <v>n.a.</v>
      </c>
      <c r="J334" s="165" t="str">
        <f t="shared" si="85"/>
        <v>n.a.</v>
      </c>
      <c r="K334" s="165" t="str">
        <f t="shared" si="85"/>
        <v>n.a.</v>
      </c>
      <c r="L334" s="165" t="str">
        <f t="shared" ref="L334:S343" si="86">IFERROR(INDEX(CNCodes_ListKey,MATCH($A334&amp;"_"&amp;L$132,CNCodes_ListNumbering,0)),CONST_NA)</f>
        <v>n.a.</v>
      </c>
      <c r="M334" s="165" t="str">
        <f t="shared" si="86"/>
        <v>n.a.</v>
      </c>
      <c r="N334" s="165" t="str">
        <f t="shared" si="86"/>
        <v>n.a.</v>
      </c>
      <c r="O334" s="165" t="str">
        <f t="shared" si="86"/>
        <v>n.a.</v>
      </c>
      <c r="P334" s="165" t="str">
        <f t="shared" si="86"/>
        <v>n.a.</v>
      </c>
      <c r="Q334" s="165" t="str">
        <f t="shared" si="86"/>
        <v>n.a.</v>
      </c>
      <c r="R334" s="165" t="str">
        <f t="shared" si="86"/>
        <v>n.a.</v>
      </c>
      <c r="S334" s="165" t="str">
        <f t="shared" si="86"/>
        <v>n.a.</v>
      </c>
    </row>
    <row r="335" spans="1:19" s="51" customFormat="1" x14ac:dyDescent="0.25">
      <c r="A335" s="239">
        <v>202</v>
      </c>
      <c r="B335" s="165" t="str">
        <f t="shared" si="85"/>
        <v>n.a.</v>
      </c>
      <c r="C335" s="165" t="str">
        <f t="shared" si="85"/>
        <v>n.a.</v>
      </c>
      <c r="D335" s="165" t="str">
        <f t="shared" si="85"/>
        <v>n.a.</v>
      </c>
      <c r="E335" s="165" t="str">
        <f t="shared" si="85"/>
        <v>n.a.</v>
      </c>
      <c r="F335" s="165" t="str">
        <f t="shared" si="85"/>
        <v>72230099</v>
      </c>
      <c r="G335" s="165" t="str">
        <f t="shared" si="85"/>
        <v>n.a.</v>
      </c>
      <c r="H335" s="165" t="str">
        <f t="shared" si="85"/>
        <v>n.a.</v>
      </c>
      <c r="I335" s="165" t="str">
        <f t="shared" si="85"/>
        <v>n.a.</v>
      </c>
      <c r="J335" s="165" t="str">
        <f t="shared" si="85"/>
        <v>n.a.</v>
      </c>
      <c r="K335" s="165" t="str">
        <f t="shared" si="85"/>
        <v>n.a.</v>
      </c>
      <c r="L335" s="165" t="str">
        <f t="shared" si="86"/>
        <v>n.a.</v>
      </c>
      <c r="M335" s="165" t="str">
        <f t="shared" si="86"/>
        <v>n.a.</v>
      </c>
      <c r="N335" s="165" t="str">
        <f t="shared" si="86"/>
        <v>n.a.</v>
      </c>
      <c r="O335" s="165" t="str">
        <f t="shared" si="86"/>
        <v>n.a.</v>
      </c>
      <c r="P335" s="165" t="str">
        <f t="shared" si="86"/>
        <v>n.a.</v>
      </c>
      <c r="Q335" s="165" t="str">
        <f t="shared" si="86"/>
        <v>n.a.</v>
      </c>
      <c r="R335" s="165" t="str">
        <f t="shared" si="86"/>
        <v>n.a.</v>
      </c>
      <c r="S335" s="165" t="str">
        <f t="shared" si="86"/>
        <v>n.a.</v>
      </c>
    </row>
    <row r="336" spans="1:19" s="51" customFormat="1" x14ac:dyDescent="0.25">
      <c r="A336" s="239">
        <v>203</v>
      </c>
      <c r="B336" s="165" t="str">
        <f t="shared" si="85"/>
        <v>n.a.</v>
      </c>
      <c r="C336" s="165" t="str">
        <f t="shared" si="85"/>
        <v>n.a.</v>
      </c>
      <c r="D336" s="165" t="str">
        <f t="shared" si="85"/>
        <v>n.a.</v>
      </c>
      <c r="E336" s="165" t="str">
        <f t="shared" si="85"/>
        <v>n.a.</v>
      </c>
      <c r="F336" s="165" t="str">
        <f t="shared" si="85"/>
        <v>72251100</v>
      </c>
      <c r="G336" s="165" t="str">
        <f t="shared" si="85"/>
        <v>n.a.</v>
      </c>
      <c r="H336" s="165" t="str">
        <f t="shared" si="85"/>
        <v>n.a.</v>
      </c>
      <c r="I336" s="165" t="str">
        <f t="shared" si="85"/>
        <v>n.a.</v>
      </c>
      <c r="J336" s="165" t="str">
        <f t="shared" si="85"/>
        <v>n.a.</v>
      </c>
      <c r="K336" s="165" t="str">
        <f t="shared" si="85"/>
        <v>n.a.</v>
      </c>
      <c r="L336" s="165" t="str">
        <f t="shared" si="86"/>
        <v>n.a.</v>
      </c>
      <c r="M336" s="165" t="str">
        <f t="shared" si="86"/>
        <v>n.a.</v>
      </c>
      <c r="N336" s="165" t="str">
        <f t="shared" si="86"/>
        <v>n.a.</v>
      </c>
      <c r="O336" s="165" t="str">
        <f t="shared" si="86"/>
        <v>n.a.</v>
      </c>
      <c r="P336" s="165" t="str">
        <f t="shared" si="86"/>
        <v>n.a.</v>
      </c>
      <c r="Q336" s="165" t="str">
        <f t="shared" si="86"/>
        <v>n.a.</v>
      </c>
      <c r="R336" s="165" t="str">
        <f t="shared" si="86"/>
        <v>n.a.</v>
      </c>
      <c r="S336" s="165" t="str">
        <f t="shared" si="86"/>
        <v>n.a.</v>
      </c>
    </row>
    <row r="337" spans="1:19" s="51" customFormat="1" x14ac:dyDescent="0.25">
      <c r="A337" s="239">
        <v>204</v>
      </c>
      <c r="B337" s="165" t="str">
        <f t="shared" si="85"/>
        <v>n.a.</v>
      </c>
      <c r="C337" s="165" t="str">
        <f t="shared" si="85"/>
        <v>n.a.</v>
      </c>
      <c r="D337" s="165" t="str">
        <f t="shared" si="85"/>
        <v>n.a.</v>
      </c>
      <c r="E337" s="165" t="str">
        <f t="shared" si="85"/>
        <v>n.a.</v>
      </c>
      <c r="F337" s="165" t="str">
        <f t="shared" si="85"/>
        <v>72251910</v>
      </c>
      <c r="G337" s="165" t="str">
        <f t="shared" si="85"/>
        <v>n.a.</v>
      </c>
      <c r="H337" s="165" t="str">
        <f t="shared" si="85"/>
        <v>n.a.</v>
      </c>
      <c r="I337" s="165" t="str">
        <f t="shared" si="85"/>
        <v>n.a.</v>
      </c>
      <c r="J337" s="165" t="str">
        <f t="shared" si="85"/>
        <v>n.a.</v>
      </c>
      <c r="K337" s="165" t="str">
        <f t="shared" si="85"/>
        <v>n.a.</v>
      </c>
      <c r="L337" s="165" t="str">
        <f t="shared" si="86"/>
        <v>n.a.</v>
      </c>
      <c r="M337" s="165" t="str">
        <f t="shared" si="86"/>
        <v>n.a.</v>
      </c>
      <c r="N337" s="165" t="str">
        <f t="shared" si="86"/>
        <v>n.a.</v>
      </c>
      <c r="O337" s="165" t="str">
        <f t="shared" si="86"/>
        <v>n.a.</v>
      </c>
      <c r="P337" s="165" t="str">
        <f t="shared" si="86"/>
        <v>n.a.</v>
      </c>
      <c r="Q337" s="165" t="str">
        <f t="shared" si="86"/>
        <v>n.a.</v>
      </c>
      <c r="R337" s="165" t="str">
        <f t="shared" si="86"/>
        <v>n.a.</v>
      </c>
      <c r="S337" s="165" t="str">
        <f t="shared" si="86"/>
        <v>n.a.</v>
      </c>
    </row>
    <row r="338" spans="1:19" s="51" customFormat="1" x14ac:dyDescent="0.25">
      <c r="A338" s="239">
        <v>205</v>
      </c>
      <c r="B338" s="165" t="str">
        <f t="shared" si="85"/>
        <v>n.a.</v>
      </c>
      <c r="C338" s="165" t="str">
        <f t="shared" si="85"/>
        <v>n.a.</v>
      </c>
      <c r="D338" s="165" t="str">
        <f t="shared" si="85"/>
        <v>n.a.</v>
      </c>
      <c r="E338" s="165" t="str">
        <f t="shared" si="85"/>
        <v>n.a.</v>
      </c>
      <c r="F338" s="165" t="str">
        <f t="shared" si="85"/>
        <v>72251990</v>
      </c>
      <c r="G338" s="165" t="str">
        <f t="shared" si="85"/>
        <v>n.a.</v>
      </c>
      <c r="H338" s="165" t="str">
        <f t="shared" si="85"/>
        <v>n.a.</v>
      </c>
      <c r="I338" s="165" t="str">
        <f t="shared" si="85"/>
        <v>n.a.</v>
      </c>
      <c r="J338" s="165" t="str">
        <f t="shared" si="85"/>
        <v>n.a.</v>
      </c>
      <c r="K338" s="165" t="str">
        <f t="shared" si="85"/>
        <v>n.a.</v>
      </c>
      <c r="L338" s="165" t="str">
        <f t="shared" si="86"/>
        <v>n.a.</v>
      </c>
      <c r="M338" s="165" t="str">
        <f t="shared" si="86"/>
        <v>n.a.</v>
      </c>
      <c r="N338" s="165" t="str">
        <f t="shared" si="86"/>
        <v>n.a.</v>
      </c>
      <c r="O338" s="165" t="str">
        <f t="shared" si="86"/>
        <v>n.a.</v>
      </c>
      <c r="P338" s="165" t="str">
        <f t="shared" si="86"/>
        <v>n.a.</v>
      </c>
      <c r="Q338" s="165" t="str">
        <f t="shared" si="86"/>
        <v>n.a.</v>
      </c>
      <c r="R338" s="165" t="str">
        <f t="shared" si="86"/>
        <v>n.a.</v>
      </c>
      <c r="S338" s="165" t="str">
        <f t="shared" si="86"/>
        <v>n.a.</v>
      </c>
    </row>
    <row r="339" spans="1:19" s="51" customFormat="1" x14ac:dyDescent="0.25">
      <c r="A339" s="239">
        <v>206</v>
      </c>
      <c r="B339" s="165" t="str">
        <f t="shared" si="85"/>
        <v>n.a.</v>
      </c>
      <c r="C339" s="165" t="str">
        <f t="shared" si="85"/>
        <v>n.a.</v>
      </c>
      <c r="D339" s="165" t="str">
        <f t="shared" si="85"/>
        <v>n.a.</v>
      </c>
      <c r="E339" s="165" t="str">
        <f t="shared" si="85"/>
        <v>n.a.</v>
      </c>
      <c r="F339" s="165" t="str">
        <f t="shared" si="85"/>
        <v>72253010</v>
      </c>
      <c r="G339" s="165" t="str">
        <f t="shared" si="85"/>
        <v>n.a.</v>
      </c>
      <c r="H339" s="165" t="str">
        <f t="shared" si="85"/>
        <v>n.a.</v>
      </c>
      <c r="I339" s="165" t="str">
        <f t="shared" si="85"/>
        <v>n.a.</v>
      </c>
      <c r="J339" s="165" t="str">
        <f t="shared" si="85"/>
        <v>n.a.</v>
      </c>
      <c r="K339" s="165" t="str">
        <f t="shared" si="85"/>
        <v>n.a.</v>
      </c>
      <c r="L339" s="165" t="str">
        <f t="shared" si="86"/>
        <v>n.a.</v>
      </c>
      <c r="M339" s="165" t="str">
        <f t="shared" si="86"/>
        <v>n.a.</v>
      </c>
      <c r="N339" s="165" t="str">
        <f t="shared" si="86"/>
        <v>n.a.</v>
      </c>
      <c r="O339" s="165" t="str">
        <f t="shared" si="86"/>
        <v>n.a.</v>
      </c>
      <c r="P339" s="165" t="str">
        <f t="shared" si="86"/>
        <v>n.a.</v>
      </c>
      <c r="Q339" s="165" t="str">
        <f t="shared" si="86"/>
        <v>n.a.</v>
      </c>
      <c r="R339" s="165" t="str">
        <f t="shared" si="86"/>
        <v>n.a.</v>
      </c>
      <c r="S339" s="165" t="str">
        <f t="shared" si="86"/>
        <v>n.a.</v>
      </c>
    </row>
    <row r="340" spans="1:19" s="51" customFormat="1" x14ac:dyDescent="0.25">
      <c r="A340" s="239">
        <v>207</v>
      </c>
      <c r="B340" s="165" t="str">
        <f t="shared" si="85"/>
        <v>n.a.</v>
      </c>
      <c r="C340" s="165" t="str">
        <f t="shared" si="85"/>
        <v>n.a.</v>
      </c>
      <c r="D340" s="165" t="str">
        <f t="shared" si="85"/>
        <v>n.a.</v>
      </c>
      <c r="E340" s="165" t="str">
        <f t="shared" si="85"/>
        <v>n.a.</v>
      </c>
      <c r="F340" s="165" t="str">
        <f t="shared" si="85"/>
        <v>72253030</v>
      </c>
      <c r="G340" s="165" t="str">
        <f t="shared" si="85"/>
        <v>n.a.</v>
      </c>
      <c r="H340" s="165" t="str">
        <f t="shared" si="85"/>
        <v>n.a.</v>
      </c>
      <c r="I340" s="165" t="str">
        <f t="shared" si="85"/>
        <v>n.a.</v>
      </c>
      <c r="J340" s="165" t="str">
        <f t="shared" si="85"/>
        <v>n.a.</v>
      </c>
      <c r="K340" s="165" t="str">
        <f t="shared" si="85"/>
        <v>n.a.</v>
      </c>
      <c r="L340" s="165" t="str">
        <f t="shared" si="86"/>
        <v>n.a.</v>
      </c>
      <c r="M340" s="165" t="str">
        <f t="shared" si="86"/>
        <v>n.a.</v>
      </c>
      <c r="N340" s="165" t="str">
        <f t="shared" si="86"/>
        <v>n.a.</v>
      </c>
      <c r="O340" s="165" t="str">
        <f t="shared" si="86"/>
        <v>n.a.</v>
      </c>
      <c r="P340" s="165" t="str">
        <f t="shared" si="86"/>
        <v>n.a.</v>
      </c>
      <c r="Q340" s="165" t="str">
        <f t="shared" si="86"/>
        <v>n.a.</v>
      </c>
      <c r="R340" s="165" t="str">
        <f t="shared" si="86"/>
        <v>n.a.</v>
      </c>
      <c r="S340" s="165" t="str">
        <f t="shared" si="86"/>
        <v>n.a.</v>
      </c>
    </row>
    <row r="341" spans="1:19" s="51" customFormat="1" x14ac:dyDescent="0.25">
      <c r="A341" s="239">
        <v>208</v>
      </c>
      <c r="B341" s="165" t="str">
        <f t="shared" si="85"/>
        <v>n.a.</v>
      </c>
      <c r="C341" s="165" t="str">
        <f t="shared" si="85"/>
        <v>n.a.</v>
      </c>
      <c r="D341" s="165" t="str">
        <f t="shared" si="85"/>
        <v>n.a.</v>
      </c>
      <c r="E341" s="165" t="str">
        <f t="shared" si="85"/>
        <v>n.a.</v>
      </c>
      <c r="F341" s="165" t="str">
        <f t="shared" si="85"/>
        <v>72253090</v>
      </c>
      <c r="G341" s="165" t="str">
        <f t="shared" si="85"/>
        <v>n.a.</v>
      </c>
      <c r="H341" s="165" t="str">
        <f t="shared" si="85"/>
        <v>n.a.</v>
      </c>
      <c r="I341" s="165" t="str">
        <f t="shared" si="85"/>
        <v>n.a.</v>
      </c>
      <c r="J341" s="165" t="str">
        <f t="shared" si="85"/>
        <v>n.a.</v>
      </c>
      <c r="K341" s="165" t="str">
        <f t="shared" si="85"/>
        <v>n.a.</v>
      </c>
      <c r="L341" s="165" t="str">
        <f t="shared" si="86"/>
        <v>n.a.</v>
      </c>
      <c r="M341" s="165" t="str">
        <f t="shared" si="86"/>
        <v>n.a.</v>
      </c>
      <c r="N341" s="165" t="str">
        <f t="shared" si="86"/>
        <v>n.a.</v>
      </c>
      <c r="O341" s="165" t="str">
        <f t="shared" si="86"/>
        <v>n.a.</v>
      </c>
      <c r="P341" s="165" t="str">
        <f t="shared" si="86"/>
        <v>n.a.</v>
      </c>
      <c r="Q341" s="165" t="str">
        <f t="shared" si="86"/>
        <v>n.a.</v>
      </c>
      <c r="R341" s="165" t="str">
        <f t="shared" si="86"/>
        <v>n.a.</v>
      </c>
      <c r="S341" s="165" t="str">
        <f t="shared" si="86"/>
        <v>n.a.</v>
      </c>
    </row>
    <row r="342" spans="1:19" s="51" customFormat="1" x14ac:dyDescent="0.25">
      <c r="A342" s="239">
        <v>209</v>
      </c>
      <c r="B342" s="165" t="str">
        <f t="shared" si="85"/>
        <v>n.a.</v>
      </c>
      <c r="C342" s="165" t="str">
        <f t="shared" si="85"/>
        <v>n.a.</v>
      </c>
      <c r="D342" s="165" t="str">
        <f t="shared" si="85"/>
        <v>n.a.</v>
      </c>
      <c r="E342" s="165" t="str">
        <f t="shared" si="85"/>
        <v>n.a.</v>
      </c>
      <c r="F342" s="165" t="str">
        <f t="shared" si="85"/>
        <v>72254012</v>
      </c>
      <c r="G342" s="165" t="str">
        <f t="shared" si="85"/>
        <v>n.a.</v>
      </c>
      <c r="H342" s="165" t="str">
        <f t="shared" si="85"/>
        <v>n.a.</v>
      </c>
      <c r="I342" s="165" t="str">
        <f t="shared" si="85"/>
        <v>n.a.</v>
      </c>
      <c r="J342" s="165" t="str">
        <f t="shared" si="85"/>
        <v>n.a.</v>
      </c>
      <c r="K342" s="165" t="str">
        <f t="shared" si="85"/>
        <v>n.a.</v>
      </c>
      <c r="L342" s="165" t="str">
        <f t="shared" si="86"/>
        <v>n.a.</v>
      </c>
      <c r="M342" s="165" t="str">
        <f t="shared" si="86"/>
        <v>n.a.</v>
      </c>
      <c r="N342" s="165" t="str">
        <f t="shared" si="86"/>
        <v>n.a.</v>
      </c>
      <c r="O342" s="165" t="str">
        <f t="shared" si="86"/>
        <v>n.a.</v>
      </c>
      <c r="P342" s="165" t="str">
        <f t="shared" si="86"/>
        <v>n.a.</v>
      </c>
      <c r="Q342" s="165" t="str">
        <f t="shared" si="86"/>
        <v>n.a.</v>
      </c>
      <c r="R342" s="165" t="str">
        <f t="shared" si="86"/>
        <v>n.a.</v>
      </c>
      <c r="S342" s="165" t="str">
        <f t="shared" si="86"/>
        <v>n.a.</v>
      </c>
    </row>
    <row r="343" spans="1:19" s="51" customFormat="1" x14ac:dyDescent="0.25">
      <c r="A343" s="239">
        <v>210</v>
      </c>
      <c r="B343" s="165" t="str">
        <f t="shared" si="85"/>
        <v>n.a.</v>
      </c>
      <c r="C343" s="165" t="str">
        <f t="shared" si="85"/>
        <v>n.a.</v>
      </c>
      <c r="D343" s="165" t="str">
        <f t="shared" si="85"/>
        <v>n.a.</v>
      </c>
      <c r="E343" s="165" t="str">
        <f t="shared" si="85"/>
        <v>n.a.</v>
      </c>
      <c r="F343" s="165" t="str">
        <f t="shared" si="85"/>
        <v>72254015</v>
      </c>
      <c r="G343" s="165" t="str">
        <f t="shared" si="85"/>
        <v>n.a.</v>
      </c>
      <c r="H343" s="165" t="str">
        <f t="shared" si="85"/>
        <v>n.a.</v>
      </c>
      <c r="I343" s="165" t="str">
        <f t="shared" si="85"/>
        <v>n.a.</v>
      </c>
      <c r="J343" s="165" t="str">
        <f t="shared" si="85"/>
        <v>n.a.</v>
      </c>
      <c r="K343" s="165" t="str">
        <f t="shared" si="85"/>
        <v>n.a.</v>
      </c>
      <c r="L343" s="165" t="str">
        <f t="shared" si="86"/>
        <v>n.a.</v>
      </c>
      <c r="M343" s="165" t="str">
        <f t="shared" si="86"/>
        <v>n.a.</v>
      </c>
      <c r="N343" s="165" t="str">
        <f t="shared" si="86"/>
        <v>n.a.</v>
      </c>
      <c r="O343" s="165" t="str">
        <f t="shared" si="86"/>
        <v>n.a.</v>
      </c>
      <c r="P343" s="165" t="str">
        <f t="shared" si="86"/>
        <v>n.a.</v>
      </c>
      <c r="Q343" s="165" t="str">
        <f t="shared" si="86"/>
        <v>n.a.</v>
      </c>
      <c r="R343" s="165" t="str">
        <f t="shared" si="86"/>
        <v>n.a.</v>
      </c>
      <c r="S343" s="165" t="str">
        <f t="shared" si="86"/>
        <v>n.a.</v>
      </c>
    </row>
    <row r="344" spans="1:19" s="51" customFormat="1" x14ac:dyDescent="0.25">
      <c r="A344" s="239">
        <v>211</v>
      </c>
      <c r="B344" s="165" t="str">
        <f t="shared" ref="B344:K353" si="87">IFERROR(INDEX(CNCodes_ListKey,MATCH($A344&amp;"_"&amp;B$132,CNCodes_ListNumbering,0)),CONST_NA)</f>
        <v>n.a.</v>
      </c>
      <c r="C344" s="165" t="str">
        <f t="shared" si="87"/>
        <v>n.a.</v>
      </c>
      <c r="D344" s="165" t="str">
        <f t="shared" si="87"/>
        <v>n.a.</v>
      </c>
      <c r="E344" s="165" t="str">
        <f t="shared" si="87"/>
        <v>n.a.</v>
      </c>
      <c r="F344" s="165" t="str">
        <f t="shared" si="87"/>
        <v>72254040</v>
      </c>
      <c r="G344" s="165" t="str">
        <f t="shared" si="87"/>
        <v>n.a.</v>
      </c>
      <c r="H344" s="165" t="str">
        <f t="shared" si="87"/>
        <v>n.a.</v>
      </c>
      <c r="I344" s="165" t="str">
        <f t="shared" si="87"/>
        <v>n.a.</v>
      </c>
      <c r="J344" s="165" t="str">
        <f t="shared" si="87"/>
        <v>n.a.</v>
      </c>
      <c r="K344" s="165" t="str">
        <f t="shared" si="87"/>
        <v>n.a.</v>
      </c>
      <c r="L344" s="165" t="str">
        <f t="shared" ref="L344:S353" si="88">IFERROR(INDEX(CNCodes_ListKey,MATCH($A344&amp;"_"&amp;L$132,CNCodes_ListNumbering,0)),CONST_NA)</f>
        <v>n.a.</v>
      </c>
      <c r="M344" s="165" t="str">
        <f t="shared" si="88"/>
        <v>n.a.</v>
      </c>
      <c r="N344" s="165" t="str">
        <f t="shared" si="88"/>
        <v>n.a.</v>
      </c>
      <c r="O344" s="165" t="str">
        <f t="shared" si="88"/>
        <v>n.a.</v>
      </c>
      <c r="P344" s="165" t="str">
        <f t="shared" si="88"/>
        <v>n.a.</v>
      </c>
      <c r="Q344" s="165" t="str">
        <f t="shared" si="88"/>
        <v>n.a.</v>
      </c>
      <c r="R344" s="165" t="str">
        <f t="shared" si="88"/>
        <v>n.a.</v>
      </c>
      <c r="S344" s="165" t="str">
        <f t="shared" si="88"/>
        <v>n.a.</v>
      </c>
    </row>
    <row r="345" spans="1:19" s="51" customFormat="1" x14ac:dyDescent="0.25">
      <c r="A345" s="239">
        <v>212</v>
      </c>
      <c r="B345" s="165" t="str">
        <f t="shared" si="87"/>
        <v>n.a.</v>
      </c>
      <c r="C345" s="165" t="str">
        <f t="shared" si="87"/>
        <v>n.a.</v>
      </c>
      <c r="D345" s="165" t="str">
        <f t="shared" si="87"/>
        <v>n.a.</v>
      </c>
      <c r="E345" s="165" t="str">
        <f t="shared" si="87"/>
        <v>n.a.</v>
      </c>
      <c r="F345" s="165" t="str">
        <f t="shared" si="87"/>
        <v>72254060</v>
      </c>
      <c r="G345" s="165" t="str">
        <f t="shared" si="87"/>
        <v>n.a.</v>
      </c>
      <c r="H345" s="165" t="str">
        <f t="shared" si="87"/>
        <v>n.a.</v>
      </c>
      <c r="I345" s="165" t="str">
        <f t="shared" si="87"/>
        <v>n.a.</v>
      </c>
      <c r="J345" s="165" t="str">
        <f t="shared" si="87"/>
        <v>n.a.</v>
      </c>
      <c r="K345" s="165" t="str">
        <f t="shared" si="87"/>
        <v>n.a.</v>
      </c>
      <c r="L345" s="165" t="str">
        <f t="shared" si="88"/>
        <v>n.a.</v>
      </c>
      <c r="M345" s="165" t="str">
        <f t="shared" si="88"/>
        <v>n.a.</v>
      </c>
      <c r="N345" s="165" t="str">
        <f t="shared" si="88"/>
        <v>n.a.</v>
      </c>
      <c r="O345" s="165" t="str">
        <f t="shared" si="88"/>
        <v>n.a.</v>
      </c>
      <c r="P345" s="165" t="str">
        <f t="shared" si="88"/>
        <v>n.a.</v>
      </c>
      <c r="Q345" s="165" t="str">
        <f t="shared" si="88"/>
        <v>n.a.</v>
      </c>
      <c r="R345" s="165" t="str">
        <f t="shared" si="88"/>
        <v>n.a.</v>
      </c>
      <c r="S345" s="165" t="str">
        <f t="shared" si="88"/>
        <v>n.a.</v>
      </c>
    </row>
    <row r="346" spans="1:19" s="51" customFormat="1" x14ac:dyDescent="0.25">
      <c r="A346" s="239">
        <v>213</v>
      </c>
      <c r="B346" s="165" t="str">
        <f t="shared" si="87"/>
        <v>n.a.</v>
      </c>
      <c r="C346" s="165" t="str">
        <f t="shared" si="87"/>
        <v>n.a.</v>
      </c>
      <c r="D346" s="165" t="str">
        <f t="shared" si="87"/>
        <v>n.a.</v>
      </c>
      <c r="E346" s="165" t="str">
        <f t="shared" si="87"/>
        <v>n.a.</v>
      </c>
      <c r="F346" s="165" t="str">
        <f t="shared" si="87"/>
        <v>72254090</v>
      </c>
      <c r="G346" s="165" t="str">
        <f t="shared" si="87"/>
        <v>n.a.</v>
      </c>
      <c r="H346" s="165" t="str">
        <f t="shared" si="87"/>
        <v>n.a.</v>
      </c>
      <c r="I346" s="165" t="str">
        <f t="shared" si="87"/>
        <v>n.a.</v>
      </c>
      <c r="J346" s="165" t="str">
        <f t="shared" si="87"/>
        <v>n.a.</v>
      </c>
      <c r="K346" s="165" t="str">
        <f t="shared" si="87"/>
        <v>n.a.</v>
      </c>
      <c r="L346" s="165" t="str">
        <f t="shared" si="88"/>
        <v>n.a.</v>
      </c>
      <c r="M346" s="165" t="str">
        <f t="shared" si="88"/>
        <v>n.a.</v>
      </c>
      <c r="N346" s="165" t="str">
        <f t="shared" si="88"/>
        <v>n.a.</v>
      </c>
      <c r="O346" s="165" t="str">
        <f t="shared" si="88"/>
        <v>n.a.</v>
      </c>
      <c r="P346" s="165" t="str">
        <f t="shared" si="88"/>
        <v>n.a.</v>
      </c>
      <c r="Q346" s="165" t="str">
        <f t="shared" si="88"/>
        <v>n.a.</v>
      </c>
      <c r="R346" s="165" t="str">
        <f t="shared" si="88"/>
        <v>n.a.</v>
      </c>
      <c r="S346" s="165" t="str">
        <f t="shared" si="88"/>
        <v>n.a.</v>
      </c>
    </row>
    <row r="347" spans="1:19" s="51" customFormat="1" x14ac:dyDescent="0.25">
      <c r="A347" s="239">
        <v>214</v>
      </c>
      <c r="B347" s="165" t="str">
        <f t="shared" si="87"/>
        <v>n.a.</v>
      </c>
      <c r="C347" s="165" t="str">
        <f t="shared" si="87"/>
        <v>n.a.</v>
      </c>
      <c r="D347" s="165" t="str">
        <f t="shared" si="87"/>
        <v>n.a.</v>
      </c>
      <c r="E347" s="165" t="str">
        <f t="shared" si="87"/>
        <v>n.a.</v>
      </c>
      <c r="F347" s="165" t="str">
        <f t="shared" si="87"/>
        <v>72255020</v>
      </c>
      <c r="G347" s="165" t="str">
        <f t="shared" si="87"/>
        <v>n.a.</v>
      </c>
      <c r="H347" s="165" t="str">
        <f t="shared" si="87"/>
        <v>n.a.</v>
      </c>
      <c r="I347" s="165" t="str">
        <f t="shared" si="87"/>
        <v>n.a.</v>
      </c>
      <c r="J347" s="165" t="str">
        <f t="shared" si="87"/>
        <v>n.a.</v>
      </c>
      <c r="K347" s="165" t="str">
        <f t="shared" si="87"/>
        <v>n.a.</v>
      </c>
      <c r="L347" s="165" t="str">
        <f t="shared" si="88"/>
        <v>n.a.</v>
      </c>
      <c r="M347" s="165" t="str">
        <f t="shared" si="88"/>
        <v>n.a.</v>
      </c>
      <c r="N347" s="165" t="str">
        <f t="shared" si="88"/>
        <v>n.a.</v>
      </c>
      <c r="O347" s="165" t="str">
        <f t="shared" si="88"/>
        <v>n.a.</v>
      </c>
      <c r="P347" s="165" t="str">
        <f t="shared" si="88"/>
        <v>n.a.</v>
      </c>
      <c r="Q347" s="165" t="str">
        <f t="shared" si="88"/>
        <v>n.a.</v>
      </c>
      <c r="R347" s="165" t="str">
        <f t="shared" si="88"/>
        <v>n.a.</v>
      </c>
      <c r="S347" s="165" t="str">
        <f t="shared" si="88"/>
        <v>n.a.</v>
      </c>
    </row>
    <row r="348" spans="1:19" s="51" customFormat="1" x14ac:dyDescent="0.25">
      <c r="A348" s="239">
        <v>215</v>
      </c>
      <c r="B348" s="165" t="str">
        <f t="shared" si="87"/>
        <v>n.a.</v>
      </c>
      <c r="C348" s="165" t="str">
        <f t="shared" si="87"/>
        <v>n.a.</v>
      </c>
      <c r="D348" s="165" t="str">
        <f t="shared" si="87"/>
        <v>n.a.</v>
      </c>
      <c r="E348" s="165" t="str">
        <f t="shared" si="87"/>
        <v>n.a.</v>
      </c>
      <c r="F348" s="165" t="str">
        <f t="shared" si="87"/>
        <v>72255080</v>
      </c>
      <c r="G348" s="165" t="str">
        <f t="shared" si="87"/>
        <v>n.a.</v>
      </c>
      <c r="H348" s="165" t="str">
        <f t="shared" si="87"/>
        <v>n.a.</v>
      </c>
      <c r="I348" s="165" t="str">
        <f t="shared" si="87"/>
        <v>n.a.</v>
      </c>
      <c r="J348" s="165" t="str">
        <f t="shared" si="87"/>
        <v>n.a.</v>
      </c>
      <c r="K348" s="165" t="str">
        <f t="shared" si="87"/>
        <v>n.a.</v>
      </c>
      <c r="L348" s="165" t="str">
        <f t="shared" si="88"/>
        <v>n.a.</v>
      </c>
      <c r="M348" s="165" t="str">
        <f t="shared" si="88"/>
        <v>n.a.</v>
      </c>
      <c r="N348" s="165" t="str">
        <f t="shared" si="88"/>
        <v>n.a.</v>
      </c>
      <c r="O348" s="165" t="str">
        <f t="shared" si="88"/>
        <v>n.a.</v>
      </c>
      <c r="P348" s="165" t="str">
        <f t="shared" si="88"/>
        <v>n.a.</v>
      </c>
      <c r="Q348" s="165" t="str">
        <f t="shared" si="88"/>
        <v>n.a.</v>
      </c>
      <c r="R348" s="165" t="str">
        <f t="shared" si="88"/>
        <v>n.a.</v>
      </c>
      <c r="S348" s="165" t="str">
        <f t="shared" si="88"/>
        <v>n.a.</v>
      </c>
    </row>
    <row r="349" spans="1:19" s="51" customFormat="1" x14ac:dyDescent="0.25">
      <c r="A349" s="239">
        <v>216</v>
      </c>
      <c r="B349" s="165" t="str">
        <f t="shared" si="87"/>
        <v>n.a.</v>
      </c>
      <c r="C349" s="165" t="str">
        <f t="shared" si="87"/>
        <v>n.a.</v>
      </c>
      <c r="D349" s="165" t="str">
        <f t="shared" si="87"/>
        <v>n.a.</v>
      </c>
      <c r="E349" s="165" t="str">
        <f t="shared" si="87"/>
        <v>n.a.</v>
      </c>
      <c r="F349" s="165" t="str">
        <f t="shared" si="87"/>
        <v>72259100</v>
      </c>
      <c r="G349" s="165" t="str">
        <f t="shared" si="87"/>
        <v>n.a.</v>
      </c>
      <c r="H349" s="165" t="str">
        <f t="shared" si="87"/>
        <v>n.a.</v>
      </c>
      <c r="I349" s="165" t="str">
        <f t="shared" si="87"/>
        <v>n.a.</v>
      </c>
      <c r="J349" s="165" t="str">
        <f t="shared" si="87"/>
        <v>n.a.</v>
      </c>
      <c r="K349" s="165" t="str">
        <f t="shared" si="87"/>
        <v>n.a.</v>
      </c>
      <c r="L349" s="165" t="str">
        <f t="shared" si="88"/>
        <v>n.a.</v>
      </c>
      <c r="M349" s="165" t="str">
        <f t="shared" si="88"/>
        <v>n.a.</v>
      </c>
      <c r="N349" s="165" t="str">
        <f t="shared" si="88"/>
        <v>n.a.</v>
      </c>
      <c r="O349" s="165" t="str">
        <f t="shared" si="88"/>
        <v>n.a.</v>
      </c>
      <c r="P349" s="165" t="str">
        <f t="shared" si="88"/>
        <v>n.a.</v>
      </c>
      <c r="Q349" s="165" t="str">
        <f t="shared" si="88"/>
        <v>n.a.</v>
      </c>
      <c r="R349" s="165" t="str">
        <f t="shared" si="88"/>
        <v>n.a.</v>
      </c>
      <c r="S349" s="165" t="str">
        <f t="shared" si="88"/>
        <v>n.a.</v>
      </c>
    </row>
    <row r="350" spans="1:19" s="51" customFormat="1" x14ac:dyDescent="0.25">
      <c r="A350" s="239">
        <v>217</v>
      </c>
      <c r="B350" s="165" t="str">
        <f t="shared" si="87"/>
        <v>n.a.</v>
      </c>
      <c r="C350" s="165" t="str">
        <f t="shared" si="87"/>
        <v>n.a.</v>
      </c>
      <c r="D350" s="165" t="str">
        <f t="shared" si="87"/>
        <v>n.a.</v>
      </c>
      <c r="E350" s="165" t="str">
        <f t="shared" si="87"/>
        <v>n.a.</v>
      </c>
      <c r="F350" s="165" t="str">
        <f t="shared" si="87"/>
        <v>72259200</v>
      </c>
      <c r="G350" s="165" t="str">
        <f t="shared" si="87"/>
        <v>n.a.</v>
      </c>
      <c r="H350" s="165" t="str">
        <f t="shared" si="87"/>
        <v>n.a.</v>
      </c>
      <c r="I350" s="165" t="str">
        <f t="shared" si="87"/>
        <v>n.a.</v>
      </c>
      <c r="J350" s="165" t="str">
        <f t="shared" si="87"/>
        <v>n.a.</v>
      </c>
      <c r="K350" s="165" t="str">
        <f t="shared" si="87"/>
        <v>n.a.</v>
      </c>
      <c r="L350" s="165" t="str">
        <f t="shared" si="88"/>
        <v>n.a.</v>
      </c>
      <c r="M350" s="165" t="str">
        <f t="shared" si="88"/>
        <v>n.a.</v>
      </c>
      <c r="N350" s="165" t="str">
        <f t="shared" si="88"/>
        <v>n.a.</v>
      </c>
      <c r="O350" s="165" t="str">
        <f t="shared" si="88"/>
        <v>n.a.</v>
      </c>
      <c r="P350" s="165" t="str">
        <f t="shared" si="88"/>
        <v>n.a.</v>
      </c>
      <c r="Q350" s="165" t="str">
        <f t="shared" si="88"/>
        <v>n.a.</v>
      </c>
      <c r="R350" s="165" t="str">
        <f t="shared" si="88"/>
        <v>n.a.</v>
      </c>
      <c r="S350" s="165" t="str">
        <f t="shared" si="88"/>
        <v>n.a.</v>
      </c>
    </row>
    <row r="351" spans="1:19" s="51" customFormat="1" x14ac:dyDescent="0.25">
      <c r="A351" s="239">
        <v>218</v>
      </c>
      <c r="B351" s="165" t="str">
        <f t="shared" si="87"/>
        <v>n.a.</v>
      </c>
      <c r="C351" s="165" t="str">
        <f t="shared" si="87"/>
        <v>n.a.</v>
      </c>
      <c r="D351" s="165" t="str">
        <f t="shared" si="87"/>
        <v>n.a.</v>
      </c>
      <c r="E351" s="165" t="str">
        <f t="shared" si="87"/>
        <v>n.a.</v>
      </c>
      <c r="F351" s="165" t="str">
        <f t="shared" si="87"/>
        <v>72259900</v>
      </c>
      <c r="G351" s="165" t="str">
        <f t="shared" si="87"/>
        <v>n.a.</v>
      </c>
      <c r="H351" s="165" t="str">
        <f t="shared" si="87"/>
        <v>n.a.</v>
      </c>
      <c r="I351" s="165" t="str">
        <f t="shared" si="87"/>
        <v>n.a.</v>
      </c>
      <c r="J351" s="165" t="str">
        <f t="shared" si="87"/>
        <v>n.a.</v>
      </c>
      <c r="K351" s="165" t="str">
        <f t="shared" si="87"/>
        <v>n.a.</v>
      </c>
      <c r="L351" s="165" t="str">
        <f t="shared" si="88"/>
        <v>n.a.</v>
      </c>
      <c r="M351" s="165" t="str">
        <f t="shared" si="88"/>
        <v>n.a.</v>
      </c>
      <c r="N351" s="165" t="str">
        <f t="shared" si="88"/>
        <v>n.a.</v>
      </c>
      <c r="O351" s="165" t="str">
        <f t="shared" si="88"/>
        <v>n.a.</v>
      </c>
      <c r="P351" s="165" t="str">
        <f t="shared" si="88"/>
        <v>n.a.</v>
      </c>
      <c r="Q351" s="165" t="str">
        <f t="shared" si="88"/>
        <v>n.a.</v>
      </c>
      <c r="R351" s="165" t="str">
        <f t="shared" si="88"/>
        <v>n.a.</v>
      </c>
      <c r="S351" s="165" t="str">
        <f t="shared" si="88"/>
        <v>n.a.</v>
      </c>
    </row>
    <row r="352" spans="1:19" s="51" customFormat="1" x14ac:dyDescent="0.25">
      <c r="A352" s="239">
        <v>219</v>
      </c>
      <c r="B352" s="165" t="str">
        <f t="shared" si="87"/>
        <v>n.a.</v>
      </c>
      <c r="C352" s="165" t="str">
        <f t="shared" si="87"/>
        <v>n.a.</v>
      </c>
      <c r="D352" s="165" t="str">
        <f t="shared" si="87"/>
        <v>n.a.</v>
      </c>
      <c r="E352" s="165" t="str">
        <f t="shared" si="87"/>
        <v>n.a.</v>
      </c>
      <c r="F352" s="165" t="str">
        <f t="shared" si="87"/>
        <v>72261100</v>
      </c>
      <c r="G352" s="165" t="str">
        <f t="shared" si="87"/>
        <v>n.a.</v>
      </c>
      <c r="H352" s="165" t="str">
        <f t="shared" si="87"/>
        <v>n.a.</v>
      </c>
      <c r="I352" s="165" t="str">
        <f t="shared" si="87"/>
        <v>n.a.</v>
      </c>
      <c r="J352" s="165" t="str">
        <f t="shared" si="87"/>
        <v>n.a.</v>
      </c>
      <c r="K352" s="165" t="str">
        <f t="shared" si="87"/>
        <v>n.a.</v>
      </c>
      <c r="L352" s="165" t="str">
        <f t="shared" si="88"/>
        <v>n.a.</v>
      </c>
      <c r="M352" s="165" t="str">
        <f t="shared" si="88"/>
        <v>n.a.</v>
      </c>
      <c r="N352" s="165" t="str">
        <f t="shared" si="88"/>
        <v>n.a.</v>
      </c>
      <c r="O352" s="165" t="str">
        <f t="shared" si="88"/>
        <v>n.a.</v>
      </c>
      <c r="P352" s="165" t="str">
        <f t="shared" si="88"/>
        <v>n.a.</v>
      </c>
      <c r="Q352" s="165" t="str">
        <f t="shared" si="88"/>
        <v>n.a.</v>
      </c>
      <c r="R352" s="165" t="str">
        <f t="shared" si="88"/>
        <v>n.a.</v>
      </c>
      <c r="S352" s="165" t="str">
        <f t="shared" si="88"/>
        <v>n.a.</v>
      </c>
    </row>
    <row r="353" spans="1:19" s="51" customFormat="1" x14ac:dyDescent="0.25">
      <c r="A353" s="239">
        <v>220</v>
      </c>
      <c r="B353" s="165" t="str">
        <f t="shared" si="87"/>
        <v>n.a.</v>
      </c>
      <c r="C353" s="165" t="str">
        <f t="shared" si="87"/>
        <v>n.a.</v>
      </c>
      <c r="D353" s="165" t="str">
        <f t="shared" si="87"/>
        <v>n.a.</v>
      </c>
      <c r="E353" s="165" t="str">
        <f t="shared" si="87"/>
        <v>n.a.</v>
      </c>
      <c r="F353" s="165" t="str">
        <f t="shared" si="87"/>
        <v>72261910</v>
      </c>
      <c r="G353" s="165" t="str">
        <f t="shared" si="87"/>
        <v>n.a.</v>
      </c>
      <c r="H353" s="165" t="str">
        <f t="shared" si="87"/>
        <v>n.a.</v>
      </c>
      <c r="I353" s="165" t="str">
        <f t="shared" si="87"/>
        <v>n.a.</v>
      </c>
      <c r="J353" s="165" t="str">
        <f t="shared" si="87"/>
        <v>n.a.</v>
      </c>
      <c r="K353" s="165" t="str">
        <f t="shared" si="87"/>
        <v>n.a.</v>
      </c>
      <c r="L353" s="165" t="str">
        <f t="shared" si="88"/>
        <v>n.a.</v>
      </c>
      <c r="M353" s="165" t="str">
        <f t="shared" si="88"/>
        <v>n.a.</v>
      </c>
      <c r="N353" s="165" t="str">
        <f t="shared" si="88"/>
        <v>n.a.</v>
      </c>
      <c r="O353" s="165" t="str">
        <f t="shared" si="88"/>
        <v>n.a.</v>
      </c>
      <c r="P353" s="165" t="str">
        <f t="shared" si="88"/>
        <v>n.a.</v>
      </c>
      <c r="Q353" s="165" t="str">
        <f t="shared" si="88"/>
        <v>n.a.</v>
      </c>
      <c r="R353" s="165" t="str">
        <f t="shared" si="88"/>
        <v>n.a.</v>
      </c>
      <c r="S353" s="165" t="str">
        <f t="shared" si="88"/>
        <v>n.a.</v>
      </c>
    </row>
    <row r="354" spans="1:19" s="51" customFormat="1" x14ac:dyDescent="0.25">
      <c r="A354" s="239">
        <v>221</v>
      </c>
      <c r="B354" s="165" t="str">
        <f t="shared" ref="B354:K363" si="89">IFERROR(INDEX(CNCodes_ListKey,MATCH($A354&amp;"_"&amp;B$132,CNCodes_ListNumbering,0)),CONST_NA)</f>
        <v>n.a.</v>
      </c>
      <c r="C354" s="165" t="str">
        <f t="shared" si="89"/>
        <v>n.a.</v>
      </c>
      <c r="D354" s="165" t="str">
        <f t="shared" si="89"/>
        <v>n.a.</v>
      </c>
      <c r="E354" s="165" t="str">
        <f t="shared" si="89"/>
        <v>n.a.</v>
      </c>
      <c r="F354" s="165" t="str">
        <f t="shared" si="89"/>
        <v>72261980</v>
      </c>
      <c r="G354" s="165" t="str">
        <f t="shared" si="89"/>
        <v>n.a.</v>
      </c>
      <c r="H354" s="165" t="str">
        <f t="shared" si="89"/>
        <v>n.a.</v>
      </c>
      <c r="I354" s="165" t="str">
        <f t="shared" si="89"/>
        <v>n.a.</v>
      </c>
      <c r="J354" s="165" t="str">
        <f t="shared" si="89"/>
        <v>n.a.</v>
      </c>
      <c r="K354" s="165" t="str">
        <f t="shared" si="89"/>
        <v>n.a.</v>
      </c>
      <c r="L354" s="165" t="str">
        <f t="shared" ref="L354:S363" si="90">IFERROR(INDEX(CNCodes_ListKey,MATCH($A354&amp;"_"&amp;L$132,CNCodes_ListNumbering,0)),CONST_NA)</f>
        <v>n.a.</v>
      </c>
      <c r="M354" s="165" t="str">
        <f t="shared" si="90"/>
        <v>n.a.</v>
      </c>
      <c r="N354" s="165" t="str">
        <f t="shared" si="90"/>
        <v>n.a.</v>
      </c>
      <c r="O354" s="165" t="str">
        <f t="shared" si="90"/>
        <v>n.a.</v>
      </c>
      <c r="P354" s="165" t="str">
        <f t="shared" si="90"/>
        <v>n.a.</v>
      </c>
      <c r="Q354" s="165" t="str">
        <f t="shared" si="90"/>
        <v>n.a.</v>
      </c>
      <c r="R354" s="165" t="str">
        <f t="shared" si="90"/>
        <v>n.a.</v>
      </c>
      <c r="S354" s="165" t="str">
        <f t="shared" si="90"/>
        <v>n.a.</v>
      </c>
    </row>
    <row r="355" spans="1:19" s="51" customFormat="1" x14ac:dyDescent="0.25">
      <c r="A355" s="239">
        <v>222</v>
      </c>
      <c r="B355" s="165" t="str">
        <f t="shared" si="89"/>
        <v>n.a.</v>
      </c>
      <c r="C355" s="165" t="str">
        <f t="shared" si="89"/>
        <v>n.a.</v>
      </c>
      <c r="D355" s="165" t="str">
        <f t="shared" si="89"/>
        <v>n.a.</v>
      </c>
      <c r="E355" s="165" t="str">
        <f t="shared" si="89"/>
        <v>n.a.</v>
      </c>
      <c r="F355" s="165" t="str">
        <f t="shared" si="89"/>
        <v>72262000</v>
      </c>
      <c r="G355" s="165" t="str">
        <f t="shared" si="89"/>
        <v>n.a.</v>
      </c>
      <c r="H355" s="165" t="str">
        <f t="shared" si="89"/>
        <v>n.a.</v>
      </c>
      <c r="I355" s="165" t="str">
        <f t="shared" si="89"/>
        <v>n.a.</v>
      </c>
      <c r="J355" s="165" t="str">
        <f t="shared" si="89"/>
        <v>n.a.</v>
      </c>
      <c r="K355" s="165" t="str">
        <f t="shared" si="89"/>
        <v>n.a.</v>
      </c>
      <c r="L355" s="165" t="str">
        <f t="shared" si="90"/>
        <v>n.a.</v>
      </c>
      <c r="M355" s="165" t="str">
        <f t="shared" si="90"/>
        <v>n.a.</v>
      </c>
      <c r="N355" s="165" t="str">
        <f t="shared" si="90"/>
        <v>n.a.</v>
      </c>
      <c r="O355" s="165" t="str">
        <f t="shared" si="90"/>
        <v>n.a.</v>
      </c>
      <c r="P355" s="165" t="str">
        <f t="shared" si="90"/>
        <v>n.a.</v>
      </c>
      <c r="Q355" s="165" t="str">
        <f t="shared" si="90"/>
        <v>n.a.</v>
      </c>
      <c r="R355" s="165" t="str">
        <f t="shared" si="90"/>
        <v>n.a.</v>
      </c>
      <c r="S355" s="165" t="str">
        <f t="shared" si="90"/>
        <v>n.a.</v>
      </c>
    </row>
    <row r="356" spans="1:19" s="51" customFormat="1" x14ac:dyDescent="0.25">
      <c r="A356" s="239">
        <v>223</v>
      </c>
      <c r="B356" s="165" t="str">
        <f t="shared" si="89"/>
        <v>n.a.</v>
      </c>
      <c r="C356" s="165" t="str">
        <f t="shared" si="89"/>
        <v>n.a.</v>
      </c>
      <c r="D356" s="165" t="str">
        <f t="shared" si="89"/>
        <v>n.a.</v>
      </c>
      <c r="E356" s="165" t="str">
        <f t="shared" si="89"/>
        <v>n.a.</v>
      </c>
      <c r="F356" s="165" t="str">
        <f t="shared" si="89"/>
        <v>72269120</v>
      </c>
      <c r="G356" s="165" t="str">
        <f t="shared" si="89"/>
        <v>n.a.</v>
      </c>
      <c r="H356" s="165" t="str">
        <f t="shared" si="89"/>
        <v>n.a.</v>
      </c>
      <c r="I356" s="165" t="str">
        <f t="shared" si="89"/>
        <v>n.a.</v>
      </c>
      <c r="J356" s="165" t="str">
        <f t="shared" si="89"/>
        <v>n.a.</v>
      </c>
      <c r="K356" s="165" t="str">
        <f t="shared" si="89"/>
        <v>n.a.</v>
      </c>
      <c r="L356" s="165" t="str">
        <f t="shared" si="90"/>
        <v>n.a.</v>
      </c>
      <c r="M356" s="165" t="str">
        <f t="shared" si="90"/>
        <v>n.a.</v>
      </c>
      <c r="N356" s="165" t="str">
        <f t="shared" si="90"/>
        <v>n.a.</v>
      </c>
      <c r="O356" s="165" t="str">
        <f t="shared" si="90"/>
        <v>n.a.</v>
      </c>
      <c r="P356" s="165" t="str">
        <f t="shared" si="90"/>
        <v>n.a.</v>
      </c>
      <c r="Q356" s="165" t="str">
        <f t="shared" si="90"/>
        <v>n.a.</v>
      </c>
      <c r="R356" s="165" t="str">
        <f t="shared" si="90"/>
        <v>n.a.</v>
      </c>
      <c r="S356" s="165" t="str">
        <f t="shared" si="90"/>
        <v>n.a.</v>
      </c>
    </row>
    <row r="357" spans="1:19" s="51" customFormat="1" x14ac:dyDescent="0.25">
      <c r="A357" s="239">
        <v>224</v>
      </c>
      <c r="B357" s="165" t="str">
        <f t="shared" si="89"/>
        <v>n.a.</v>
      </c>
      <c r="C357" s="165" t="str">
        <f t="shared" si="89"/>
        <v>n.a.</v>
      </c>
      <c r="D357" s="165" t="str">
        <f t="shared" si="89"/>
        <v>n.a.</v>
      </c>
      <c r="E357" s="165" t="str">
        <f t="shared" si="89"/>
        <v>n.a.</v>
      </c>
      <c r="F357" s="165" t="str">
        <f t="shared" si="89"/>
        <v>72269191</v>
      </c>
      <c r="G357" s="165" t="str">
        <f t="shared" si="89"/>
        <v>n.a.</v>
      </c>
      <c r="H357" s="165" t="str">
        <f t="shared" si="89"/>
        <v>n.a.</v>
      </c>
      <c r="I357" s="165" t="str">
        <f t="shared" si="89"/>
        <v>n.a.</v>
      </c>
      <c r="J357" s="165" t="str">
        <f t="shared" si="89"/>
        <v>n.a.</v>
      </c>
      <c r="K357" s="165" t="str">
        <f t="shared" si="89"/>
        <v>n.a.</v>
      </c>
      <c r="L357" s="165" t="str">
        <f t="shared" si="90"/>
        <v>n.a.</v>
      </c>
      <c r="M357" s="165" t="str">
        <f t="shared" si="90"/>
        <v>n.a.</v>
      </c>
      <c r="N357" s="165" t="str">
        <f t="shared" si="90"/>
        <v>n.a.</v>
      </c>
      <c r="O357" s="165" t="str">
        <f t="shared" si="90"/>
        <v>n.a.</v>
      </c>
      <c r="P357" s="165" t="str">
        <f t="shared" si="90"/>
        <v>n.a.</v>
      </c>
      <c r="Q357" s="165" t="str">
        <f t="shared" si="90"/>
        <v>n.a.</v>
      </c>
      <c r="R357" s="165" t="str">
        <f t="shared" si="90"/>
        <v>n.a.</v>
      </c>
      <c r="S357" s="165" t="str">
        <f t="shared" si="90"/>
        <v>n.a.</v>
      </c>
    </row>
    <row r="358" spans="1:19" s="51" customFormat="1" x14ac:dyDescent="0.25">
      <c r="A358" s="239">
        <v>225</v>
      </c>
      <c r="B358" s="165" t="str">
        <f t="shared" si="89"/>
        <v>n.a.</v>
      </c>
      <c r="C358" s="165" t="str">
        <f t="shared" si="89"/>
        <v>n.a.</v>
      </c>
      <c r="D358" s="165" t="str">
        <f t="shared" si="89"/>
        <v>n.a.</v>
      </c>
      <c r="E358" s="165" t="str">
        <f t="shared" si="89"/>
        <v>n.a.</v>
      </c>
      <c r="F358" s="165" t="str">
        <f t="shared" si="89"/>
        <v>72269199</v>
      </c>
      <c r="G358" s="165" t="str">
        <f t="shared" si="89"/>
        <v>n.a.</v>
      </c>
      <c r="H358" s="165" t="str">
        <f t="shared" si="89"/>
        <v>n.a.</v>
      </c>
      <c r="I358" s="165" t="str">
        <f t="shared" si="89"/>
        <v>n.a.</v>
      </c>
      <c r="J358" s="165" t="str">
        <f t="shared" si="89"/>
        <v>n.a.</v>
      </c>
      <c r="K358" s="165" t="str">
        <f t="shared" si="89"/>
        <v>n.a.</v>
      </c>
      <c r="L358" s="165" t="str">
        <f t="shared" si="90"/>
        <v>n.a.</v>
      </c>
      <c r="M358" s="165" t="str">
        <f t="shared" si="90"/>
        <v>n.a.</v>
      </c>
      <c r="N358" s="165" t="str">
        <f t="shared" si="90"/>
        <v>n.a.</v>
      </c>
      <c r="O358" s="165" t="str">
        <f t="shared" si="90"/>
        <v>n.a.</v>
      </c>
      <c r="P358" s="165" t="str">
        <f t="shared" si="90"/>
        <v>n.a.</v>
      </c>
      <c r="Q358" s="165" t="str">
        <f t="shared" si="90"/>
        <v>n.a.</v>
      </c>
      <c r="R358" s="165" t="str">
        <f t="shared" si="90"/>
        <v>n.a.</v>
      </c>
      <c r="S358" s="165" t="str">
        <f t="shared" si="90"/>
        <v>n.a.</v>
      </c>
    </row>
    <row r="359" spans="1:19" s="51" customFormat="1" x14ac:dyDescent="0.25">
      <c r="A359" s="239">
        <v>226</v>
      </c>
      <c r="B359" s="165" t="str">
        <f t="shared" si="89"/>
        <v>n.a.</v>
      </c>
      <c r="C359" s="165" t="str">
        <f t="shared" si="89"/>
        <v>n.a.</v>
      </c>
      <c r="D359" s="165" t="str">
        <f t="shared" si="89"/>
        <v>n.a.</v>
      </c>
      <c r="E359" s="165" t="str">
        <f t="shared" si="89"/>
        <v>n.a.</v>
      </c>
      <c r="F359" s="165" t="str">
        <f t="shared" si="89"/>
        <v>72269200</v>
      </c>
      <c r="G359" s="165" t="str">
        <f t="shared" si="89"/>
        <v>n.a.</v>
      </c>
      <c r="H359" s="165" t="str">
        <f t="shared" si="89"/>
        <v>n.a.</v>
      </c>
      <c r="I359" s="165" t="str">
        <f t="shared" si="89"/>
        <v>n.a.</v>
      </c>
      <c r="J359" s="165" t="str">
        <f t="shared" si="89"/>
        <v>n.a.</v>
      </c>
      <c r="K359" s="165" t="str">
        <f t="shared" si="89"/>
        <v>n.a.</v>
      </c>
      <c r="L359" s="165" t="str">
        <f t="shared" si="90"/>
        <v>n.a.</v>
      </c>
      <c r="M359" s="165" t="str">
        <f t="shared" si="90"/>
        <v>n.a.</v>
      </c>
      <c r="N359" s="165" t="str">
        <f t="shared" si="90"/>
        <v>n.a.</v>
      </c>
      <c r="O359" s="165" t="str">
        <f t="shared" si="90"/>
        <v>n.a.</v>
      </c>
      <c r="P359" s="165" t="str">
        <f t="shared" si="90"/>
        <v>n.a.</v>
      </c>
      <c r="Q359" s="165" t="str">
        <f t="shared" si="90"/>
        <v>n.a.</v>
      </c>
      <c r="R359" s="165" t="str">
        <f t="shared" si="90"/>
        <v>n.a.</v>
      </c>
      <c r="S359" s="165" t="str">
        <f t="shared" si="90"/>
        <v>n.a.</v>
      </c>
    </row>
    <row r="360" spans="1:19" s="51" customFormat="1" x14ac:dyDescent="0.25">
      <c r="A360" s="239">
        <v>227</v>
      </c>
      <c r="B360" s="165" t="str">
        <f t="shared" si="89"/>
        <v>n.a.</v>
      </c>
      <c r="C360" s="165" t="str">
        <f t="shared" si="89"/>
        <v>n.a.</v>
      </c>
      <c r="D360" s="165" t="str">
        <f t="shared" si="89"/>
        <v>n.a.</v>
      </c>
      <c r="E360" s="165" t="str">
        <f t="shared" si="89"/>
        <v>n.a.</v>
      </c>
      <c r="F360" s="165" t="str">
        <f t="shared" si="89"/>
        <v>72269910</v>
      </c>
      <c r="G360" s="165" t="str">
        <f t="shared" si="89"/>
        <v>n.a.</v>
      </c>
      <c r="H360" s="165" t="str">
        <f t="shared" si="89"/>
        <v>n.a.</v>
      </c>
      <c r="I360" s="165" t="str">
        <f t="shared" si="89"/>
        <v>n.a.</v>
      </c>
      <c r="J360" s="165" t="str">
        <f t="shared" si="89"/>
        <v>n.a.</v>
      </c>
      <c r="K360" s="165" t="str">
        <f t="shared" si="89"/>
        <v>n.a.</v>
      </c>
      <c r="L360" s="165" t="str">
        <f t="shared" si="90"/>
        <v>n.a.</v>
      </c>
      <c r="M360" s="165" t="str">
        <f t="shared" si="90"/>
        <v>n.a.</v>
      </c>
      <c r="N360" s="165" t="str">
        <f t="shared" si="90"/>
        <v>n.a.</v>
      </c>
      <c r="O360" s="165" t="str">
        <f t="shared" si="90"/>
        <v>n.a.</v>
      </c>
      <c r="P360" s="165" t="str">
        <f t="shared" si="90"/>
        <v>n.a.</v>
      </c>
      <c r="Q360" s="165" t="str">
        <f t="shared" si="90"/>
        <v>n.a.</v>
      </c>
      <c r="R360" s="165" t="str">
        <f t="shared" si="90"/>
        <v>n.a.</v>
      </c>
      <c r="S360" s="165" t="str">
        <f t="shared" si="90"/>
        <v>n.a.</v>
      </c>
    </row>
    <row r="361" spans="1:19" s="51" customFormat="1" x14ac:dyDescent="0.25">
      <c r="A361" s="239">
        <v>228</v>
      </c>
      <c r="B361" s="165" t="str">
        <f t="shared" si="89"/>
        <v>n.a.</v>
      </c>
      <c r="C361" s="165" t="str">
        <f t="shared" si="89"/>
        <v>n.a.</v>
      </c>
      <c r="D361" s="165" t="str">
        <f t="shared" si="89"/>
        <v>n.a.</v>
      </c>
      <c r="E361" s="165" t="str">
        <f t="shared" si="89"/>
        <v>n.a.</v>
      </c>
      <c r="F361" s="165" t="str">
        <f t="shared" si="89"/>
        <v>72269930</v>
      </c>
      <c r="G361" s="165" t="str">
        <f t="shared" si="89"/>
        <v>n.a.</v>
      </c>
      <c r="H361" s="165" t="str">
        <f t="shared" si="89"/>
        <v>n.a.</v>
      </c>
      <c r="I361" s="165" t="str">
        <f t="shared" si="89"/>
        <v>n.a.</v>
      </c>
      <c r="J361" s="165" t="str">
        <f t="shared" si="89"/>
        <v>n.a.</v>
      </c>
      <c r="K361" s="165" t="str">
        <f t="shared" si="89"/>
        <v>n.a.</v>
      </c>
      <c r="L361" s="165" t="str">
        <f t="shared" si="90"/>
        <v>n.a.</v>
      </c>
      <c r="M361" s="165" t="str">
        <f t="shared" si="90"/>
        <v>n.a.</v>
      </c>
      <c r="N361" s="165" t="str">
        <f t="shared" si="90"/>
        <v>n.a.</v>
      </c>
      <c r="O361" s="165" t="str">
        <f t="shared" si="90"/>
        <v>n.a.</v>
      </c>
      <c r="P361" s="165" t="str">
        <f t="shared" si="90"/>
        <v>n.a.</v>
      </c>
      <c r="Q361" s="165" t="str">
        <f t="shared" si="90"/>
        <v>n.a.</v>
      </c>
      <c r="R361" s="165" t="str">
        <f t="shared" si="90"/>
        <v>n.a.</v>
      </c>
      <c r="S361" s="165" t="str">
        <f t="shared" si="90"/>
        <v>n.a.</v>
      </c>
    </row>
    <row r="362" spans="1:19" s="51" customFormat="1" x14ac:dyDescent="0.25">
      <c r="A362" s="239">
        <v>229</v>
      </c>
      <c r="B362" s="165" t="str">
        <f t="shared" si="89"/>
        <v>n.a.</v>
      </c>
      <c r="C362" s="165" t="str">
        <f t="shared" si="89"/>
        <v>n.a.</v>
      </c>
      <c r="D362" s="165" t="str">
        <f t="shared" si="89"/>
        <v>n.a.</v>
      </c>
      <c r="E362" s="165" t="str">
        <f t="shared" si="89"/>
        <v>n.a.</v>
      </c>
      <c r="F362" s="165" t="str">
        <f t="shared" si="89"/>
        <v>72269970</v>
      </c>
      <c r="G362" s="165" t="str">
        <f t="shared" si="89"/>
        <v>n.a.</v>
      </c>
      <c r="H362" s="165" t="str">
        <f t="shared" si="89"/>
        <v>n.a.</v>
      </c>
      <c r="I362" s="165" t="str">
        <f t="shared" si="89"/>
        <v>n.a.</v>
      </c>
      <c r="J362" s="165" t="str">
        <f t="shared" si="89"/>
        <v>n.a.</v>
      </c>
      <c r="K362" s="165" t="str">
        <f t="shared" si="89"/>
        <v>n.a.</v>
      </c>
      <c r="L362" s="165" t="str">
        <f t="shared" si="90"/>
        <v>n.a.</v>
      </c>
      <c r="M362" s="165" t="str">
        <f t="shared" si="90"/>
        <v>n.a.</v>
      </c>
      <c r="N362" s="165" t="str">
        <f t="shared" si="90"/>
        <v>n.a.</v>
      </c>
      <c r="O362" s="165" t="str">
        <f t="shared" si="90"/>
        <v>n.a.</v>
      </c>
      <c r="P362" s="165" t="str">
        <f t="shared" si="90"/>
        <v>n.a.</v>
      </c>
      <c r="Q362" s="165" t="str">
        <f t="shared" si="90"/>
        <v>n.a.</v>
      </c>
      <c r="R362" s="165" t="str">
        <f t="shared" si="90"/>
        <v>n.a.</v>
      </c>
      <c r="S362" s="165" t="str">
        <f t="shared" si="90"/>
        <v>n.a.</v>
      </c>
    </row>
    <row r="363" spans="1:19" s="51" customFormat="1" x14ac:dyDescent="0.25">
      <c r="A363" s="239">
        <v>230</v>
      </c>
      <c r="B363" s="165" t="str">
        <f t="shared" si="89"/>
        <v>n.a.</v>
      </c>
      <c r="C363" s="165" t="str">
        <f t="shared" si="89"/>
        <v>n.a.</v>
      </c>
      <c r="D363" s="165" t="str">
        <f t="shared" si="89"/>
        <v>n.a.</v>
      </c>
      <c r="E363" s="165" t="str">
        <f t="shared" si="89"/>
        <v>n.a.</v>
      </c>
      <c r="F363" s="165" t="str">
        <f t="shared" si="89"/>
        <v>72271000</v>
      </c>
      <c r="G363" s="165" t="str">
        <f t="shared" si="89"/>
        <v>n.a.</v>
      </c>
      <c r="H363" s="165" t="str">
        <f t="shared" si="89"/>
        <v>n.a.</v>
      </c>
      <c r="I363" s="165" t="str">
        <f t="shared" si="89"/>
        <v>n.a.</v>
      </c>
      <c r="J363" s="165" t="str">
        <f t="shared" si="89"/>
        <v>n.a.</v>
      </c>
      <c r="K363" s="165" t="str">
        <f t="shared" si="89"/>
        <v>n.a.</v>
      </c>
      <c r="L363" s="165" t="str">
        <f t="shared" si="90"/>
        <v>n.a.</v>
      </c>
      <c r="M363" s="165" t="str">
        <f t="shared" si="90"/>
        <v>n.a.</v>
      </c>
      <c r="N363" s="165" t="str">
        <f t="shared" si="90"/>
        <v>n.a.</v>
      </c>
      <c r="O363" s="165" t="str">
        <f t="shared" si="90"/>
        <v>n.a.</v>
      </c>
      <c r="P363" s="165" t="str">
        <f t="shared" si="90"/>
        <v>n.a.</v>
      </c>
      <c r="Q363" s="165" t="str">
        <f t="shared" si="90"/>
        <v>n.a.</v>
      </c>
      <c r="R363" s="165" t="str">
        <f t="shared" si="90"/>
        <v>n.a.</v>
      </c>
      <c r="S363" s="165" t="str">
        <f t="shared" si="90"/>
        <v>n.a.</v>
      </c>
    </row>
    <row r="364" spans="1:19" s="51" customFormat="1" x14ac:dyDescent="0.25">
      <c r="A364" s="239">
        <v>231</v>
      </c>
      <c r="B364" s="165" t="str">
        <f t="shared" ref="B364:K373" si="91">IFERROR(INDEX(CNCodes_ListKey,MATCH($A364&amp;"_"&amp;B$132,CNCodes_ListNumbering,0)),CONST_NA)</f>
        <v>n.a.</v>
      </c>
      <c r="C364" s="165" t="str">
        <f t="shared" si="91"/>
        <v>n.a.</v>
      </c>
      <c r="D364" s="165" t="str">
        <f t="shared" si="91"/>
        <v>n.a.</v>
      </c>
      <c r="E364" s="165" t="str">
        <f t="shared" si="91"/>
        <v>n.a.</v>
      </c>
      <c r="F364" s="165" t="str">
        <f t="shared" si="91"/>
        <v>72272000</v>
      </c>
      <c r="G364" s="165" t="str">
        <f t="shared" si="91"/>
        <v>n.a.</v>
      </c>
      <c r="H364" s="165" t="str">
        <f t="shared" si="91"/>
        <v>n.a.</v>
      </c>
      <c r="I364" s="165" t="str">
        <f t="shared" si="91"/>
        <v>n.a.</v>
      </c>
      <c r="J364" s="165" t="str">
        <f t="shared" si="91"/>
        <v>n.a.</v>
      </c>
      <c r="K364" s="165" t="str">
        <f t="shared" si="91"/>
        <v>n.a.</v>
      </c>
      <c r="L364" s="165" t="str">
        <f t="shared" ref="L364:S373" si="92">IFERROR(INDEX(CNCodes_ListKey,MATCH($A364&amp;"_"&amp;L$132,CNCodes_ListNumbering,0)),CONST_NA)</f>
        <v>n.a.</v>
      </c>
      <c r="M364" s="165" t="str">
        <f t="shared" si="92"/>
        <v>n.a.</v>
      </c>
      <c r="N364" s="165" t="str">
        <f t="shared" si="92"/>
        <v>n.a.</v>
      </c>
      <c r="O364" s="165" t="str">
        <f t="shared" si="92"/>
        <v>n.a.</v>
      </c>
      <c r="P364" s="165" t="str">
        <f t="shared" si="92"/>
        <v>n.a.</v>
      </c>
      <c r="Q364" s="165" t="str">
        <f t="shared" si="92"/>
        <v>n.a.</v>
      </c>
      <c r="R364" s="165" t="str">
        <f t="shared" si="92"/>
        <v>n.a.</v>
      </c>
      <c r="S364" s="165" t="str">
        <f t="shared" si="92"/>
        <v>n.a.</v>
      </c>
    </row>
    <row r="365" spans="1:19" s="51" customFormat="1" x14ac:dyDescent="0.25">
      <c r="A365" s="239">
        <v>232</v>
      </c>
      <c r="B365" s="165" t="str">
        <f t="shared" si="91"/>
        <v>n.a.</v>
      </c>
      <c r="C365" s="165" t="str">
        <f t="shared" si="91"/>
        <v>n.a.</v>
      </c>
      <c r="D365" s="165" t="str">
        <f t="shared" si="91"/>
        <v>n.a.</v>
      </c>
      <c r="E365" s="165" t="str">
        <f t="shared" si="91"/>
        <v>n.a.</v>
      </c>
      <c r="F365" s="165" t="str">
        <f t="shared" si="91"/>
        <v>72279010</v>
      </c>
      <c r="G365" s="165" t="str">
        <f t="shared" si="91"/>
        <v>n.a.</v>
      </c>
      <c r="H365" s="165" t="str">
        <f t="shared" si="91"/>
        <v>n.a.</v>
      </c>
      <c r="I365" s="165" t="str">
        <f t="shared" si="91"/>
        <v>n.a.</v>
      </c>
      <c r="J365" s="165" t="str">
        <f t="shared" si="91"/>
        <v>n.a.</v>
      </c>
      <c r="K365" s="165" t="str">
        <f t="shared" si="91"/>
        <v>n.a.</v>
      </c>
      <c r="L365" s="165" t="str">
        <f t="shared" si="92"/>
        <v>n.a.</v>
      </c>
      <c r="M365" s="165" t="str">
        <f t="shared" si="92"/>
        <v>n.a.</v>
      </c>
      <c r="N365" s="165" t="str">
        <f t="shared" si="92"/>
        <v>n.a.</v>
      </c>
      <c r="O365" s="165" t="str">
        <f t="shared" si="92"/>
        <v>n.a.</v>
      </c>
      <c r="P365" s="165" t="str">
        <f t="shared" si="92"/>
        <v>n.a.</v>
      </c>
      <c r="Q365" s="165" t="str">
        <f t="shared" si="92"/>
        <v>n.a.</v>
      </c>
      <c r="R365" s="165" t="str">
        <f t="shared" si="92"/>
        <v>n.a.</v>
      </c>
      <c r="S365" s="165" t="str">
        <f t="shared" si="92"/>
        <v>n.a.</v>
      </c>
    </row>
    <row r="366" spans="1:19" s="51" customFormat="1" x14ac:dyDescent="0.25">
      <c r="A366" s="239">
        <v>233</v>
      </c>
      <c r="B366" s="165" t="str">
        <f t="shared" si="91"/>
        <v>n.a.</v>
      </c>
      <c r="C366" s="165" t="str">
        <f t="shared" si="91"/>
        <v>n.a.</v>
      </c>
      <c r="D366" s="165" t="str">
        <f t="shared" si="91"/>
        <v>n.a.</v>
      </c>
      <c r="E366" s="165" t="str">
        <f t="shared" si="91"/>
        <v>n.a.</v>
      </c>
      <c r="F366" s="165" t="str">
        <f t="shared" si="91"/>
        <v>72279050</v>
      </c>
      <c r="G366" s="165" t="str">
        <f t="shared" si="91"/>
        <v>n.a.</v>
      </c>
      <c r="H366" s="165" t="str">
        <f t="shared" si="91"/>
        <v>n.a.</v>
      </c>
      <c r="I366" s="165" t="str">
        <f t="shared" si="91"/>
        <v>n.a.</v>
      </c>
      <c r="J366" s="165" t="str">
        <f t="shared" si="91"/>
        <v>n.a.</v>
      </c>
      <c r="K366" s="165" t="str">
        <f t="shared" si="91"/>
        <v>n.a.</v>
      </c>
      <c r="L366" s="165" t="str">
        <f t="shared" si="92"/>
        <v>n.a.</v>
      </c>
      <c r="M366" s="165" t="str">
        <f t="shared" si="92"/>
        <v>n.a.</v>
      </c>
      <c r="N366" s="165" t="str">
        <f t="shared" si="92"/>
        <v>n.a.</v>
      </c>
      <c r="O366" s="165" t="str">
        <f t="shared" si="92"/>
        <v>n.a.</v>
      </c>
      <c r="P366" s="165" t="str">
        <f t="shared" si="92"/>
        <v>n.a.</v>
      </c>
      <c r="Q366" s="165" t="str">
        <f t="shared" si="92"/>
        <v>n.a.</v>
      </c>
      <c r="R366" s="165" t="str">
        <f t="shared" si="92"/>
        <v>n.a.</v>
      </c>
      <c r="S366" s="165" t="str">
        <f t="shared" si="92"/>
        <v>n.a.</v>
      </c>
    </row>
    <row r="367" spans="1:19" s="51" customFormat="1" x14ac:dyDescent="0.25">
      <c r="A367" s="239">
        <v>234</v>
      </c>
      <c r="B367" s="165" t="str">
        <f t="shared" si="91"/>
        <v>n.a.</v>
      </c>
      <c r="C367" s="165" t="str">
        <f t="shared" si="91"/>
        <v>n.a.</v>
      </c>
      <c r="D367" s="165" t="str">
        <f t="shared" si="91"/>
        <v>n.a.</v>
      </c>
      <c r="E367" s="165" t="str">
        <f t="shared" si="91"/>
        <v>n.a.</v>
      </c>
      <c r="F367" s="165" t="str">
        <f t="shared" si="91"/>
        <v>72279095</v>
      </c>
      <c r="G367" s="165" t="str">
        <f t="shared" si="91"/>
        <v>n.a.</v>
      </c>
      <c r="H367" s="165" t="str">
        <f t="shared" si="91"/>
        <v>n.a.</v>
      </c>
      <c r="I367" s="165" t="str">
        <f t="shared" si="91"/>
        <v>n.a.</v>
      </c>
      <c r="J367" s="165" t="str">
        <f t="shared" si="91"/>
        <v>n.a.</v>
      </c>
      <c r="K367" s="165" t="str">
        <f t="shared" si="91"/>
        <v>n.a.</v>
      </c>
      <c r="L367" s="165" t="str">
        <f t="shared" si="92"/>
        <v>n.a.</v>
      </c>
      <c r="M367" s="165" t="str">
        <f t="shared" si="92"/>
        <v>n.a.</v>
      </c>
      <c r="N367" s="165" t="str">
        <f t="shared" si="92"/>
        <v>n.a.</v>
      </c>
      <c r="O367" s="165" t="str">
        <f t="shared" si="92"/>
        <v>n.a.</v>
      </c>
      <c r="P367" s="165" t="str">
        <f t="shared" si="92"/>
        <v>n.a.</v>
      </c>
      <c r="Q367" s="165" t="str">
        <f t="shared" si="92"/>
        <v>n.a.</v>
      </c>
      <c r="R367" s="165" t="str">
        <f t="shared" si="92"/>
        <v>n.a.</v>
      </c>
      <c r="S367" s="165" t="str">
        <f t="shared" si="92"/>
        <v>n.a.</v>
      </c>
    </row>
    <row r="368" spans="1:19" s="51" customFormat="1" x14ac:dyDescent="0.25">
      <c r="A368" s="239">
        <v>235</v>
      </c>
      <c r="B368" s="165" t="str">
        <f t="shared" si="91"/>
        <v>n.a.</v>
      </c>
      <c r="C368" s="165" t="str">
        <f t="shared" si="91"/>
        <v>n.a.</v>
      </c>
      <c r="D368" s="165" t="str">
        <f t="shared" si="91"/>
        <v>n.a.</v>
      </c>
      <c r="E368" s="165" t="str">
        <f t="shared" si="91"/>
        <v>n.a.</v>
      </c>
      <c r="F368" s="165" t="str">
        <f t="shared" si="91"/>
        <v>72281020</v>
      </c>
      <c r="G368" s="165" t="str">
        <f t="shared" si="91"/>
        <v>n.a.</v>
      </c>
      <c r="H368" s="165" t="str">
        <f t="shared" si="91"/>
        <v>n.a.</v>
      </c>
      <c r="I368" s="165" t="str">
        <f t="shared" si="91"/>
        <v>n.a.</v>
      </c>
      <c r="J368" s="165" t="str">
        <f t="shared" si="91"/>
        <v>n.a.</v>
      </c>
      <c r="K368" s="165" t="str">
        <f t="shared" si="91"/>
        <v>n.a.</v>
      </c>
      <c r="L368" s="165" t="str">
        <f t="shared" si="92"/>
        <v>n.a.</v>
      </c>
      <c r="M368" s="165" t="str">
        <f t="shared" si="92"/>
        <v>n.a.</v>
      </c>
      <c r="N368" s="165" t="str">
        <f t="shared" si="92"/>
        <v>n.a.</v>
      </c>
      <c r="O368" s="165" t="str">
        <f t="shared" si="92"/>
        <v>n.a.</v>
      </c>
      <c r="P368" s="165" t="str">
        <f t="shared" si="92"/>
        <v>n.a.</v>
      </c>
      <c r="Q368" s="165" t="str">
        <f t="shared" si="92"/>
        <v>n.a.</v>
      </c>
      <c r="R368" s="165" t="str">
        <f t="shared" si="92"/>
        <v>n.a.</v>
      </c>
      <c r="S368" s="165" t="str">
        <f t="shared" si="92"/>
        <v>n.a.</v>
      </c>
    </row>
    <row r="369" spans="1:19" s="51" customFormat="1" x14ac:dyDescent="0.25">
      <c r="A369" s="239">
        <v>236</v>
      </c>
      <c r="B369" s="165" t="str">
        <f t="shared" si="91"/>
        <v>n.a.</v>
      </c>
      <c r="C369" s="165" t="str">
        <f t="shared" si="91"/>
        <v>n.a.</v>
      </c>
      <c r="D369" s="165" t="str">
        <f t="shared" si="91"/>
        <v>n.a.</v>
      </c>
      <c r="E369" s="165" t="str">
        <f t="shared" si="91"/>
        <v>n.a.</v>
      </c>
      <c r="F369" s="165" t="str">
        <f t="shared" si="91"/>
        <v>72281050</v>
      </c>
      <c r="G369" s="165" t="str">
        <f t="shared" si="91"/>
        <v>n.a.</v>
      </c>
      <c r="H369" s="165" t="str">
        <f t="shared" si="91"/>
        <v>n.a.</v>
      </c>
      <c r="I369" s="165" t="str">
        <f t="shared" si="91"/>
        <v>n.a.</v>
      </c>
      <c r="J369" s="165" t="str">
        <f t="shared" si="91"/>
        <v>n.a.</v>
      </c>
      <c r="K369" s="165" t="str">
        <f t="shared" si="91"/>
        <v>n.a.</v>
      </c>
      <c r="L369" s="165" t="str">
        <f t="shared" si="92"/>
        <v>n.a.</v>
      </c>
      <c r="M369" s="165" t="str">
        <f t="shared" si="92"/>
        <v>n.a.</v>
      </c>
      <c r="N369" s="165" t="str">
        <f t="shared" si="92"/>
        <v>n.a.</v>
      </c>
      <c r="O369" s="165" t="str">
        <f t="shared" si="92"/>
        <v>n.a.</v>
      </c>
      <c r="P369" s="165" t="str">
        <f t="shared" si="92"/>
        <v>n.a.</v>
      </c>
      <c r="Q369" s="165" t="str">
        <f t="shared" si="92"/>
        <v>n.a.</v>
      </c>
      <c r="R369" s="165" t="str">
        <f t="shared" si="92"/>
        <v>n.a.</v>
      </c>
      <c r="S369" s="165" t="str">
        <f t="shared" si="92"/>
        <v>n.a.</v>
      </c>
    </row>
    <row r="370" spans="1:19" s="51" customFormat="1" x14ac:dyDescent="0.25">
      <c r="A370" s="239">
        <v>237</v>
      </c>
      <c r="B370" s="165" t="str">
        <f t="shared" si="91"/>
        <v>n.a.</v>
      </c>
      <c r="C370" s="165" t="str">
        <f t="shared" si="91"/>
        <v>n.a.</v>
      </c>
      <c r="D370" s="165" t="str">
        <f t="shared" si="91"/>
        <v>n.a.</v>
      </c>
      <c r="E370" s="165" t="str">
        <f t="shared" si="91"/>
        <v>n.a.</v>
      </c>
      <c r="F370" s="165" t="str">
        <f t="shared" si="91"/>
        <v>72281090</v>
      </c>
      <c r="G370" s="165" t="str">
        <f t="shared" si="91"/>
        <v>n.a.</v>
      </c>
      <c r="H370" s="165" t="str">
        <f t="shared" si="91"/>
        <v>n.a.</v>
      </c>
      <c r="I370" s="165" t="str">
        <f t="shared" si="91"/>
        <v>n.a.</v>
      </c>
      <c r="J370" s="165" t="str">
        <f t="shared" si="91"/>
        <v>n.a.</v>
      </c>
      <c r="K370" s="165" t="str">
        <f t="shared" si="91"/>
        <v>n.a.</v>
      </c>
      <c r="L370" s="165" t="str">
        <f t="shared" si="92"/>
        <v>n.a.</v>
      </c>
      <c r="M370" s="165" t="str">
        <f t="shared" si="92"/>
        <v>n.a.</v>
      </c>
      <c r="N370" s="165" t="str">
        <f t="shared" si="92"/>
        <v>n.a.</v>
      </c>
      <c r="O370" s="165" t="str">
        <f t="shared" si="92"/>
        <v>n.a.</v>
      </c>
      <c r="P370" s="165" t="str">
        <f t="shared" si="92"/>
        <v>n.a.</v>
      </c>
      <c r="Q370" s="165" t="str">
        <f t="shared" si="92"/>
        <v>n.a.</v>
      </c>
      <c r="R370" s="165" t="str">
        <f t="shared" si="92"/>
        <v>n.a.</v>
      </c>
      <c r="S370" s="165" t="str">
        <f t="shared" si="92"/>
        <v>n.a.</v>
      </c>
    </row>
    <row r="371" spans="1:19" s="51" customFormat="1" x14ac:dyDescent="0.25">
      <c r="A371" s="239">
        <v>238</v>
      </c>
      <c r="B371" s="165" t="str">
        <f t="shared" si="91"/>
        <v>n.a.</v>
      </c>
      <c r="C371" s="165" t="str">
        <f t="shared" si="91"/>
        <v>n.a.</v>
      </c>
      <c r="D371" s="165" t="str">
        <f t="shared" si="91"/>
        <v>n.a.</v>
      </c>
      <c r="E371" s="165" t="str">
        <f t="shared" si="91"/>
        <v>n.a.</v>
      </c>
      <c r="F371" s="165" t="str">
        <f t="shared" si="91"/>
        <v>72282010</v>
      </c>
      <c r="G371" s="165" t="str">
        <f t="shared" si="91"/>
        <v>n.a.</v>
      </c>
      <c r="H371" s="165" t="str">
        <f t="shared" si="91"/>
        <v>n.a.</v>
      </c>
      <c r="I371" s="165" t="str">
        <f t="shared" si="91"/>
        <v>n.a.</v>
      </c>
      <c r="J371" s="165" t="str">
        <f t="shared" si="91"/>
        <v>n.a.</v>
      </c>
      <c r="K371" s="165" t="str">
        <f t="shared" si="91"/>
        <v>n.a.</v>
      </c>
      <c r="L371" s="165" t="str">
        <f t="shared" si="92"/>
        <v>n.a.</v>
      </c>
      <c r="M371" s="165" t="str">
        <f t="shared" si="92"/>
        <v>n.a.</v>
      </c>
      <c r="N371" s="165" t="str">
        <f t="shared" si="92"/>
        <v>n.a.</v>
      </c>
      <c r="O371" s="165" t="str">
        <f t="shared" si="92"/>
        <v>n.a.</v>
      </c>
      <c r="P371" s="165" t="str">
        <f t="shared" si="92"/>
        <v>n.a.</v>
      </c>
      <c r="Q371" s="165" t="str">
        <f t="shared" si="92"/>
        <v>n.a.</v>
      </c>
      <c r="R371" s="165" t="str">
        <f t="shared" si="92"/>
        <v>n.a.</v>
      </c>
      <c r="S371" s="165" t="str">
        <f t="shared" si="92"/>
        <v>n.a.</v>
      </c>
    </row>
    <row r="372" spans="1:19" s="51" customFormat="1" x14ac:dyDescent="0.25">
      <c r="A372" s="239">
        <v>239</v>
      </c>
      <c r="B372" s="165" t="str">
        <f t="shared" si="91"/>
        <v>n.a.</v>
      </c>
      <c r="C372" s="165" t="str">
        <f t="shared" si="91"/>
        <v>n.a.</v>
      </c>
      <c r="D372" s="165" t="str">
        <f t="shared" si="91"/>
        <v>n.a.</v>
      </c>
      <c r="E372" s="165" t="str">
        <f t="shared" si="91"/>
        <v>n.a.</v>
      </c>
      <c r="F372" s="165" t="str">
        <f t="shared" si="91"/>
        <v>72282091</v>
      </c>
      <c r="G372" s="165" t="str">
        <f t="shared" si="91"/>
        <v>n.a.</v>
      </c>
      <c r="H372" s="165" t="str">
        <f t="shared" si="91"/>
        <v>n.a.</v>
      </c>
      <c r="I372" s="165" t="str">
        <f t="shared" si="91"/>
        <v>n.a.</v>
      </c>
      <c r="J372" s="165" t="str">
        <f t="shared" si="91"/>
        <v>n.a.</v>
      </c>
      <c r="K372" s="165" t="str">
        <f t="shared" si="91"/>
        <v>n.a.</v>
      </c>
      <c r="L372" s="165" t="str">
        <f t="shared" si="92"/>
        <v>n.a.</v>
      </c>
      <c r="M372" s="165" t="str">
        <f t="shared" si="92"/>
        <v>n.a.</v>
      </c>
      <c r="N372" s="165" t="str">
        <f t="shared" si="92"/>
        <v>n.a.</v>
      </c>
      <c r="O372" s="165" t="str">
        <f t="shared" si="92"/>
        <v>n.a.</v>
      </c>
      <c r="P372" s="165" t="str">
        <f t="shared" si="92"/>
        <v>n.a.</v>
      </c>
      <c r="Q372" s="165" t="str">
        <f t="shared" si="92"/>
        <v>n.a.</v>
      </c>
      <c r="R372" s="165" t="str">
        <f t="shared" si="92"/>
        <v>n.a.</v>
      </c>
      <c r="S372" s="165" t="str">
        <f t="shared" si="92"/>
        <v>n.a.</v>
      </c>
    </row>
    <row r="373" spans="1:19" s="51" customFormat="1" x14ac:dyDescent="0.25">
      <c r="A373" s="239">
        <v>240</v>
      </c>
      <c r="B373" s="165" t="str">
        <f t="shared" si="91"/>
        <v>n.a.</v>
      </c>
      <c r="C373" s="165" t="str">
        <f t="shared" si="91"/>
        <v>n.a.</v>
      </c>
      <c r="D373" s="165" t="str">
        <f t="shared" si="91"/>
        <v>n.a.</v>
      </c>
      <c r="E373" s="165" t="str">
        <f t="shared" si="91"/>
        <v>n.a.</v>
      </c>
      <c r="F373" s="165" t="str">
        <f t="shared" si="91"/>
        <v>72282099</v>
      </c>
      <c r="G373" s="165" t="str">
        <f t="shared" si="91"/>
        <v>n.a.</v>
      </c>
      <c r="H373" s="165" t="str">
        <f t="shared" si="91"/>
        <v>n.a.</v>
      </c>
      <c r="I373" s="165" t="str">
        <f t="shared" si="91"/>
        <v>n.a.</v>
      </c>
      <c r="J373" s="165" t="str">
        <f t="shared" si="91"/>
        <v>n.a.</v>
      </c>
      <c r="K373" s="165" t="str">
        <f t="shared" si="91"/>
        <v>n.a.</v>
      </c>
      <c r="L373" s="165" t="str">
        <f t="shared" si="92"/>
        <v>n.a.</v>
      </c>
      <c r="M373" s="165" t="str">
        <f t="shared" si="92"/>
        <v>n.a.</v>
      </c>
      <c r="N373" s="165" t="str">
        <f t="shared" si="92"/>
        <v>n.a.</v>
      </c>
      <c r="O373" s="165" t="str">
        <f t="shared" si="92"/>
        <v>n.a.</v>
      </c>
      <c r="P373" s="165" t="str">
        <f t="shared" si="92"/>
        <v>n.a.</v>
      </c>
      <c r="Q373" s="165" t="str">
        <f t="shared" si="92"/>
        <v>n.a.</v>
      </c>
      <c r="R373" s="165" t="str">
        <f t="shared" si="92"/>
        <v>n.a.</v>
      </c>
      <c r="S373" s="165" t="str">
        <f t="shared" si="92"/>
        <v>n.a.</v>
      </c>
    </row>
    <row r="374" spans="1:19" s="51" customFormat="1" x14ac:dyDescent="0.25">
      <c r="A374" s="239">
        <v>241</v>
      </c>
      <c r="B374" s="165" t="str">
        <f t="shared" ref="B374:K383" si="93">IFERROR(INDEX(CNCodes_ListKey,MATCH($A374&amp;"_"&amp;B$132,CNCodes_ListNumbering,0)),CONST_NA)</f>
        <v>n.a.</v>
      </c>
      <c r="C374" s="165" t="str">
        <f t="shared" si="93"/>
        <v>n.a.</v>
      </c>
      <c r="D374" s="165" t="str">
        <f t="shared" si="93"/>
        <v>n.a.</v>
      </c>
      <c r="E374" s="165" t="str">
        <f t="shared" si="93"/>
        <v>n.a.</v>
      </c>
      <c r="F374" s="165" t="str">
        <f t="shared" si="93"/>
        <v>72283020</v>
      </c>
      <c r="G374" s="165" t="str">
        <f t="shared" si="93"/>
        <v>n.a.</v>
      </c>
      <c r="H374" s="165" t="str">
        <f t="shared" si="93"/>
        <v>n.a.</v>
      </c>
      <c r="I374" s="165" t="str">
        <f t="shared" si="93"/>
        <v>n.a.</v>
      </c>
      <c r="J374" s="165" t="str">
        <f t="shared" si="93"/>
        <v>n.a.</v>
      </c>
      <c r="K374" s="165" t="str">
        <f t="shared" si="93"/>
        <v>n.a.</v>
      </c>
      <c r="L374" s="165" t="str">
        <f t="shared" ref="L374:S383" si="94">IFERROR(INDEX(CNCodes_ListKey,MATCH($A374&amp;"_"&amp;L$132,CNCodes_ListNumbering,0)),CONST_NA)</f>
        <v>n.a.</v>
      </c>
      <c r="M374" s="165" t="str">
        <f t="shared" si="94"/>
        <v>n.a.</v>
      </c>
      <c r="N374" s="165" t="str">
        <f t="shared" si="94"/>
        <v>n.a.</v>
      </c>
      <c r="O374" s="165" t="str">
        <f t="shared" si="94"/>
        <v>n.a.</v>
      </c>
      <c r="P374" s="165" t="str">
        <f t="shared" si="94"/>
        <v>n.a.</v>
      </c>
      <c r="Q374" s="165" t="str">
        <f t="shared" si="94"/>
        <v>n.a.</v>
      </c>
      <c r="R374" s="165" t="str">
        <f t="shared" si="94"/>
        <v>n.a.</v>
      </c>
      <c r="S374" s="165" t="str">
        <f t="shared" si="94"/>
        <v>n.a.</v>
      </c>
    </row>
    <row r="375" spans="1:19" s="51" customFormat="1" x14ac:dyDescent="0.25">
      <c r="A375" s="239">
        <v>242</v>
      </c>
      <c r="B375" s="165" t="str">
        <f t="shared" si="93"/>
        <v>n.a.</v>
      </c>
      <c r="C375" s="165" t="str">
        <f t="shared" si="93"/>
        <v>n.a.</v>
      </c>
      <c r="D375" s="165" t="str">
        <f t="shared" si="93"/>
        <v>n.a.</v>
      </c>
      <c r="E375" s="165" t="str">
        <f t="shared" si="93"/>
        <v>n.a.</v>
      </c>
      <c r="F375" s="165" t="str">
        <f t="shared" si="93"/>
        <v>72283041</v>
      </c>
      <c r="G375" s="165" t="str">
        <f t="shared" si="93"/>
        <v>n.a.</v>
      </c>
      <c r="H375" s="165" t="str">
        <f t="shared" si="93"/>
        <v>n.a.</v>
      </c>
      <c r="I375" s="165" t="str">
        <f t="shared" si="93"/>
        <v>n.a.</v>
      </c>
      <c r="J375" s="165" t="str">
        <f t="shared" si="93"/>
        <v>n.a.</v>
      </c>
      <c r="K375" s="165" t="str">
        <f t="shared" si="93"/>
        <v>n.a.</v>
      </c>
      <c r="L375" s="165" t="str">
        <f t="shared" si="94"/>
        <v>n.a.</v>
      </c>
      <c r="M375" s="165" t="str">
        <f t="shared" si="94"/>
        <v>n.a.</v>
      </c>
      <c r="N375" s="165" t="str">
        <f t="shared" si="94"/>
        <v>n.a.</v>
      </c>
      <c r="O375" s="165" t="str">
        <f t="shared" si="94"/>
        <v>n.a.</v>
      </c>
      <c r="P375" s="165" t="str">
        <f t="shared" si="94"/>
        <v>n.a.</v>
      </c>
      <c r="Q375" s="165" t="str">
        <f t="shared" si="94"/>
        <v>n.a.</v>
      </c>
      <c r="R375" s="165" t="str">
        <f t="shared" si="94"/>
        <v>n.a.</v>
      </c>
      <c r="S375" s="165" t="str">
        <f t="shared" si="94"/>
        <v>n.a.</v>
      </c>
    </row>
    <row r="376" spans="1:19" s="51" customFormat="1" x14ac:dyDescent="0.25">
      <c r="A376" s="239">
        <v>243</v>
      </c>
      <c r="B376" s="165" t="str">
        <f t="shared" si="93"/>
        <v>n.a.</v>
      </c>
      <c r="C376" s="165" t="str">
        <f t="shared" si="93"/>
        <v>n.a.</v>
      </c>
      <c r="D376" s="165" t="str">
        <f t="shared" si="93"/>
        <v>n.a.</v>
      </c>
      <c r="E376" s="165" t="str">
        <f t="shared" si="93"/>
        <v>n.a.</v>
      </c>
      <c r="F376" s="165" t="str">
        <f t="shared" si="93"/>
        <v>72283049</v>
      </c>
      <c r="G376" s="165" t="str">
        <f t="shared" si="93"/>
        <v>n.a.</v>
      </c>
      <c r="H376" s="165" t="str">
        <f t="shared" si="93"/>
        <v>n.a.</v>
      </c>
      <c r="I376" s="165" t="str">
        <f t="shared" si="93"/>
        <v>n.a.</v>
      </c>
      <c r="J376" s="165" t="str">
        <f t="shared" si="93"/>
        <v>n.a.</v>
      </c>
      <c r="K376" s="165" t="str">
        <f t="shared" si="93"/>
        <v>n.a.</v>
      </c>
      <c r="L376" s="165" t="str">
        <f t="shared" si="94"/>
        <v>n.a.</v>
      </c>
      <c r="M376" s="165" t="str">
        <f t="shared" si="94"/>
        <v>n.a.</v>
      </c>
      <c r="N376" s="165" t="str">
        <f t="shared" si="94"/>
        <v>n.a.</v>
      </c>
      <c r="O376" s="165" t="str">
        <f t="shared" si="94"/>
        <v>n.a.</v>
      </c>
      <c r="P376" s="165" t="str">
        <f t="shared" si="94"/>
        <v>n.a.</v>
      </c>
      <c r="Q376" s="165" t="str">
        <f t="shared" si="94"/>
        <v>n.a.</v>
      </c>
      <c r="R376" s="165" t="str">
        <f t="shared" si="94"/>
        <v>n.a.</v>
      </c>
      <c r="S376" s="165" t="str">
        <f t="shared" si="94"/>
        <v>n.a.</v>
      </c>
    </row>
    <row r="377" spans="1:19" s="51" customFormat="1" x14ac:dyDescent="0.25">
      <c r="A377" s="239">
        <v>244</v>
      </c>
      <c r="B377" s="165" t="str">
        <f t="shared" si="93"/>
        <v>n.a.</v>
      </c>
      <c r="C377" s="165" t="str">
        <f t="shared" si="93"/>
        <v>n.a.</v>
      </c>
      <c r="D377" s="165" t="str">
        <f t="shared" si="93"/>
        <v>n.a.</v>
      </c>
      <c r="E377" s="165" t="str">
        <f t="shared" si="93"/>
        <v>n.a.</v>
      </c>
      <c r="F377" s="165" t="str">
        <f t="shared" si="93"/>
        <v>72283061</v>
      </c>
      <c r="G377" s="165" t="str">
        <f t="shared" si="93"/>
        <v>n.a.</v>
      </c>
      <c r="H377" s="165" t="str">
        <f t="shared" si="93"/>
        <v>n.a.</v>
      </c>
      <c r="I377" s="165" t="str">
        <f t="shared" si="93"/>
        <v>n.a.</v>
      </c>
      <c r="J377" s="165" t="str">
        <f t="shared" si="93"/>
        <v>n.a.</v>
      </c>
      <c r="K377" s="165" t="str">
        <f t="shared" si="93"/>
        <v>n.a.</v>
      </c>
      <c r="L377" s="165" t="str">
        <f t="shared" si="94"/>
        <v>n.a.</v>
      </c>
      <c r="M377" s="165" t="str">
        <f t="shared" si="94"/>
        <v>n.a.</v>
      </c>
      <c r="N377" s="165" t="str">
        <f t="shared" si="94"/>
        <v>n.a.</v>
      </c>
      <c r="O377" s="165" t="str">
        <f t="shared" si="94"/>
        <v>n.a.</v>
      </c>
      <c r="P377" s="165" t="str">
        <f t="shared" si="94"/>
        <v>n.a.</v>
      </c>
      <c r="Q377" s="165" t="str">
        <f t="shared" si="94"/>
        <v>n.a.</v>
      </c>
      <c r="R377" s="165" t="str">
        <f t="shared" si="94"/>
        <v>n.a.</v>
      </c>
      <c r="S377" s="165" t="str">
        <f t="shared" si="94"/>
        <v>n.a.</v>
      </c>
    </row>
    <row r="378" spans="1:19" s="51" customFormat="1" x14ac:dyDescent="0.25">
      <c r="A378" s="239">
        <v>245</v>
      </c>
      <c r="B378" s="165" t="str">
        <f t="shared" si="93"/>
        <v>n.a.</v>
      </c>
      <c r="C378" s="165" t="str">
        <f t="shared" si="93"/>
        <v>n.a.</v>
      </c>
      <c r="D378" s="165" t="str">
        <f t="shared" si="93"/>
        <v>n.a.</v>
      </c>
      <c r="E378" s="165" t="str">
        <f t="shared" si="93"/>
        <v>n.a.</v>
      </c>
      <c r="F378" s="165" t="str">
        <f t="shared" si="93"/>
        <v>72283069</v>
      </c>
      <c r="G378" s="165" t="str">
        <f t="shared" si="93"/>
        <v>n.a.</v>
      </c>
      <c r="H378" s="165" t="str">
        <f t="shared" si="93"/>
        <v>n.a.</v>
      </c>
      <c r="I378" s="165" t="str">
        <f t="shared" si="93"/>
        <v>n.a.</v>
      </c>
      <c r="J378" s="165" t="str">
        <f t="shared" si="93"/>
        <v>n.a.</v>
      </c>
      <c r="K378" s="165" t="str">
        <f t="shared" si="93"/>
        <v>n.a.</v>
      </c>
      <c r="L378" s="165" t="str">
        <f t="shared" si="94"/>
        <v>n.a.</v>
      </c>
      <c r="M378" s="165" t="str">
        <f t="shared" si="94"/>
        <v>n.a.</v>
      </c>
      <c r="N378" s="165" t="str">
        <f t="shared" si="94"/>
        <v>n.a.</v>
      </c>
      <c r="O378" s="165" t="str">
        <f t="shared" si="94"/>
        <v>n.a.</v>
      </c>
      <c r="P378" s="165" t="str">
        <f t="shared" si="94"/>
        <v>n.a.</v>
      </c>
      <c r="Q378" s="165" t="str">
        <f t="shared" si="94"/>
        <v>n.a.</v>
      </c>
      <c r="R378" s="165" t="str">
        <f t="shared" si="94"/>
        <v>n.a.</v>
      </c>
      <c r="S378" s="165" t="str">
        <f t="shared" si="94"/>
        <v>n.a.</v>
      </c>
    </row>
    <row r="379" spans="1:19" s="51" customFormat="1" x14ac:dyDescent="0.25">
      <c r="A379" s="239">
        <v>246</v>
      </c>
      <c r="B379" s="165" t="str">
        <f t="shared" si="93"/>
        <v>n.a.</v>
      </c>
      <c r="C379" s="165" t="str">
        <f t="shared" si="93"/>
        <v>n.a.</v>
      </c>
      <c r="D379" s="165" t="str">
        <f t="shared" si="93"/>
        <v>n.a.</v>
      </c>
      <c r="E379" s="165" t="str">
        <f t="shared" si="93"/>
        <v>n.a.</v>
      </c>
      <c r="F379" s="165" t="str">
        <f t="shared" si="93"/>
        <v>72283070</v>
      </c>
      <c r="G379" s="165" t="str">
        <f t="shared" si="93"/>
        <v>n.a.</v>
      </c>
      <c r="H379" s="165" t="str">
        <f t="shared" si="93"/>
        <v>n.a.</v>
      </c>
      <c r="I379" s="165" t="str">
        <f t="shared" si="93"/>
        <v>n.a.</v>
      </c>
      <c r="J379" s="165" t="str">
        <f t="shared" si="93"/>
        <v>n.a.</v>
      </c>
      <c r="K379" s="165" t="str">
        <f t="shared" si="93"/>
        <v>n.a.</v>
      </c>
      <c r="L379" s="165" t="str">
        <f t="shared" si="94"/>
        <v>n.a.</v>
      </c>
      <c r="M379" s="165" t="str">
        <f t="shared" si="94"/>
        <v>n.a.</v>
      </c>
      <c r="N379" s="165" t="str">
        <f t="shared" si="94"/>
        <v>n.a.</v>
      </c>
      <c r="O379" s="165" t="str">
        <f t="shared" si="94"/>
        <v>n.a.</v>
      </c>
      <c r="P379" s="165" t="str">
        <f t="shared" si="94"/>
        <v>n.a.</v>
      </c>
      <c r="Q379" s="165" t="str">
        <f t="shared" si="94"/>
        <v>n.a.</v>
      </c>
      <c r="R379" s="165" t="str">
        <f t="shared" si="94"/>
        <v>n.a.</v>
      </c>
      <c r="S379" s="165" t="str">
        <f t="shared" si="94"/>
        <v>n.a.</v>
      </c>
    </row>
    <row r="380" spans="1:19" s="51" customFormat="1" x14ac:dyDescent="0.25">
      <c r="A380" s="239">
        <v>247</v>
      </c>
      <c r="B380" s="165" t="str">
        <f t="shared" si="93"/>
        <v>n.a.</v>
      </c>
      <c r="C380" s="165" t="str">
        <f t="shared" si="93"/>
        <v>n.a.</v>
      </c>
      <c r="D380" s="165" t="str">
        <f t="shared" si="93"/>
        <v>n.a.</v>
      </c>
      <c r="E380" s="165" t="str">
        <f t="shared" si="93"/>
        <v>n.a.</v>
      </c>
      <c r="F380" s="165" t="str">
        <f t="shared" si="93"/>
        <v>72283089</v>
      </c>
      <c r="G380" s="165" t="str">
        <f t="shared" si="93"/>
        <v>n.a.</v>
      </c>
      <c r="H380" s="165" t="str">
        <f t="shared" si="93"/>
        <v>n.a.</v>
      </c>
      <c r="I380" s="165" t="str">
        <f t="shared" si="93"/>
        <v>n.a.</v>
      </c>
      <c r="J380" s="165" t="str">
        <f t="shared" si="93"/>
        <v>n.a.</v>
      </c>
      <c r="K380" s="165" t="str">
        <f t="shared" si="93"/>
        <v>n.a.</v>
      </c>
      <c r="L380" s="165" t="str">
        <f t="shared" si="94"/>
        <v>n.a.</v>
      </c>
      <c r="M380" s="165" t="str">
        <f t="shared" si="94"/>
        <v>n.a.</v>
      </c>
      <c r="N380" s="165" t="str">
        <f t="shared" si="94"/>
        <v>n.a.</v>
      </c>
      <c r="O380" s="165" t="str">
        <f t="shared" si="94"/>
        <v>n.a.</v>
      </c>
      <c r="P380" s="165" t="str">
        <f t="shared" si="94"/>
        <v>n.a.</v>
      </c>
      <c r="Q380" s="165" t="str">
        <f t="shared" si="94"/>
        <v>n.a.</v>
      </c>
      <c r="R380" s="165" t="str">
        <f t="shared" si="94"/>
        <v>n.a.</v>
      </c>
      <c r="S380" s="165" t="str">
        <f t="shared" si="94"/>
        <v>n.a.</v>
      </c>
    </row>
    <row r="381" spans="1:19" s="51" customFormat="1" x14ac:dyDescent="0.25">
      <c r="A381" s="239">
        <v>248</v>
      </c>
      <c r="B381" s="165" t="str">
        <f t="shared" si="93"/>
        <v>n.a.</v>
      </c>
      <c r="C381" s="165" t="str">
        <f t="shared" si="93"/>
        <v>n.a.</v>
      </c>
      <c r="D381" s="165" t="str">
        <f t="shared" si="93"/>
        <v>n.a.</v>
      </c>
      <c r="E381" s="165" t="str">
        <f t="shared" si="93"/>
        <v>n.a.</v>
      </c>
      <c r="F381" s="165" t="str">
        <f t="shared" si="93"/>
        <v>72284010</v>
      </c>
      <c r="G381" s="165" t="str">
        <f t="shared" si="93"/>
        <v>n.a.</v>
      </c>
      <c r="H381" s="165" t="str">
        <f t="shared" si="93"/>
        <v>n.a.</v>
      </c>
      <c r="I381" s="165" t="str">
        <f t="shared" si="93"/>
        <v>n.a.</v>
      </c>
      <c r="J381" s="165" t="str">
        <f t="shared" si="93"/>
        <v>n.a.</v>
      </c>
      <c r="K381" s="165" t="str">
        <f t="shared" si="93"/>
        <v>n.a.</v>
      </c>
      <c r="L381" s="165" t="str">
        <f t="shared" si="94"/>
        <v>n.a.</v>
      </c>
      <c r="M381" s="165" t="str">
        <f t="shared" si="94"/>
        <v>n.a.</v>
      </c>
      <c r="N381" s="165" t="str">
        <f t="shared" si="94"/>
        <v>n.a.</v>
      </c>
      <c r="O381" s="165" t="str">
        <f t="shared" si="94"/>
        <v>n.a.</v>
      </c>
      <c r="P381" s="165" t="str">
        <f t="shared" si="94"/>
        <v>n.a.</v>
      </c>
      <c r="Q381" s="165" t="str">
        <f t="shared" si="94"/>
        <v>n.a.</v>
      </c>
      <c r="R381" s="165" t="str">
        <f t="shared" si="94"/>
        <v>n.a.</v>
      </c>
      <c r="S381" s="165" t="str">
        <f t="shared" si="94"/>
        <v>n.a.</v>
      </c>
    </row>
    <row r="382" spans="1:19" s="51" customFormat="1" x14ac:dyDescent="0.25">
      <c r="A382" s="239">
        <v>249</v>
      </c>
      <c r="B382" s="165" t="str">
        <f t="shared" si="93"/>
        <v>n.a.</v>
      </c>
      <c r="C382" s="165" t="str">
        <f t="shared" si="93"/>
        <v>n.a.</v>
      </c>
      <c r="D382" s="165" t="str">
        <f t="shared" si="93"/>
        <v>n.a.</v>
      </c>
      <c r="E382" s="165" t="str">
        <f t="shared" si="93"/>
        <v>n.a.</v>
      </c>
      <c r="F382" s="165" t="str">
        <f t="shared" si="93"/>
        <v>72284090</v>
      </c>
      <c r="G382" s="165" t="str">
        <f t="shared" si="93"/>
        <v>n.a.</v>
      </c>
      <c r="H382" s="165" t="str">
        <f t="shared" si="93"/>
        <v>n.a.</v>
      </c>
      <c r="I382" s="165" t="str">
        <f t="shared" si="93"/>
        <v>n.a.</v>
      </c>
      <c r="J382" s="165" t="str">
        <f t="shared" si="93"/>
        <v>n.a.</v>
      </c>
      <c r="K382" s="165" t="str">
        <f t="shared" si="93"/>
        <v>n.a.</v>
      </c>
      <c r="L382" s="165" t="str">
        <f t="shared" si="94"/>
        <v>n.a.</v>
      </c>
      <c r="M382" s="165" t="str">
        <f t="shared" si="94"/>
        <v>n.a.</v>
      </c>
      <c r="N382" s="165" t="str">
        <f t="shared" si="94"/>
        <v>n.a.</v>
      </c>
      <c r="O382" s="165" t="str">
        <f t="shared" si="94"/>
        <v>n.a.</v>
      </c>
      <c r="P382" s="165" t="str">
        <f t="shared" si="94"/>
        <v>n.a.</v>
      </c>
      <c r="Q382" s="165" t="str">
        <f t="shared" si="94"/>
        <v>n.a.</v>
      </c>
      <c r="R382" s="165" t="str">
        <f t="shared" si="94"/>
        <v>n.a.</v>
      </c>
      <c r="S382" s="165" t="str">
        <f t="shared" si="94"/>
        <v>n.a.</v>
      </c>
    </row>
    <row r="383" spans="1:19" s="51" customFormat="1" x14ac:dyDescent="0.25">
      <c r="A383" s="239">
        <v>250</v>
      </c>
      <c r="B383" s="165" t="str">
        <f t="shared" si="93"/>
        <v>n.a.</v>
      </c>
      <c r="C383" s="165" t="str">
        <f t="shared" si="93"/>
        <v>n.a.</v>
      </c>
      <c r="D383" s="165" t="str">
        <f t="shared" si="93"/>
        <v>n.a.</v>
      </c>
      <c r="E383" s="165" t="str">
        <f t="shared" si="93"/>
        <v>n.a.</v>
      </c>
      <c r="F383" s="165" t="str">
        <f t="shared" si="93"/>
        <v>72285020</v>
      </c>
      <c r="G383" s="165" t="str">
        <f t="shared" si="93"/>
        <v>n.a.</v>
      </c>
      <c r="H383" s="165" t="str">
        <f t="shared" si="93"/>
        <v>n.a.</v>
      </c>
      <c r="I383" s="165" t="str">
        <f t="shared" si="93"/>
        <v>n.a.</v>
      </c>
      <c r="J383" s="165" t="str">
        <f t="shared" si="93"/>
        <v>n.a.</v>
      </c>
      <c r="K383" s="165" t="str">
        <f t="shared" si="93"/>
        <v>n.a.</v>
      </c>
      <c r="L383" s="165" t="str">
        <f t="shared" si="94"/>
        <v>n.a.</v>
      </c>
      <c r="M383" s="165" t="str">
        <f t="shared" si="94"/>
        <v>n.a.</v>
      </c>
      <c r="N383" s="165" t="str">
        <f t="shared" si="94"/>
        <v>n.a.</v>
      </c>
      <c r="O383" s="165" t="str">
        <f t="shared" si="94"/>
        <v>n.a.</v>
      </c>
      <c r="P383" s="165" t="str">
        <f t="shared" si="94"/>
        <v>n.a.</v>
      </c>
      <c r="Q383" s="165" t="str">
        <f t="shared" si="94"/>
        <v>n.a.</v>
      </c>
      <c r="R383" s="165" t="str">
        <f t="shared" si="94"/>
        <v>n.a.</v>
      </c>
      <c r="S383" s="165" t="str">
        <f t="shared" si="94"/>
        <v>n.a.</v>
      </c>
    </row>
    <row r="384" spans="1:19" s="51" customFormat="1" x14ac:dyDescent="0.25">
      <c r="A384" s="239">
        <v>251</v>
      </c>
      <c r="B384" s="165" t="str">
        <f t="shared" ref="B384:K393" si="95">IFERROR(INDEX(CNCodes_ListKey,MATCH($A384&amp;"_"&amp;B$132,CNCodes_ListNumbering,0)),CONST_NA)</f>
        <v>n.a.</v>
      </c>
      <c r="C384" s="165" t="str">
        <f t="shared" si="95"/>
        <v>n.a.</v>
      </c>
      <c r="D384" s="165" t="str">
        <f t="shared" si="95"/>
        <v>n.a.</v>
      </c>
      <c r="E384" s="165" t="str">
        <f t="shared" si="95"/>
        <v>n.a.</v>
      </c>
      <c r="F384" s="165" t="str">
        <f t="shared" si="95"/>
        <v>72285040</v>
      </c>
      <c r="G384" s="165" t="str">
        <f t="shared" si="95"/>
        <v>n.a.</v>
      </c>
      <c r="H384" s="165" t="str">
        <f t="shared" si="95"/>
        <v>n.a.</v>
      </c>
      <c r="I384" s="165" t="str">
        <f t="shared" si="95"/>
        <v>n.a.</v>
      </c>
      <c r="J384" s="165" t="str">
        <f t="shared" si="95"/>
        <v>n.a.</v>
      </c>
      <c r="K384" s="165" t="str">
        <f t="shared" si="95"/>
        <v>n.a.</v>
      </c>
      <c r="L384" s="165" t="str">
        <f t="shared" ref="L384:S393" si="96">IFERROR(INDEX(CNCodes_ListKey,MATCH($A384&amp;"_"&amp;L$132,CNCodes_ListNumbering,0)),CONST_NA)</f>
        <v>n.a.</v>
      </c>
      <c r="M384" s="165" t="str">
        <f t="shared" si="96"/>
        <v>n.a.</v>
      </c>
      <c r="N384" s="165" t="str">
        <f t="shared" si="96"/>
        <v>n.a.</v>
      </c>
      <c r="O384" s="165" t="str">
        <f t="shared" si="96"/>
        <v>n.a.</v>
      </c>
      <c r="P384" s="165" t="str">
        <f t="shared" si="96"/>
        <v>n.a.</v>
      </c>
      <c r="Q384" s="165" t="str">
        <f t="shared" si="96"/>
        <v>n.a.</v>
      </c>
      <c r="R384" s="165" t="str">
        <f t="shared" si="96"/>
        <v>n.a.</v>
      </c>
      <c r="S384" s="165" t="str">
        <f t="shared" si="96"/>
        <v>n.a.</v>
      </c>
    </row>
    <row r="385" spans="1:19" s="51" customFormat="1" x14ac:dyDescent="0.25">
      <c r="A385" s="239">
        <v>252</v>
      </c>
      <c r="B385" s="165" t="str">
        <f t="shared" si="95"/>
        <v>n.a.</v>
      </c>
      <c r="C385" s="165" t="str">
        <f t="shared" si="95"/>
        <v>n.a.</v>
      </c>
      <c r="D385" s="165" t="str">
        <f t="shared" si="95"/>
        <v>n.a.</v>
      </c>
      <c r="E385" s="165" t="str">
        <f t="shared" si="95"/>
        <v>n.a.</v>
      </c>
      <c r="F385" s="165" t="str">
        <f t="shared" si="95"/>
        <v>72285061</v>
      </c>
      <c r="G385" s="165" t="str">
        <f t="shared" si="95"/>
        <v>n.a.</v>
      </c>
      <c r="H385" s="165" t="str">
        <f t="shared" si="95"/>
        <v>n.a.</v>
      </c>
      <c r="I385" s="165" t="str">
        <f t="shared" si="95"/>
        <v>n.a.</v>
      </c>
      <c r="J385" s="165" t="str">
        <f t="shared" si="95"/>
        <v>n.a.</v>
      </c>
      <c r="K385" s="165" t="str">
        <f t="shared" si="95"/>
        <v>n.a.</v>
      </c>
      <c r="L385" s="165" t="str">
        <f t="shared" si="96"/>
        <v>n.a.</v>
      </c>
      <c r="M385" s="165" t="str">
        <f t="shared" si="96"/>
        <v>n.a.</v>
      </c>
      <c r="N385" s="165" t="str">
        <f t="shared" si="96"/>
        <v>n.a.</v>
      </c>
      <c r="O385" s="165" t="str">
        <f t="shared" si="96"/>
        <v>n.a.</v>
      </c>
      <c r="P385" s="165" t="str">
        <f t="shared" si="96"/>
        <v>n.a.</v>
      </c>
      <c r="Q385" s="165" t="str">
        <f t="shared" si="96"/>
        <v>n.a.</v>
      </c>
      <c r="R385" s="165" t="str">
        <f t="shared" si="96"/>
        <v>n.a.</v>
      </c>
      <c r="S385" s="165" t="str">
        <f t="shared" si="96"/>
        <v>n.a.</v>
      </c>
    </row>
    <row r="386" spans="1:19" s="51" customFormat="1" x14ac:dyDescent="0.25">
      <c r="A386" s="239">
        <v>253</v>
      </c>
      <c r="B386" s="165" t="str">
        <f t="shared" si="95"/>
        <v>n.a.</v>
      </c>
      <c r="C386" s="165" t="str">
        <f t="shared" si="95"/>
        <v>n.a.</v>
      </c>
      <c r="D386" s="165" t="str">
        <f t="shared" si="95"/>
        <v>n.a.</v>
      </c>
      <c r="E386" s="165" t="str">
        <f t="shared" si="95"/>
        <v>n.a.</v>
      </c>
      <c r="F386" s="165" t="str">
        <f t="shared" si="95"/>
        <v>72285069</v>
      </c>
      <c r="G386" s="165" t="str">
        <f t="shared" si="95"/>
        <v>n.a.</v>
      </c>
      <c r="H386" s="165" t="str">
        <f t="shared" si="95"/>
        <v>n.a.</v>
      </c>
      <c r="I386" s="165" t="str">
        <f t="shared" si="95"/>
        <v>n.a.</v>
      </c>
      <c r="J386" s="165" t="str">
        <f t="shared" si="95"/>
        <v>n.a.</v>
      </c>
      <c r="K386" s="165" t="str">
        <f t="shared" si="95"/>
        <v>n.a.</v>
      </c>
      <c r="L386" s="165" t="str">
        <f t="shared" si="96"/>
        <v>n.a.</v>
      </c>
      <c r="M386" s="165" t="str">
        <f t="shared" si="96"/>
        <v>n.a.</v>
      </c>
      <c r="N386" s="165" t="str">
        <f t="shared" si="96"/>
        <v>n.a.</v>
      </c>
      <c r="O386" s="165" t="str">
        <f t="shared" si="96"/>
        <v>n.a.</v>
      </c>
      <c r="P386" s="165" t="str">
        <f t="shared" si="96"/>
        <v>n.a.</v>
      </c>
      <c r="Q386" s="165" t="str">
        <f t="shared" si="96"/>
        <v>n.a.</v>
      </c>
      <c r="R386" s="165" t="str">
        <f t="shared" si="96"/>
        <v>n.a.</v>
      </c>
      <c r="S386" s="165" t="str">
        <f t="shared" si="96"/>
        <v>n.a.</v>
      </c>
    </row>
    <row r="387" spans="1:19" s="51" customFormat="1" x14ac:dyDescent="0.25">
      <c r="A387" s="239">
        <v>254</v>
      </c>
      <c r="B387" s="165" t="str">
        <f t="shared" si="95"/>
        <v>n.a.</v>
      </c>
      <c r="C387" s="165" t="str">
        <f t="shared" si="95"/>
        <v>n.a.</v>
      </c>
      <c r="D387" s="165" t="str">
        <f t="shared" si="95"/>
        <v>n.a.</v>
      </c>
      <c r="E387" s="165" t="str">
        <f t="shared" si="95"/>
        <v>n.a.</v>
      </c>
      <c r="F387" s="165" t="str">
        <f t="shared" si="95"/>
        <v>72285080</v>
      </c>
      <c r="G387" s="165" t="str">
        <f t="shared" si="95"/>
        <v>n.a.</v>
      </c>
      <c r="H387" s="165" t="str">
        <f t="shared" si="95"/>
        <v>n.a.</v>
      </c>
      <c r="I387" s="165" t="str">
        <f t="shared" si="95"/>
        <v>n.a.</v>
      </c>
      <c r="J387" s="165" t="str">
        <f t="shared" si="95"/>
        <v>n.a.</v>
      </c>
      <c r="K387" s="165" t="str">
        <f t="shared" si="95"/>
        <v>n.a.</v>
      </c>
      <c r="L387" s="165" t="str">
        <f t="shared" si="96"/>
        <v>n.a.</v>
      </c>
      <c r="M387" s="165" t="str">
        <f t="shared" si="96"/>
        <v>n.a.</v>
      </c>
      <c r="N387" s="165" t="str">
        <f t="shared" si="96"/>
        <v>n.a.</v>
      </c>
      <c r="O387" s="165" t="str">
        <f t="shared" si="96"/>
        <v>n.a.</v>
      </c>
      <c r="P387" s="165" t="str">
        <f t="shared" si="96"/>
        <v>n.a.</v>
      </c>
      <c r="Q387" s="165" t="str">
        <f t="shared" si="96"/>
        <v>n.a.</v>
      </c>
      <c r="R387" s="165" t="str">
        <f t="shared" si="96"/>
        <v>n.a.</v>
      </c>
      <c r="S387" s="165" t="str">
        <f t="shared" si="96"/>
        <v>n.a.</v>
      </c>
    </row>
    <row r="388" spans="1:19" s="51" customFormat="1" x14ac:dyDescent="0.25">
      <c r="A388" s="239">
        <v>255</v>
      </c>
      <c r="B388" s="165" t="str">
        <f t="shared" si="95"/>
        <v>n.a.</v>
      </c>
      <c r="C388" s="165" t="str">
        <f t="shared" si="95"/>
        <v>n.a.</v>
      </c>
      <c r="D388" s="165" t="str">
        <f t="shared" si="95"/>
        <v>n.a.</v>
      </c>
      <c r="E388" s="165" t="str">
        <f t="shared" si="95"/>
        <v>n.a.</v>
      </c>
      <c r="F388" s="165" t="str">
        <f t="shared" si="95"/>
        <v>72286020</v>
      </c>
      <c r="G388" s="165" t="str">
        <f t="shared" si="95"/>
        <v>n.a.</v>
      </c>
      <c r="H388" s="165" t="str">
        <f t="shared" si="95"/>
        <v>n.a.</v>
      </c>
      <c r="I388" s="165" t="str">
        <f t="shared" si="95"/>
        <v>n.a.</v>
      </c>
      <c r="J388" s="165" t="str">
        <f t="shared" si="95"/>
        <v>n.a.</v>
      </c>
      <c r="K388" s="165" t="str">
        <f t="shared" si="95"/>
        <v>n.a.</v>
      </c>
      <c r="L388" s="165" t="str">
        <f t="shared" si="96"/>
        <v>n.a.</v>
      </c>
      <c r="M388" s="165" t="str">
        <f t="shared" si="96"/>
        <v>n.a.</v>
      </c>
      <c r="N388" s="165" t="str">
        <f t="shared" si="96"/>
        <v>n.a.</v>
      </c>
      <c r="O388" s="165" t="str">
        <f t="shared" si="96"/>
        <v>n.a.</v>
      </c>
      <c r="P388" s="165" t="str">
        <f t="shared" si="96"/>
        <v>n.a.</v>
      </c>
      <c r="Q388" s="165" t="str">
        <f t="shared" si="96"/>
        <v>n.a.</v>
      </c>
      <c r="R388" s="165" t="str">
        <f t="shared" si="96"/>
        <v>n.a.</v>
      </c>
      <c r="S388" s="165" t="str">
        <f t="shared" si="96"/>
        <v>n.a.</v>
      </c>
    </row>
    <row r="389" spans="1:19" s="51" customFormat="1" x14ac:dyDescent="0.25">
      <c r="A389" s="239">
        <v>256</v>
      </c>
      <c r="B389" s="165" t="str">
        <f t="shared" si="95"/>
        <v>n.a.</v>
      </c>
      <c r="C389" s="165" t="str">
        <f t="shared" si="95"/>
        <v>n.a.</v>
      </c>
      <c r="D389" s="165" t="str">
        <f t="shared" si="95"/>
        <v>n.a.</v>
      </c>
      <c r="E389" s="165" t="str">
        <f t="shared" si="95"/>
        <v>n.a.</v>
      </c>
      <c r="F389" s="165" t="str">
        <f t="shared" si="95"/>
        <v>72286080</v>
      </c>
      <c r="G389" s="165" t="str">
        <f t="shared" si="95"/>
        <v>n.a.</v>
      </c>
      <c r="H389" s="165" t="str">
        <f t="shared" si="95"/>
        <v>n.a.</v>
      </c>
      <c r="I389" s="165" t="str">
        <f t="shared" si="95"/>
        <v>n.a.</v>
      </c>
      <c r="J389" s="165" t="str">
        <f t="shared" si="95"/>
        <v>n.a.</v>
      </c>
      <c r="K389" s="165" t="str">
        <f t="shared" si="95"/>
        <v>n.a.</v>
      </c>
      <c r="L389" s="165" t="str">
        <f t="shared" si="96"/>
        <v>n.a.</v>
      </c>
      <c r="M389" s="165" t="str">
        <f t="shared" si="96"/>
        <v>n.a.</v>
      </c>
      <c r="N389" s="165" t="str">
        <f t="shared" si="96"/>
        <v>n.a.</v>
      </c>
      <c r="O389" s="165" t="str">
        <f t="shared" si="96"/>
        <v>n.a.</v>
      </c>
      <c r="P389" s="165" t="str">
        <f t="shared" si="96"/>
        <v>n.a.</v>
      </c>
      <c r="Q389" s="165" t="str">
        <f t="shared" si="96"/>
        <v>n.a.</v>
      </c>
      <c r="R389" s="165" t="str">
        <f t="shared" si="96"/>
        <v>n.a.</v>
      </c>
      <c r="S389" s="165" t="str">
        <f t="shared" si="96"/>
        <v>n.a.</v>
      </c>
    </row>
    <row r="390" spans="1:19" s="51" customFormat="1" x14ac:dyDescent="0.25">
      <c r="A390" s="239">
        <v>257</v>
      </c>
      <c r="B390" s="165" t="str">
        <f t="shared" si="95"/>
        <v>n.a.</v>
      </c>
      <c r="C390" s="165" t="str">
        <f t="shared" si="95"/>
        <v>n.a.</v>
      </c>
      <c r="D390" s="165" t="str">
        <f t="shared" si="95"/>
        <v>n.a.</v>
      </c>
      <c r="E390" s="165" t="str">
        <f t="shared" si="95"/>
        <v>n.a.</v>
      </c>
      <c r="F390" s="165" t="str">
        <f t="shared" si="95"/>
        <v>72287010</v>
      </c>
      <c r="G390" s="165" t="str">
        <f t="shared" si="95"/>
        <v>n.a.</v>
      </c>
      <c r="H390" s="165" t="str">
        <f t="shared" si="95"/>
        <v>n.a.</v>
      </c>
      <c r="I390" s="165" t="str">
        <f t="shared" si="95"/>
        <v>n.a.</v>
      </c>
      <c r="J390" s="165" t="str">
        <f t="shared" si="95"/>
        <v>n.a.</v>
      </c>
      <c r="K390" s="165" t="str">
        <f t="shared" si="95"/>
        <v>n.a.</v>
      </c>
      <c r="L390" s="165" t="str">
        <f t="shared" si="96"/>
        <v>n.a.</v>
      </c>
      <c r="M390" s="165" t="str">
        <f t="shared" si="96"/>
        <v>n.a.</v>
      </c>
      <c r="N390" s="165" t="str">
        <f t="shared" si="96"/>
        <v>n.a.</v>
      </c>
      <c r="O390" s="165" t="str">
        <f t="shared" si="96"/>
        <v>n.a.</v>
      </c>
      <c r="P390" s="165" t="str">
        <f t="shared" si="96"/>
        <v>n.a.</v>
      </c>
      <c r="Q390" s="165" t="str">
        <f t="shared" si="96"/>
        <v>n.a.</v>
      </c>
      <c r="R390" s="165" t="str">
        <f t="shared" si="96"/>
        <v>n.a.</v>
      </c>
      <c r="S390" s="165" t="str">
        <f t="shared" si="96"/>
        <v>n.a.</v>
      </c>
    </row>
    <row r="391" spans="1:19" s="51" customFormat="1" x14ac:dyDescent="0.25">
      <c r="A391" s="239">
        <v>258</v>
      </c>
      <c r="B391" s="165" t="str">
        <f t="shared" si="95"/>
        <v>n.a.</v>
      </c>
      <c r="C391" s="165" t="str">
        <f t="shared" si="95"/>
        <v>n.a.</v>
      </c>
      <c r="D391" s="165" t="str">
        <f t="shared" si="95"/>
        <v>n.a.</v>
      </c>
      <c r="E391" s="165" t="str">
        <f t="shared" si="95"/>
        <v>n.a.</v>
      </c>
      <c r="F391" s="165" t="str">
        <f t="shared" si="95"/>
        <v>72287090</v>
      </c>
      <c r="G391" s="165" t="str">
        <f t="shared" si="95"/>
        <v>n.a.</v>
      </c>
      <c r="H391" s="165" t="str">
        <f t="shared" si="95"/>
        <v>n.a.</v>
      </c>
      <c r="I391" s="165" t="str">
        <f t="shared" si="95"/>
        <v>n.a.</v>
      </c>
      <c r="J391" s="165" t="str">
        <f t="shared" si="95"/>
        <v>n.a.</v>
      </c>
      <c r="K391" s="165" t="str">
        <f t="shared" si="95"/>
        <v>n.a.</v>
      </c>
      <c r="L391" s="165" t="str">
        <f t="shared" si="96"/>
        <v>n.a.</v>
      </c>
      <c r="M391" s="165" t="str">
        <f t="shared" si="96"/>
        <v>n.a.</v>
      </c>
      <c r="N391" s="165" t="str">
        <f t="shared" si="96"/>
        <v>n.a.</v>
      </c>
      <c r="O391" s="165" t="str">
        <f t="shared" si="96"/>
        <v>n.a.</v>
      </c>
      <c r="P391" s="165" t="str">
        <f t="shared" si="96"/>
        <v>n.a.</v>
      </c>
      <c r="Q391" s="165" t="str">
        <f t="shared" si="96"/>
        <v>n.a.</v>
      </c>
      <c r="R391" s="165" t="str">
        <f t="shared" si="96"/>
        <v>n.a.</v>
      </c>
      <c r="S391" s="165" t="str">
        <f t="shared" si="96"/>
        <v>n.a.</v>
      </c>
    </row>
    <row r="392" spans="1:19" s="51" customFormat="1" x14ac:dyDescent="0.25">
      <c r="A392" s="239">
        <v>259</v>
      </c>
      <c r="B392" s="165" t="str">
        <f t="shared" si="95"/>
        <v>n.a.</v>
      </c>
      <c r="C392" s="165" t="str">
        <f t="shared" si="95"/>
        <v>n.a.</v>
      </c>
      <c r="D392" s="165" t="str">
        <f t="shared" si="95"/>
        <v>n.a.</v>
      </c>
      <c r="E392" s="165" t="str">
        <f t="shared" si="95"/>
        <v>n.a.</v>
      </c>
      <c r="F392" s="165" t="str">
        <f t="shared" si="95"/>
        <v>72288000</v>
      </c>
      <c r="G392" s="165" t="str">
        <f t="shared" si="95"/>
        <v>n.a.</v>
      </c>
      <c r="H392" s="165" t="str">
        <f t="shared" si="95"/>
        <v>n.a.</v>
      </c>
      <c r="I392" s="165" t="str">
        <f t="shared" si="95"/>
        <v>n.a.</v>
      </c>
      <c r="J392" s="165" t="str">
        <f t="shared" si="95"/>
        <v>n.a.</v>
      </c>
      <c r="K392" s="165" t="str">
        <f t="shared" si="95"/>
        <v>n.a.</v>
      </c>
      <c r="L392" s="165" t="str">
        <f t="shared" si="96"/>
        <v>n.a.</v>
      </c>
      <c r="M392" s="165" t="str">
        <f t="shared" si="96"/>
        <v>n.a.</v>
      </c>
      <c r="N392" s="165" t="str">
        <f t="shared" si="96"/>
        <v>n.a.</v>
      </c>
      <c r="O392" s="165" t="str">
        <f t="shared" si="96"/>
        <v>n.a.</v>
      </c>
      <c r="P392" s="165" t="str">
        <f t="shared" si="96"/>
        <v>n.a.</v>
      </c>
      <c r="Q392" s="165" t="str">
        <f t="shared" si="96"/>
        <v>n.a.</v>
      </c>
      <c r="R392" s="165" t="str">
        <f t="shared" si="96"/>
        <v>n.a.</v>
      </c>
      <c r="S392" s="165" t="str">
        <f t="shared" si="96"/>
        <v>n.a.</v>
      </c>
    </row>
    <row r="393" spans="1:19" s="51" customFormat="1" x14ac:dyDescent="0.25">
      <c r="A393" s="239">
        <v>260</v>
      </c>
      <c r="B393" s="165" t="str">
        <f t="shared" si="95"/>
        <v>n.a.</v>
      </c>
      <c r="C393" s="165" t="str">
        <f t="shared" si="95"/>
        <v>n.a.</v>
      </c>
      <c r="D393" s="165" t="str">
        <f t="shared" si="95"/>
        <v>n.a.</v>
      </c>
      <c r="E393" s="165" t="str">
        <f t="shared" si="95"/>
        <v>n.a.</v>
      </c>
      <c r="F393" s="165" t="str">
        <f t="shared" si="95"/>
        <v>72292000</v>
      </c>
      <c r="G393" s="165" t="str">
        <f t="shared" si="95"/>
        <v>n.a.</v>
      </c>
      <c r="H393" s="165" t="str">
        <f t="shared" si="95"/>
        <v>n.a.</v>
      </c>
      <c r="I393" s="165" t="str">
        <f t="shared" si="95"/>
        <v>n.a.</v>
      </c>
      <c r="J393" s="165" t="str">
        <f t="shared" si="95"/>
        <v>n.a.</v>
      </c>
      <c r="K393" s="165" t="str">
        <f t="shared" si="95"/>
        <v>n.a.</v>
      </c>
      <c r="L393" s="165" t="str">
        <f t="shared" si="96"/>
        <v>n.a.</v>
      </c>
      <c r="M393" s="165" t="str">
        <f t="shared" si="96"/>
        <v>n.a.</v>
      </c>
      <c r="N393" s="165" t="str">
        <f t="shared" si="96"/>
        <v>n.a.</v>
      </c>
      <c r="O393" s="165" t="str">
        <f t="shared" si="96"/>
        <v>n.a.</v>
      </c>
      <c r="P393" s="165" t="str">
        <f t="shared" si="96"/>
        <v>n.a.</v>
      </c>
      <c r="Q393" s="165" t="str">
        <f t="shared" si="96"/>
        <v>n.a.</v>
      </c>
      <c r="R393" s="165" t="str">
        <f t="shared" si="96"/>
        <v>n.a.</v>
      </c>
      <c r="S393" s="165" t="str">
        <f t="shared" si="96"/>
        <v>n.a.</v>
      </c>
    </row>
    <row r="394" spans="1:19" s="51" customFormat="1" x14ac:dyDescent="0.25">
      <c r="A394" s="239">
        <v>261</v>
      </c>
      <c r="B394" s="165" t="str">
        <f t="shared" ref="B394:K403" si="97">IFERROR(INDEX(CNCodes_ListKey,MATCH($A394&amp;"_"&amp;B$132,CNCodes_ListNumbering,0)),CONST_NA)</f>
        <v>n.a.</v>
      </c>
      <c r="C394" s="165" t="str">
        <f t="shared" si="97"/>
        <v>n.a.</v>
      </c>
      <c r="D394" s="165" t="str">
        <f t="shared" si="97"/>
        <v>n.a.</v>
      </c>
      <c r="E394" s="165" t="str">
        <f t="shared" si="97"/>
        <v>n.a.</v>
      </c>
      <c r="F394" s="165" t="str">
        <f t="shared" si="97"/>
        <v>72299020</v>
      </c>
      <c r="G394" s="165" t="str">
        <f t="shared" si="97"/>
        <v>n.a.</v>
      </c>
      <c r="H394" s="165" t="str">
        <f t="shared" si="97"/>
        <v>n.a.</v>
      </c>
      <c r="I394" s="165" t="str">
        <f t="shared" si="97"/>
        <v>n.a.</v>
      </c>
      <c r="J394" s="165" t="str">
        <f t="shared" si="97"/>
        <v>n.a.</v>
      </c>
      <c r="K394" s="165" t="str">
        <f t="shared" si="97"/>
        <v>n.a.</v>
      </c>
      <c r="L394" s="165" t="str">
        <f t="shared" ref="L394:S403" si="98">IFERROR(INDEX(CNCodes_ListKey,MATCH($A394&amp;"_"&amp;L$132,CNCodes_ListNumbering,0)),CONST_NA)</f>
        <v>n.a.</v>
      </c>
      <c r="M394" s="165" t="str">
        <f t="shared" si="98"/>
        <v>n.a.</v>
      </c>
      <c r="N394" s="165" t="str">
        <f t="shared" si="98"/>
        <v>n.a.</v>
      </c>
      <c r="O394" s="165" t="str">
        <f t="shared" si="98"/>
        <v>n.a.</v>
      </c>
      <c r="P394" s="165" t="str">
        <f t="shared" si="98"/>
        <v>n.a.</v>
      </c>
      <c r="Q394" s="165" t="str">
        <f t="shared" si="98"/>
        <v>n.a.</v>
      </c>
      <c r="R394" s="165" t="str">
        <f t="shared" si="98"/>
        <v>n.a.</v>
      </c>
      <c r="S394" s="165" t="str">
        <f t="shared" si="98"/>
        <v>n.a.</v>
      </c>
    </row>
    <row r="395" spans="1:19" s="51" customFormat="1" x14ac:dyDescent="0.25">
      <c r="A395" s="239">
        <v>262</v>
      </c>
      <c r="B395" s="165" t="str">
        <f t="shared" si="97"/>
        <v>n.a.</v>
      </c>
      <c r="C395" s="165" t="str">
        <f t="shared" si="97"/>
        <v>n.a.</v>
      </c>
      <c r="D395" s="165" t="str">
        <f t="shared" si="97"/>
        <v>n.a.</v>
      </c>
      <c r="E395" s="165" t="str">
        <f t="shared" si="97"/>
        <v>n.a.</v>
      </c>
      <c r="F395" s="165" t="str">
        <f t="shared" si="97"/>
        <v>72299050</v>
      </c>
      <c r="G395" s="165" t="str">
        <f t="shared" si="97"/>
        <v>n.a.</v>
      </c>
      <c r="H395" s="165" t="str">
        <f t="shared" si="97"/>
        <v>n.a.</v>
      </c>
      <c r="I395" s="165" t="str">
        <f t="shared" si="97"/>
        <v>n.a.</v>
      </c>
      <c r="J395" s="165" t="str">
        <f t="shared" si="97"/>
        <v>n.a.</v>
      </c>
      <c r="K395" s="165" t="str">
        <f t="shared" si="97"/>
        <v>n.a.</v>
      </c>
      <c r="L395" s="165" t="str">
        <f t="shared" si="98"/>
        <v>n.a.</v>
      </c>
      <c r="M395" s="165" t="str">
        <f t="shared" si="98"/>
        <v>n.a.</v>
      </c>
      <c r="N395" s="165" t="str">
        <f t="shared" si="98"/>
        <v>n.a.</v>
      </c>
      <c r="O395" s="165" t="str">
        <f t="shared" si="98"/>
        <v>n.a.</v>
      </c>
      <c r="P395" s="165" t="str">
        <f t="shared" si="98"/>
        <v>n.a.</v>
      </c>
      <c r="Q395" s="165" t="str">
        <f t="shared" si="98"/>
        <v>n.a.</v>
      </c>
      <c r="R395" s="165" t="str">
        <f t="shared" si="98"/>
        <v>n.a.</v>
      </c>
      <c r="S395" s="165" t="str">
        <f t="shared" si="98"/>
        <v>n.a.</v>
      </c>
    </row>
    <row r="396" spans="1:19" s="51" customFormat="1" x14ac:dyDescent="0.25">
      <c r="A396" s="239">
        <v>263</v>
      </c>
      <c r="B396" s="165" t="str">
        <f t="shared" si="97"/>
        <v>n.a.</v>
      </c>
      <c r="C396" s="165" t="str">
        <f t="shared" si="97"/>
        <v>n.a.</v>
      </c>
      <c r="D396" s="165" t="str">
        <f t="shared" si="97"/>
        <v>n.a.</v>
      </c>
      <c r="E396" s="165" t="str">
        <f t="shared" si="97"/>
        <v>n.a.</v>
      </c>
      <c r="F396" s="165" t="str">
        <f t="shared" si="97"/>
        <v>72299090</v>
      </c>
      <c r="G396" s="165" t="str">
        <f t="shared" si="97"/>
        <v>n.a.</v>
      </c>
      <c r="H396" s="165" t="str">
        <f t="shared" si="97"/>
        <v>n.a.</v>
      </c>
      <c r="I396" s="165" t="str">
        <f t="shared" si="97"/>
        <v>n.a.</v>
      </c>
      <c r="J396" s="165" t="str">
        <f t="shared" si="97"/>
        <v>n.a.</v>
      </c>
      <c r="K396" s="165" t="str">
        <f t="shared" si="97"/>
        <v>n.a.</v>
      </c>
      <c r="L396" s="165" t="str">
        <f t="shared" si="98"/>
        <v>n.a.</v>
      </c>
      <c r="M396" s="165" t="str">
        <f t="shared" si="98"/>
        <v>n.a.</v>
      </c>
      <c r="N396" s="165" t="str">
        <f t="shared" si="98"/>
        <v>n.a.</v>
      </c>
      <c r="O396" s="165" t="str">
        <f t="shared" si="98"/>
        <v>n.a.</v>
      </c>
      <c r="P396" s="165" t="str">
        <f t="shared" si="98"/>
        <v>n.a.</v>
      </c>
      <c r="Q396" s="165" t="str">
        <f t="shared" si="98"/>
        <v>n.a.</v>
      </c>
      <c r="R396" s="165" t="str">
        <f t="shared" si="98"/>
        <v>n.a.</v>
      </c>
      <c r="S396" s="165" t="str">
        <f t="shared" si="98"/>
        <v>n.a.</v>
      </c>
    </row>
    <row r="397" spans="1:19" s="51" customFormat="1" x14ac:dyDescent="0.25">
      <c r="A397" s="239">
        <v>264</v>
      </c>
      <c r="B397" s="165" t="str">
        <f t="shared" si="97"/>
        <v>n.a.</v>
      </c>
      <c r="C397" s="165" t="str">
        <f t="shared" si="97"/>
        <v>n.a.</v>
      </c>
      <c r="D397" s="165" t="str">
        <f t="shared" si="97"/>
        <v>n.a.</v>
      </c>
      <c r="E397" s="165" t="str">
        <f t="shared" si="97"/>
        <v>n.a.</v>
      </c>
      <c r="F397" s="165" t="str">
        <f t="shared" si="97"/>
        <v>73011000</v>
      </c>
      <c r="G397" s="165" t="str">
        <f t="shared" si="97"/>
        <v>n.a.</v>
      </c>
      <c r="H397" s="165" t="str">
        <f t="shared" si="97"/>
        <v>n.a.</v>
      </c>
      <c r="I397" s="165" t="str">
        <f t="shared" si="97"/>
        <v>n.a.</v>
      </c>
      <c r="J397" s="165" t="str">
        <f t="shared" si="97"/>
        <v>n.a.</v>
      </c>
      <c r="K397" s="165" t="str">
        <f t="shared" si="97"/>
        <v>n.a.</v>
      </c>
      <c r="L397" s="165" t="str">
        <f t="shared" si="98"/>
        <v>n.a.</v>
      </c>
      <c r="M397" s="165" t="str">
        <f t="shared" si="98"/>
        <v>n.a.</v>
      </c>
      <c r="N397" s="165" t="str">
        <f t="shared" si="98"/>
        <v>n.a.</v>
      </c>
      <c r="O397" s="165" t="str">
        <f t="shared" si="98"/>
        <v>n.a.</v>
      </c>
      <c r="P397" s="165" t="str">
        <f t="shared" si="98"/>
        <v>n.a.</v>
      </c>
      <c r="Q397" s="165" t="str">
        <f t="shared" si="98"/>
        <v>n.a.</v>
      </c>
      <c r="R397" s="165" t="str">
        <f t="shared" si="98"/>
        <v>n.a.</v>
      </c>
      <c r="S397" s="165" t="str">
        <f t="shared" si="98"/>
        <v>n.a.</v>
      </c>
    </row>
    <row r="398" spans="1:19" s="51" customFormat="1" x14ac:dyDescent="0.25">
      <c r="A398" s="239">
        <v>265</v>
      </c>
      <c r="B398" s="165" t="str">
        <f t="shared" si="97"/>
        <v>n.a.</v>
      </c>
      <c r="C398" s="165" t="str">
        <f t="shared" si="97"/>
        <v>n.a.</v>
      </c>
      <c r="D398" s="165" t="str">
        <f t="shared" si="97"/>
        <v>n.a.</v>
      </c>
      <c r="E398" s="165" t="str">
        <f t="shared" si="97"/>
        <v>n.a.</v>
      </c>
      <c r="F398" s="165" t="str">
        <f t="shared" si="97"/>
        <v>73012000</v>
      </c>
      <c r="G398" s="165" t="str">
        <f t="shared" si="97"/>
        <v>n.a.</v>
      </c>
      <c r="H398" s="165" t="str">
        <f t="shared" si="97"/>
        <v>n.a.</v>
      </c>
      <c r="I398" s="165" t="str">
        <f t="shared" si="97"/>
        <v>n.a.</v>
      </c>
      <c r="J398" s="165" t="str">
        <f t="shared" si="97"/>
        <v>n.a.</v>
      </c>
      <c r="K398" s="165" t="str">
        <f t="shared" si="97"/>
        <v>n.a.</v>
      </c>
      <c r="L398" s="165" t="str">
        <f t="shared" si="98"/>
        <v>n.a.</v>
      </c>
      <c r="M398" s="165" t="str">
        <f t="shared" si="98"/>
        <v>n.a.</v>
      </c>
      <c r="N398" s="165" t="str">
        <f t="shared" si="98"/>
        <v>n.a.</v>
      </c>
      <c r="O398" s="165" t="str">
        <f t="shared" si="98"/>
        <v>n.a.</v>
      </c>
      <c r="P398" s="165" t="str">
        <f t="shared" si="98"/>
        <v>n.a.</v>
      </c>
      <c r="Q398" s="165" t="str">
        <f t="shared" si="98"/>
        <v>n.a.</v>
      </c>
      <c r="R398" s="165" t="str">
        <f t="shared" si="98"/>
        <v>n.a.</v>
      </c>
      <c r="S398" s="165" t="str">
        <f t="shared" si="98"/>
        <v>n.a.</v>
      </c>
    </row>
    <row r="399" spans="1:19" s="51" customFormat="1" x14ac:dyDescent="0.25">
      <c r="A399" s="239">
        <v>266</v>
      </c>
      <c r="B399" s="165" t="str">
        <f t="shared" si="97"/>
        <v>n.a.</v>
      </c>
      <c r="C399" s="165" t="str">
        <f t="shared" si="97"/>
        <v>n.a.</v>
      </c>
      <c r="D399" s="165" t="str">
        <f t="shared" si="97"/>
        <v>n.a.</v>
      </c>
      <c r="E399" s="165" t="str">
        <f t="shared" si="97"/>
        <v>n.a.</v>
      </c>
      <c r="F399" s="165" t="str">
        <f t="shared" si="97"/>
        <v>73021010</v>
      </c>
      <c r="G399" s="165" t="str">
        <f t="shared" si="97"/>
        <v>n.a.</v>
      </c>
      <c r="H399" s="165" t="str">
        <f t="shared" si="97"/>
        <v>n.a.</v>
      </c>
      <c r="I399" s="165" t="str">
        <f t="shared" si="97"/>
        <v>n.a.</v>
      </c>
      <c r="J399" s="165" t="str">
        <f t="shared" si="97"/>
        <v>n.a.</v>
      </c>
      <c r="K399" s="165" t="str">
        <f t="shared" si="97"/>
        <v>n.a.</v>
      </c>
      <c r="L399" s="165" t="str">
        <f t="shared" si="98"/>
        <v>n.a.</v>
      </c>
      <c r="M399" s="165" t="str">
        <f t="shared" si="98"/>
        <v>n.a.</v>
      </c>
      <c r="N399" s="165" t="str">
        <f t="shared" si="98"/>
        <v>n.a.</v>
      </c>
      <c r="O399" s="165" t="str">
        <f t="shared" si="98"/>
        <v>n.a.</v>
      </c>
      <c r="P399" s="165" t="str">
        <f t="shared" si="98"/>
        <v>n.a.</v>
      </c>
      <c r="Q399" s="165" t="str">
        <f t="shared" si="98"/>
        <v>n.a.</v>
      </c>
      <c r="R399" s="165" t="str">
        <f t="shared" si="98"/>
        <v>n.a.</v>
      </c>
      <c r="S399" s="165" t="str">
        <f t="shared" si="98"/>
        <v>n.a.</v>
      </c>
    </row>
    <row r="400" spans="1:19" s="51" customFormat="1" x14ac:dyDescent="0.25">
      <c r="A400" s="239">
        <v>267</v>
      </c>
      <c r="B400" s="165" t="str">
        <f t="shared" si="97"/>
        <v>n.a.</v>
      </c>
      <c r="C400" s="165" t="str">
        <f t="shared" si="97"/>
        <v>n.a.</v>
      </c>
      <c r="D400" s="165" t="str">
        <f t="shared" si="97"/>
        <v>n.a.</v>
      </c>
      <c r="E400" s="165" t="str">
        <f t="shared" si="97"/>
        <v>n.a.</v>
      </c>
      <c r="F400" s="165" t="str">
        <f t="shared" si="97"/>
        <v>73021022</v>
      </c>
      <c r="G400" s="165" t="str">
        <f t="shared" si="97"/>
        <v>n.a.</v>
      </c>
      <c r="H400" s="165" t="str">
        <f t="shared" si="97"/>
        <v>n.a.</v>
      </c>
      <c r="I400" s="165" t="str">
        <f t="shared" si="97"/>
        <v>n.a.</v>
      </c>
      <c r="J400" s="165" t="str">
        <f t="shared" si="97"/>
        <v>n.a.</v>
      </c>
      <c r="K400" s="165" t="str">
        <f t="shared" si="97"/>
        <v>n.a.</v>
      </c>
      <c r="L400" s="165" t="str">
        <f t="shared" si="98"/>
        <v>n.a.</v>
      </c>
      <c r="M400" s="165" t="str">
        <f t="shared" si="98"/>
        <v>n.a.</v>
      </c>
      <c r="N400" s="165" t="str">
        <f t="shared" si="98"/>
        <v>n.a.</v>
      </c>
      <c r="O400" s="165" t="str">
        <f t="shared" si="98"/>
        <v>n.a.</v>
      </c>
      <c r="P400" s="165" t="str">
        <f t="shared" si="98"/>
        <v>n.a.</v>
      </c>
      <c r="Q400" s="165" t="str">
        <f t="shared" si="98"/>
        <v>n.a.</v>
      </c>
      <c r="R400" s="165" t="str">
        <f t="shared" si="98"/>
        <v>n.a.</v>
      </c>
      <c r="S400" s="165" t="str">
        <f t="shared" si="98"/>
        <v>n.a.</v>
      </c>
    </row>
    <row r="401" spans="1:19" s="51" customFormat="1" x14ac:dyDescent="0.25">
      <c r="A401" s="239">
        <v>268</v>
      </c>
      <c r="B401" s="165" t="str">
        <f t="shared" si="97"/>
        <v>n.a.</v>
      </c>
      <c r="C401" s="165" t="str">
        <f t="shared" si="97"/>
        <v>n.a.</v>
      </c>
      <c r="D401" s="165" t="str">
        <f t="shared" si="97"/>
        <v>n.a.</v>
      </c>
      <c r="E401" s="165" t="str">
        <f t="shared" si="97"/>
        <v>n.a.</v>
      </c>
      <c r="F401" s="165" t="str">
        <f t="shared" si="97"/>
        <v>73021028</v>
      </c>
      <c r="G401" s="165" t="str">
        <f t="shared" si="97"/>
        <v>n.a.</v>
      </c>
      <c r="H401" s="165" t="str">
        <f t="shared" si="97"/>
        <v>n.a.</v>
      </c>
      <c r="I401" s="165" t="str">
        <f t="shared" si="97"/>
        <v>n.a.</v>
      </c>
      <c r="J401" s="165" t="str">
        <f t="shared" si="97"/>
        <v>n.a.</v>
      </c>
      <c r="K401" s="165" t="str">
        <f t="shared" si="97"/>
        <v>n.a.</v>
      </c>
      <c r="L401" s="165" t="str">
        <f t="shared" si="98"/>
        <v>n.a.</v>
      </c>
      <c r="M401" s="165" t="str">
        <f t="shared" si="98"/>
        <v>n.a.</v>
      </c>
      <c r="N401" s="165" t="str">
        <f t="shared" si="98"/>
        <v>n.a.</v>
      </c>
      <c r="O401" s="165" t="str">
        <f t="shared" si="98"/>
        <v>n.a.</v>
      </c>
      <c r="P401" s="165" t="str">
        <f t="shared" si="98"/>
        <v>n.a.</v>
      </c>
      <c r="Q401" s="165" t="str">
        <f t="shared" si="98"/>
        <v>n.a.</v>
      </c>
      <c r="R401" s="165" t="str">
        <f t="shared" si="98"/>
        <v>n.a.</v>
      </c>
      <c r="S401" s="165" t="str">
        <f t="shared" si="98"/>
        <v>n.a.</v>
      </c>
    </row>
    <row r="402" spans="1:19" s="51" customFormat="1" x14ac:dyDescent="0.25">
      <c r="A402" s="239">
        <v>269</v>
      </c>
      <c r="B402" s="165" t="str">
        <f t="shared" si="97"/>
        <v>n.a.</v>
      </c>
      <c r="C402" s="165" t="str">
        <f t="shared" si="97"/>
        <v>n.a.</v>
      </c>
      <c r="D402" s="165" t="str">
        <f t="shared" si="97"/>
        <v>n.a.</v>
      </c>
      <c r="E402" s="165" t="str">
        <f t="shared" si="97"/>
        <v>n.a.</v>
      </c>
      <c r="F402" s="165" t="str">
        <f t="shared" si="97"/>
        <v>73021040</v>
      </c>
      <c r="G402" s="165" t="str">
        <f t="shared" si="97"/>
        <v>n.a.</v>
      </c>
      <c r="H402" s="165" t="str">
        <f t="shared" si="97"/>
        <v>n.a.</v>
      </c>
      <c r="I402" s="165" t="str">
        <f t="shared" si="97"/>
        <v>n.a.</v>
      </c>
      <c r="J402" s="165" t="str">
        <f t="shared" si="97"/>
        <v>n.a.</v>
      </c>
      <c r="K402" s="165" t="str">
        <f t="shared" si="97"/>
        <v>n.a.</v>
      </c>
      <c r="L402" s="165" t="str">
        <f t="shared" si="98"/>
        <v>n.a.</v>
      </c>
      <c r="M402" s="165" t="str">
        <f t="shared" si="98"/>
        <v>n.a.</v>
      </c>
      <c r="N402" s="165" t="str">
        <f t="shared" si="98"/>
        <v>n.a.</v>
      </c>
      <c r="O402" s="165" t="str">
        <f t="shared" si="98"/>
        <v>n.a.</v>
      </c>
      <c r="P402" s="165" t="str">
        <f t="shared" si="98"/>
        <v>n.a.</v>
      </c>
      <c r="Q402" s="165" t="str">
        <f t="shared" si="98"/>
        <v>n.a.</v>
      </c>
      <c r="R402" s="165" t="str">
        <f t="shared" si="98"/>
        <v>n.a.</v>
      </c>
      <c r="S402" s="165" t="str">
        <f t="shared" si="98"/>
        <v>n.a.</v>
      </c>
    </row>
    <row r="403" spans="1:19" s="51" customFormat="1" x14ac:dyDescent="0.25">
      <c r="A403" s="239">
        <v>270</v>
      </c>
      <c r="B403" s="165" t="str">
        <f t="shared" si="97"/>
        <v>n.a.</v>
      </c>
      <c r="C403" s="165" t="str">
        <f t="shared" si="97"/>
        <v>n.a.</v>
      </c>
      <c r="D403" s="165" t="str">
        <f t="shared" si="97"/>
        <v>n.a.</v>
      </c>
      <c r="E403" s="165" t="str">
        <f t="shared" si="97"/>
        <v>n.a.</v>
      </c>
      <c r="F403" s="165" t="str">
        <f t="shared" si="97"/>
        <v>73021050</v>
      </c>
      <c r="G403" s="165" t="str">
        <f t="shared" si="97"/>
        <v>n.a.</v>
      </c>
      <c r="H403" s="165" t="str">
        <f t="shared" si="97"/>
        <v>n.a.</v>
      </c>
      <c r="I403" s="165" t="str">
        <f t="shared" si="97"/>
        <v>n.a.</v>
      </c>
      <c r="J403" s="165" t="str">
        <f t="shared" si="97"/>
        <v>n.a.</v>
      </c>
      <c r="K403" s="165" t="str">
        <f t="shared" si="97"/>
        <v>n.a.</v>
      </c>
      <c r="L403" s="165" t="str">
        <f t="shared" si="98"/>
        <v>n.a.</v>
      </c>
      <c r="M403" s="165" t="str">
        <f t="shared" si="98"/>
        <v>n.a.</v>
      </c>
      <c r="N403" s="165" t="str">
        <f t="shared" si="98"/>
        <v>n.a.</v>
      </c>
      <c r="O403" s="165" t="str">
        <f t="shared" si="98"/>
        <v>n.a.</v>
      </c>
      <c r="P403" s="165" t="str">
        <f t="shared" si="98"/>
        <v>n.a.</v>
      </c>
      <c r="Q403" s="165" t="str">
        <f t="shared" si="98"/>
        <v>n.a.</v>
      </c>
      <c r="R403" s="165" t="str">
        <f t="shared" si="98"/>
        <v>n.a.</v>
      </c>
      <c r="S403" s="165" t="str">
        <f t="shared" si="98"/>
        <v>n.a.</v>
      </c>
    </row>
    <row r="404" spans="1:19" s="51" customFormat="1" x14ac:dyDescent="0.25">
      <c r="A404" s="239">
        <v>271</v>
      </c>
      <c r="B404" s="165" t="str">
        <f t="shared" ref="B404:K413" si="99">IFERROR(INDEX(CNCodes_ListKey,MATCH($A404&amp;"_"&amp;B$132,CNCodes_ListNumbering,0)),CONST_NA)</f>
        <v>n.a.</v>
      </c>
      <c r="C404" s="165" t="str">
        <f t="shared" si="99"/>
        <v>n.a.</v>
      </c>
      <c r="D404" s="165" t="str">
        <f t="shared" si="99"/>
        <v>n.a.</v>
      </c>
      <c r="E404" s="165" t="str">
        <f t="shared" si="99"/>
        <v>n.a.</v>
      </c>
      <c r="F404" s="165" t="str">
        <f t="shared" si="99"/>
        <v>73021090</v>
      </c>
      <c r="G404" s="165" t="str">
        <f t="shared" si="99"/>
        <v>n.a.</v>
      </c>
      <c r="H404" s="165" t="str">
        <f t="shared" si="99"/>
        <v>n.a.</v>
      </c>
      <c r="I404" s="165" t="str">
        <f t="shared" si="99"/>
        <v>n.a.</v>
      </c>
      <c r="J404" s="165" t="str">
        <f t="shared" si="99"/>
        <v>n.a.</v>
      </c>
      <c r="K404" s="165" t="str">
        <f t="shared" si="99"/>
        <v>n.a.</v>
      </c>
      <c r="L404" s="165" t="str">
        <f t="shared" ref="L404:S413" si="100">IFERROR(INDEX(CNCodes_ListKey,MATCH($A404&amp;"_"&amp;L$132,CNCodes_ListNumbering,0)),CONST_NA)</f>
        <v>n.a.</v>
      </c>
      <c r="M404" s="165" t="str">
        <f t="shared" si="100"/>
        <v>n.a.</v>
      </c>
      <c r="N404" s="165" t="str">
        <f t="shared" si="100"/>
        <v>n.a.</v>
      </c>
      <c r="O404" s="165" t="str">
        <f t="shared" si="100"/>
        <v>n.a.</v>
      </c>
      <c r="P404" s="165" t="str">
        <f t="shared" si="100"/>
        <v>n.a.</v>
      </c>
      <c r="Q404" s="165" t="str">
        <f t="shared" si="100"/>
        <v>n.a.</v>
      </c>
      <c r="R404" s="165" t="str">
        <f t="shared" si="100"/>
        <v>n.a.</v>
      </c>
      <c r="S404" s="165" t="str">
        <f t="shared" si="100"/>
        <v>n.a.</v>
      </c>
    </row>
    <row r="405" spans="1:19" s="51" customFormat="1" x14ac:dyDescent="0.25">
      <c r="A405" s="239">
        <v>272</v>
      </c>
      <c r="B405" s="165" t="str">
        <f t="shared" si="99"/>
        <v>n.a.</v>
      </c>
      <c r="C405" s="165" t="str">
        <f t="shared" si="99"/>
        <v>n.a.</v>
      </c>
      <c r="D405" s="165" t="str">
        <f t="shared" si="99"/>
        <v>n.a.</v>
      </c>
      <c r="E405" s="165" t="str">
        <f t="shared" si="99"/>
        <v>n.a.</v>
      </c>
      <c r="F405" s="165" t="str">
        <f t="shared" si="99"/>
        <v>73023000</v>
      </c>
      <c r="G405" s="165" t="str">
        <f t="shared" si="99"/>
        <v>n.a.</v>
      </c>
      <c r="H405" s="165" t="str">
        <f t="shared" si="99"/>
        <v>n.a.</v>
      </c>
      <c r="I405" s="165" t="str">
        <f t="shared" si="99"/>
        <v>n.a.</v>
      </c>
      <c r="J405" s="165" t="str">
        <f t="shared" si="99"/>
        <v>n.a.</v>
      </c>
      <c r="K405" s="165" t="str">
        <f t="shared" si="99"/>
        <v>n.a.</v>
      </c>
      <c r="L405" s="165" t="str">
        <f t="shared" si="100"/>
        <v>n.a.</v>
      </c>
      <c r="M405" s="165" t="str">
        <f t="shared" si="100"/>
        <v>n.a.</v>
      </c>
      <c r="N405" s="165" t="str">
        <f t="shared" si="100"/>
        <v>n.a.</v>
      </c>
      <c r="O405" s="165" t="str">
        <f t="shared" si="100"/>
        <v>n.a.</v>
      </c>
      <c r="P405" s="165" t="str">
        <f t="shared" si="100"/>
        <v>n.a.</v>
      </c>
      <c r="Q405" s="165" t="str">
        <f t="shared" si="100"/>
        <v>n.a.</v>
      </c>
      <c r="R405" s="165" t="str">
        <f t="shared" si="100"/>
        <v>n.a.</v>
      </c>
      <c r="S405" s="165" t="str">
        <f t="shared" si="100"/>
        <v>n.a.</v>
      </c>
    </row>
    <row r="406" spans="1:19" s="51" customFormat="1" x14ac:dyDescent="0.25">
      <c r="A406" s="239">
        <v>273</v>
      </c>
      <c r="B406" s="165" t="str">
        <f t="shared" si="99"/>
        <v>n.a.</v>
      </c>
      <c r="C406" s="165" t="str">
        <f t="shared" si="99"/>
        <v>n.a.</v>
      </c>
      <c r="D406" s="165" t="str">
        <f t="shared" si="99"/>
        <v>n.a.</v>
      </c>
      <c r="E406" s="165" t="str">
        <f t="shared" si="99"/>
        <v>n.a.</v>
      </c>
      <c r="F406" s="165" t="str">
        <f t="shared" si="99"/>
        <v>73024000</v>
      </c>
      <c r="G406" s="165" t="str">
        <f t="shared" si="99"/>
        <v>n.a.</v>
      </c>
      <c r="H406" s="165" t="str">
        <f t="shared" si="99"/>
        <v>n.a.</v>
      </c>
      <c r="I406" s="165" t="str">
        <f t="shared" si="99"/>
        <v>n.a.</v>
      </c>
      <c r="J406" s="165" t="str">
        <f t="shared" si="99"/>
        <v>n.a.</v>
      </c>
      <c r="K406" s="165" t="str">
        <f t="shared" si="99"/>
        <v>n.a.</v>
      </c>
      <c r="L406" s="165" t="str">
        <f t="shared" si="100"/>
        <v>n.a.</v>
      </c>
      <c r="M406" s="165" t="str">
        <f t="shared" si="100"/>
        <v>n.a.</v>
      </c>
      <c r="N406" s="165" t="str">
        <f t="shared" si="100"/>
        <v>n.a.</v>
      </c>
      <c r="O406" s="165" t="str">
        <f t="shared" si="100"/>
        <v>n.a.</v>
      </c>
      <c r="P406" s="165" t="str">
        <f t="shared" si="100"/>
        <v>n.a.</v>
      </c>
      <c r="Q406" s="165" t="str">
        <f t="shared" si="100"/>
        <v>n.a.</v>
      </c>
      <c r="R406" s="165" t="str">
        <f t="shared" si="100"/>
        <v>n.a.</v>
      </c>
      <c r="S406" s="165" t="str">
        <f t="shared" si="100"/>
        <v>n.a.</v>
      </c>
    </row>
    <row r="407" spans="1:19" s="51" customFormat="1" x14ac:dyDescent="0.25">
      <c r="A407" s="239">
        <v>274</v>
      </c>
      <c r="B407" s="165" t="str">
        <f t="shared" si="99"/>
        <v>n.a.</v>
      </c>
      <c r="C407" s="165" t="str">
        <f t="shared" si="99"/>
        <v>n.a.</v>
      </c>
      <c r="D407" s="165" t="str">
        <f t="shared" si="99"/>
        <v>n.a.</v>
      </c>
      <c r="E407" s="165" t="str">
        <f t="shared" si="99"/>
        <v>n.a.</v>
      </c>
      <c r="F407" s="165" t="str">
        <f t="shared" si="99"/>
        <v>73029000</v>
      </c>
      <c r="G407" s="165" t="str">
        <f t="shared" si="99"/>
        <v>n.a.</v>
      </c>
      <c r="H407" s="165" t="str">
        <f t="shared" si="99"/>
        <v>n.a.</v>
      </c>
      <c r="I407" s="165" t="str">
        <f t="shared" si="99"/>
        <v>n.a.</v>
      </c>
      <c r="J407" s="165" t="str">
        <f t="shared" si="99"/>
        <v>n.a.</v>
      </c>
      <c r="K407" s="165" t="str">
        <f t="shared" si="99"/>
        <v>n.a.</v>
      </c>
      <c r="L407" s="165" t="str">
        <f t="shared" si="100"/>
        <v>n.a.</v>
      </c>
      <c r="M407" s="165" t="str">
        <f t="shared" si="100"/>
        <v>n.a.</v>
      </c>
      <c r="N407" s="165" t="str">
        <f t="shared" si="100"/>
        <v>n.a.</v>
      </c>
      <c r="O407" s="165" t="str">
        <f t="shared" si="100"/>
        <v>n.a.</v>
      </c>
      <c r="P407" s="165" t="str">
        <f t="shared" si="100"/>
        <v>n.a.</v>
      </c>
      <c r="Q407" s="165" t="str">
        <f t="shared" si="100"/>
        <v>n.a.</v>
      </c>
      <c r="R407" s="165" t="str">
        <f t="shared" si="100"/>
        <v>n.a.</v>
      </c>
      <c r="S407" s="165" t="str">
        <f t="shared" si="100"/>
        <v>n.a.</v>
      </c>
    </row>
    <row r="408" spans="1:19" s="51" customFormat="1" x14ac:dyDescent="0.25">
      <c r="A408" s="239">
        <v>275</v>
      </c>
      <c r="B408" s="165" t="str">
        <f t="shared" si="99"/>
        <v>n.a.</v>
      </c>
      <c r="C408" s="165" t="str">
        <f t="shared" si="99"/>
        <v>n.a.</v>
      </c>
      <c r="D408" s="165" t="str">
        <f t="shared" si="99"/>
        <v>n.a.</v>
      </c>
      <c r="E408" s="165" t="str">
        <f t="shared" si="99"/>
        <v>n.a.</v>
      </c>
      <c r="F408" s="165" t="str">
        <f t="shared" si="99"/>
        <v>73030010</v>
      </c>
      <c r="G408" s="165" t="str">
        <f t="shared" si="99"/>
        <v>n.a.</v>
      </c>
      <c r="H408" s="165" t="str">
        <f t="shared" si="99"/>
        <v>n.a.</v>
      </c>
      <c r="I408" s="165" t="str">
        <f t="shared" si="99"/>
        <v>n.a.</v>
      </c>
      <c r="J408" s="165" t="str">
        <f t="shared" si="99"/>
        <v>n.a.</v>
      </c>
      <c r="K408" s="165" t="str">
        <f t="shared" si="99"/>
        <v>n.a.</v>
      </c>
      <c r="L408" s="165" t="str">
        <f t="shared" si="100"/>
        <v>n.a.</v>
      </c>
      <c r="M408" s="165" t="str">
        <f t="shared" si="100"/>
        <v>n.a.</v>
      </c>
      <c r="N408" s="165" t="str">
        <f t="shared" si="100"/>
        <v>n.a.</v>
      </c>
      <c r="O408" s="165" t="str">
        <f t="shared" si="100"/>
        <v>n.a.</v>
      </c>
      <c r="P408" s="165" t="str">
        <f t="shared" si="100"/>
        <v>n.a.</v>
      </c>
      <c r="Q408" s="165" t="str">
        <f t="shared" si="100"/>
        <v>n.a.</v>
      </c>
      <c r="R408" s="165" t="str">
        <f t="shared" si="100"/>
        <v>n.a.</v>
      </c>
      <c r="S408" s="165" t="str">
        <f t="shared" si="100"/>
        <v>n.a.</v>
      </c>
    </row>
    <row r="409" spans="1:19" s="51" customFormat="1" x14ac:dyDescent="0.25">
      <c r="A409" s="239">
        <v>276</v>
      </c>
      <c r="B409" s="165" t="str">
        <f t="shared" si="99"/>
        <v>n.a.</v>
      </c>
      <c r="C409" s="165" t="str">
        <f t="shared" si="99"/>
        <v>n.a.</v>
      </c>
      <c r="D409" s="165" t="str">
        <f t="shared" si="99"/>
        <v>n.a.</v>
      </c>
      <c r="E409" s="165" t="str">
        <f t="shared" si="99"/>
        <v>n.a.</v>
      </c>
      <c r="F409" s="165" t="str">
        <f t="shared" si="99"/>
        <v>73030090</v>
      </c>
      <c r="G409" s="165" t="str">
        <f t="shared" si="99"/>
        <v>n.a.</v>
      </c>
      <c r="H409" s="165" t="str">
        <f t="shared" si="99"/>
        <v>n.a.</v>
      </c>
      <c r="I409" s="165" t="str">
        <f t="shared" si="99"/>
        <v>n.a.</v>
      </c>
      <c r="J409" s="165" t="str">
        <f t="shared" si="99"/>
        <v>n.a.</v>
      </c>
      <c r="K409" s="165" t="str">
        <f t="shared" si="99"/>
        <v>n.a.</v>
      </c>
      <c r="L409" s="165" t="str">
        <f t="shared" si="100"/>
        <v>n.a.</v>
      </c>
      <c r="M409" s="165" t="str">
        <f t="shared" si="100"/>
        <v>n.a.</v>
      </c>
      <c r="N409" s="165" t="str">
        <f t="shared" si="100"/>
        <v>n.a.</v>
      </c>
      <c r="O409" s="165" t="str">
        <f t="shared" si="100"/>
        <v>n.a.</v>
      </c>
      <c r="P409" s="165" t="str">
        <f t="shared" si="100"/>
        <v>n.a.</v>
      </c>
      <c r="Q409" s="165" t="str">
        <f t="shared" si="100"/>
        <v>n.a.</v>
      </c>
      <c r="R409" s="165" t="str">
        <f t="shared" si="100"/>
        <v>n.a.</v>
      </c>
      <c r="S409" s="165" t="str">
        <f t="shared" si="100"/>
        <v>n.a.</v>
      </c>
    </row>
    <row r="410" spans="1:19" s="51" customFormat="1" x14ac:dyDescent="0.25">
      <c r="A410" s="239">
        <v>277</v>
      </c>
      <c r="B410" s="165" t="str">
        <f t="shared" si="99"/>
        <v>n.a.</v>
      </c>
      <c r="C410" s="165" t="str">
        <f t="shared" si="99"/>
        <v>n.a.</v>
      </c>
      <c r="D410" s="165" t="str">
        <f t="shared" si="99"/>
        <v>n.a.</v>
      </c>
      <c r="E410" s="165" t="str">
        <f t="shared" si="99"/>
        <v>n.a.</v>
      </c>
      <c r="F410" s="165" t="str">
        <f t="shared" si="99"/>
        <v>73041100</v>
      </c>
      <c r="G410" s="165" t="str">
        <f t="shared" si="99"/>
        <v>n.a.</v>
      </c>
      <c r="H410" s="165" t="str">
        <f t="shared" si="99"/>
        <v>n.a.</v>
      </c>
      <c r="I410" s="165" t="str">
        <f t="shared" si="99"/>
        <v>n.a.</v>
      </c>
      <c r="J410" s="165" t="str">
        <f t="shared" si="99"/>
        <v>n.a.</v>
      </c>
      <c r="K410" s="165" t="str">
        <f t="shared" si="99"/>
        <v>n.a.</v>
      </c>
      <c r="L410" s="165" t="str">
        <f t="shared" si="100"/>
        <v>n.a.</v>
      </c>
      <c r="M410" s="165" t="str">
        <f t="shared" si="100"/>
        <v>n.a.</v>
      </c>
      <c r="N410" s="165" t="str">
        <f t="shared" si="100"/>
        <v>n.a.</v>
      </c>
      <c r="O410" s="165" t="str">
        <f t="shared" si="100"/>
        <v>n.a.</v>
      </c>
      <c r="P410" s="165" t="str">
        <f t="shared" si="100"/>
        <v>n.a.</v>
      </c>
      <c r="Q410" s="165" t="str">
        <f t="shared" si="100"/>
        <v>n.a.</v>
      </c>
      <c r="R410" s="165" t="str">
        <f t="shared" si="100"/>
        <v>n.a.</v>
      </c>
      <c r="S410" s="165" t="str">
        <f t="shared" si="100"/>
        <v>n.a.</v>
      </c>
    </row>
    <row r="411" spans="1:19" s="51" customFormat="1" x14ac:dyDescent="0.25">
      <c r="A411" s="239">
        <v>278</v>
      </c>
      <c r="B411" s="165" t="str">
        <f t="shared" si="99"/>
        <v>n.a.</v>
      </c>
      <c r="C411" s="165" t="str">
        <f t="shared" si="99"/>
        <v>n.a.</v>
      </c>
      <c r="D411" s="165" t="str">
        <f t="shared" si="99"/>
        <v>n.a.</v>
      </c>
      <c r="E411" s="165" t="str">
        <f t="shared" si="99"/>
        <v>n.a.</v>
      </c>
      <c r="F411" s="165" t="str">
        <f t="shared" si="99"/>
        <v>73041910</v>
      </c>
      <c r="G411" s="165" t="str">
        <f t="shared" si="99"/>
        <v>n.a.</v>
      </c>
      <c r="H411" s="165" t="str">
        <f t="shared" si="99"/>
        <v>n.a.</v>
      </c>
      <c r="I411" s="165" t="str">
        <f t="shared" si="99"/>
        <v>n.a.</v>
      </c>
      <c r="J411" s="165" t="str">
        <f t="shared" si="99"/>
        <v>n.a.</v>
      </c>
      <c r="K411" s="165" t="str">
        <f t="shared" si="99"/>
        <v>n.a.</v>
      </c>
      <c r="L411" s="165" t="str">
        <f t="shared" si="100"/>
        <v>n.a.</v>
      </c>
      <c r="M411" s="165" t="str">
        <f t="shared" si="100"/>
        <v>n.a.</v>
      </c>
      <c r="N411" s="165" t="str">
        <f t="shared" si="100"/>
        <v>n.a.</v>
      </c>
      <c r="O411" s="165" t="str">
        <f t="shared" si="100"/>
        <v>n.a.</v>
      </c>
      <c r="P411" s="165" t="str">
        <f t="shared" si="100"/>
        <v>n.a.</v>
      </c>
      <c r="Q411" s="165" t="str">
        <f t="shared" si="100"/>
        <v>n.a.</v>
      </c>
      <c r="R411" s="165" t="str">
        <f t="shared" si="100"/>
        <v>n.a.</v>
      </c>
      <c r="S411" s="165" t="str">
        <f t="shared" si="100"/>
        <v>n.a.</v>
      </c>
    </row>
    <row r="412" spans="1:19" s="51" customFormat="1" x14ac:dyDescent="0.25">
      <c r="A412" s="239">
        <v>279</v>
      </c>
      <c r="B412" s="165" t="str">
        <f t="shared" si="99"/>
        <v>n.a.</v>
      </c>
      <c r="C412" s="165" t="str">
        <f t="shared" si="99"/>
        <v>n.a.</v>
      </c>
      <c r="D412" s="165" t="str">
        <f t="shared" si="99"/>
        <v>n.a.</v>
      </c>
      <c r="E412" s="165" t="str">
        <f t="shared" si="99"/>
        <v>n.a.</v>
      </c>
      <c r="F412" s="165" t="str">
        <f t="shared" si="99"/>
        <v>73041930</v>
      </c>
      <c r="G412" s="165" t="str">
        <f t="shared" si="99"/>
        <v>n.a.</v>
      </c>
      <c r="H412" s="165" t="str">
        <f t="shared" si="99"/>
        <v>n.a.</v>
      </c>
      <c r="I412" s="165" t="str">
        <f t="shared" si="99"/>
        <v>n.a.</v>
      </c>
      <c r="J412" s="165" t="str">
        <f t="shared" si="99"/>
        <v>n.a.</v>
      </c>
      <c r="K412" s="165" t="str">
        <f t="shared" si="99"/>
        <v>n.a.</v>
      </c>
      <c r="L412" s="165" t="str">
        <f t="shared" si="100"/>
        <v>n.a.</v>
      </c>
      <c r="M412" s="165" t="str">
        <f t="shared" si="100"/>
        <v>n.a.</v>
      </c>
      <c r="N412" s="165" t="str">
        <f t="shared" si="100"/>
        <v>n.a.</v>
      </c>
      <c r="O412" s="165" t="str">
        <f t="shared" si="100"/>
        <v>n.a.</v>
      </c>
      <c r="P412" s="165" t="str">
        <f t="shared" si="100"/>
        <v>n.a.</v>
      </c>
      <c r="Q412" s="165" t="str">
        <f t="shared" si="100"/>
        <v>n.a.</v>
      </c>
      <c r="R412" s="165" t="str">
        <f t="shared" si="100"/>
        <v>n.a.</v>
      </c>
      <c r="S412" s="165" t="str">
        <f t="shared" si="100"/>
        <v>n.a.</v>
      </c>
    </row>
    <row r="413" spans="1:19" s="51" customFormat="1" x14ac:dyDescent="0.25">
      <c r="A413" s="239">
        <v>280</v>
      </c>
      <c r="B413" s="165" t="str">
        <f t="shared" si="99"/>
        <v>n.a.</v>
      </c>
      <c r="C413" s="165" t="str">
        <f t="shared" si="99"/>
        <v>n.a.</v>
      </c>
      <c r="D413" s="165" t="str">
        <f t="shared" si="99"/>
        <v>n.a.</v>
      </c>
      <c r="E413" s="165" t="str">
        <f t="shared" si="99"/>
        <v>n.a.</v>
      </c>
      <c r="F413" s="165" t="str">
        <f t="shared" si="99"/>
        <v>73041990</v>
      </c>
      <c r="G413" s="165" t="str">
        <f t="shared" si="99"/>
        <v>n.a.</v>
      </c>
      <c r="H413" s="165" t="str">
        <f t="shared" si="99"/>
        <v>n.a.</v>
      </c>
      <c r="I413" s="165" t="str">
        <f t="shared" si="99"/>
        <v>n.a.</v>
      </c>
      <c r="J413" s="165" t="str">
        <f t="shared" si="99"/>
        <v>n.a.</v>
      </c>
      <c r="K413" s="165" t="str">
        <f t="shared" si="99"/>
        <v>n.a.</v>
      </c>
      <c r="L413" s="165" t="str">
        <f t="shared" si="100"/>
        <v>n.a.</v>
      </c>
      <c r="M413" s="165" t="str">
        <f t="shared" si="100"/>
        <v>n.a.</v>
      </c>
      <c r="N413" s="165" t="str">
        <f t="shared" si="100"/>
        <v>n.a.</v>
      </c>
      <c r="O413" s="165" t="str">
        <f t="shared" si="100"/>
        <v>n.a.</v>
      </c>
      <c r="P413" s="165" t="str">
        <f t="shared" si="100"/>
        <v>n.a.</v>
      </c>
      <c r="Q413" s="165" t="str">
        <f t="shared" si="100"/>
        <v>n.a.</v>
      </c>
      <c r="R413" s="165" t="str">
        <f t="shared" si="100"/>
        <v>n.a.</v>
      </c>
      <c r="S413" s="165" t="str">
        <f t="shared" si="100"/>
        <v>n.a.</v>
      </c>
    </row>
    <row r="414" spans="1:19" s="51" customFormat="1" x14ac:dyDescent="0.25">
      <c r="A414" s="239">
        <v>281</v>
      </c>
      <c r="B414" s="165" t="str">
        <f t="shared" ref="B414:K423" si="101">IFERROR(INDEX(CNCodes_ListKey,MATCH($A414&amp;"_"&amp;B$132,CNCodes_ListNumbering,0)),CONST_NA)</f>
        <v>n.a.</v>
      </c>
      <c r="C414" s="165" t="str">
        <f t="shared" si="101"/>
        <v>n.a.</v>
      </c>
      <c r="D414" s="165" t="str">
        <f t="shared" si="101"/>
        <v>n.a.</v>
      </c>
      <c r="E414" s="165" t="str">
        <f t="shared" si="101"/>
        <v>n.a.</v>
      </c>
      <c r="F414" s="165" t="str">
        <f t="shared" si="101"/>
        <v>73042200</v>
      </c>
      <c r="G414" s="165" t="str">
        <f t="shared" si="101"/>
        <v>n.a.</v>
      </c>
      <c r="H414" s="165" t="str">
        <f t="shared" si="101"/>
        <v>n.a.</v>
      </c>
      <c r="I414" s="165" t="str">
        <f t="shared" si="101"/>
        <v>n.a.</v>
      </c>
      <c r="J414" s="165" t="str">
        <f t="shared" si="101"/>
        <v>n.a.</v>
      </c>
      <c r="K414" s="165" t="str">
        <f t="shared" si="101"/>
        <v>n.a.</v>
      </c>
      <c r="L414" s="165" t="str">
        <f t="shared" ref="L414:S423" si="102">IFERROR(INDEX(CNCodes_ListKey,MATCH($A414&amp;"_"&amp;L$132,CNCodes_ListNumbering,0)),CONST_NA)</f>
        <v>n.a.</v>
      </c>
      <c r="M414" s="165" t="str">
        <f t="shared" si="102"/>
        <v>n.a.</v>
      </c>
      <c r="N414" s="165" t="str">
        <f t="shared" si="102"/>
        <v>n.a.</v>
      </c>
      <c r="O414" s="165" t="str">
        <f t="shared" si="102"/>
        <v>n.a.</v>
      </c>
      <c r="P414" s="165" t="str">
        <f t="shared" si="102"/>
        <v>n.a.</v>
      </c>
      <c r="Q414" s="165" t="str">
        <f t="shared" si="102"/>
        <v>n.a.</v>
      </c>
      <c r="R414" s="165" t="str">
        <f t="shared" si="102"/>
        <v>n.a.</v>
      </c>
      <c r="S414" s="165" t="str">
        <f t="shared" si="102"/>
        <v>n.a.</v>
      </c>
    </row>
    <row r="415" spans="1:19" s="51" customFormat="1" x14ac:dyDescent="0.25">
      <c r="A415" s="239">
        <v>282</v>
      </c>
      <c r="B415" s="165" t="str">
        <f t="shared" si="101"/>
        <v>n.a.</v>
      </c>
      <c r="C415" s="165" t="str">
        <f t="shared" si="101"/>
        <v>n.a.</v>
      </c>
      <c r="D415" s="165" t="str">
        <f t="shared" si="101"/>
        <v>n.a.</v>
      </c>
      <c r="E415" s="165" t="str">
        <f t="shared" si="101"/>
        <v>n.a.</v>
      </c>
      <c r="F415" s="165" t="str">
        <f t="shared" si="101"/>
        <v>73042300</v>
      </c>
      <c r="G415" s="165" t="str">
        <f t="shared" si="101"/>
        <v>n.a.</v>
      </c>
      <c r="H415" s="165" t="str">
        <f t="shared" si="101"/>
        <v>n.a.</v>
      </c>
      <c r="I415" s="165" t="str">
        <f t="shared" si="101"/>
        <v>n.a.</v>
      </c>
      <c r="J415" s="165" t="str">
        <f t="shared" si="101"/>
        <v>n.a.</v>
      </c>
      <c r="K415" s="165" t="str">
        <f t="shared" si="101"/>
        <v>n.a.</v>
      </c>
      <c r="L415" s="165" t="str">
        <f t="shared" si="102"/>
        <v>n.a.</v>
      </c>
      <c r="M415" s="165" t="str">
        <f t="shared" si="102"/>
        <v>n.a.</v>
      </c>
      <c r="N415" s="165" t="str">
        <f t="shared" si="102"/>
        <v>n.a.</v>
      </c>
      <c r="O415" s="165" t="str">
        <f t="shared" si="102"/>
        <v>n.a.</v>
      </c>
      <c r="P415" s="165" t="str">
        <f t="shared" si="102"/>
        <v>n.a.</v>
      </c>
      <c r="Q415" s="165" t="str">
        <f t="shared" si="102"/>
        <v>n.a.</v>
      </c>
      <c r="R415" s="165" t="str">
        <f t="shared" si="102"/>
        <v>n.a.</v>
      </c>
      <c r="S415" s="165" t="str">
        <f t="shared" si="102"/>
        <v>n.a.</v>
      </c>
    </row>
    <row r="416" spans="1:19" s="51" customFormat="1" x14ac:dyDescent="0.25">
      <c r="A416" s="239">
        <v>283</v>
      </c>
      <c r="B416" s="165" t="str">
        <f t="shared" si="101"/>
        <v>n.a.</v>
      </c>
      <c r="C416" s="165" t="str">
        <f t="shared" si="101"/>
        <v>n.a.</v>
      </c>
      <c r="D416" s="165" t="str">
        <f t="shared" si="101"/>
        <v>n.a.</v>
      </c>
      <c r="E416" s="165" t="str">
        <f t="shared" si="101"/>
        <v>n.a.</v>
      </c>
      <c r="F416" s="165" t="str">
        <f t="shared" si="101"/>
        <v>73042400</v>
      </c>
      <c r="G416" s="165" t="str">
        <f t="shared" si="101"/>
        <v>n.a.</v>
      </c>
      <c r="H416" s="165" t="str">
        <f t="shared" si="101"/>
        <v>n.a.</v>
      </c>
      <c r="I416" s="165" t="str">
        <f t="shared" si="101"/>
        <v>n.a.</v>
      </c>
      <c r="J416" s="165" t="str">
        <f t="shared" si="101"/>
        <v>n.a.</v>
      </c>
      <c r="K416" s="165" t="str">
        <f t="shared" si="101"/>
        <v>n.a.</v>
      </c>
      <c r="L416" s="165" t="str">
        <f t="shared" si="102"/>
        <v>n.a.</v>
      </c>
      <c r="M416" s="165" t="str">
        <f t="shared" si="102"/>
        <v>n.a.</v>
      </c>
      <c r="N416" s="165" t="str">
        <f t="shared" si="102"/>
        <v>n.a.</v>
      </c>
      <c r="O416" s="165" t="str">
        <f t="shared" si="102"/>
        <v>n.a.</v>
      </c>
      <c r="P416" s="165" t="str">
        <f t="shared" si="102"/>
        <v>n.a.</v>
      </c>
      <c r="Q416" s="165" t="str">
        <f t="shared" si="102"/>
        <v>n.a.</v>
      </c>
      <c r="R416" s="165" t="str">
        <f t="shared" si="102"/>
        <v>n.a.</v>
      </c>
      <c r="S416" s="165" t="str">
        <f t="shared" si="102"/>
        <v>n.a.</v>
      </c>
    </row>
    <row r="417" spans="1:19" s="51" customFormat="1" x14ac:dyDescent="0.25">
      <c r="A417" s="239">
        <v>284</v>
      </c>
      <c r="B417" s="165" t="str">
        <f t="shared" si="101"/>
        <v>n.a.</v>
      </c>
      <c r="C417" s="165" t="str">
        <f t="shared" si="101"/>
        <v>n.a.</v>
      </c>
      <c r="D417" s="165" t="str">
        <f t="shared" si="101"/>
        <v>n.a.</v>
      </c>
      <c r="E417" s="165" t="str">
        <f t="shared" si="101"/>
        <v>n.a.</v>
      </c>
      <c r="F417" s="165" t="str">
        <f t="shared" si="101"/>
        <v>73042910</v>
      </c>
      <c r="G417" s="165" t="str">
        <f t="shared" si="101"/>
        <v>n.a.</v>
      </c>
      <c r="H417" s="165" t="str">
        <f t="shared" si="101"/>
        <v>n.a.</v>
      </c>
      <c r="I417" s="165" t="str">
        <f t="shared" si="101"/>
        <v>n.a.</v>
      </c>
      <c r="J417" s="165" t="str">
        <f t="shared" si="101"/>
        <v>n.a.</v>
      </c>
      <c r="K417" s="165" t="str">
        <f t="shared" si="101"/>
        <v>n.a.</v>
      </c>
      <c r="L417" s="165" t="str">
        <f t="shared" si="102"/>
        <v>n.a.</v>
      </c>
      <c r="M417" s="165" t="str">
        <f t="shared" si="102"/>
        <v>n.a.</v>
      </c>
      <c r="N417" s="165" t="str">
        <f t="shared" si="102"/>
        <v>n.a.</v>
      </c>
      <c r="O417" s="165" t="str">
        <f t="shared" si="102"/>
        <v>n.a.</v>
      </c>
      <c r="P417" s="165" t="str">
        <f t="shared" si="102"/>
        <v>n.a.</v>
      </c>
      <c r="Q417" s="165" t="str">
        <f t="shared" si="102"/>
        <v>n.a.</v>
      </c>
      <c r="R417" s="165" t="str">
        <f t="shared" si="102"/>
        <v>n.a.</v>
      </c>
      <c r="S417" s="165" t="str">
        <f t="shared" si="102"/>
        <v>n.a.</v>
      </c>
    </row>
    <row r="418" spans="1:19" s="51" customFormat="1" x14ac:dyDescent="0.25">
      <c r="A418" s="239">
        <v>285</v>
      </c>
      <c r="B418" s="165" t="str">
        <f t="shared" si="101"/>
        <v>n.a.</v>
      </c>
      <c r="C418" s="165" t="str">
        <f t="shared" si="101"/>
        <v>n.a.</v>
      </c>
      <c r="D418" s="165" t="str">
        <f t="shared" si="101"/>
        <v>n.a.</v>
      </c>
      <c r="E418" s="165" t="str">
        <f t="shared" si="101"/>
        <v>n.a.</v>
      </c>
      <c r="F418" s="165" t="str">
        <f t="shared" si="101"/>
        <v>73042930</v>
      </c>
      <c r="G418" s="165" t="str">
        <f t="shared" si="101"/>
        <v>n.a.</v>
      </c>
      <c r="H418" s="165" t="str">
        <f t="shared" si="101"/>
        <v>n.a.</v>
      </c>
      <c r="I418" s="165" t="str">
        <f t="shared" si="101"/>
        <v>n.a.</v>
      </c>
      <c r="J418" s="165" t="str">
        <f t="shared" si="101"/>
        <v>n.a.</v>
      </c>
      <c r="K418" s="165" t="str">
        <f t="shared" si="101"/>
        <v>n.a.</v>
      </c>
      <c r="L418" s="165" t="str">
        <f t="shared" si="102"/>
        <v>n.a.</v>
      </c>
      <c r="M418" s="165" t="str">
        <f t="shared" si="102"/>
        <v>n.a.</v>
      </c>
      <c r="N418" s="165" t="str">
        <f t="shared" si="102"/>
        <v>n.a.</v>
      </c>
      <c r="O418" s="165" t="str">
        <f t="shared" si="102"/>
        <v>n.a.</v>
      </c>
      <c r="P418" s="165" t="str">
        <f t="shared" si="102"/>
        <v>n.a.</v>
      </c>
      <c r="Q418" s="165" t="str">
        <f t="shared" si="102"/>
        <v>n.a.</v>
      </c>
      <c r="R418" s="165" t="str">
        <f t="shared" si="102"/>
        <v>n.a.</v>
      </c>
      <c r="S418" s="165" t="str">
        <f t="shared" si="102"/>
        <v>n.a.</v>
      </c>
    </row>
    <row r="419" spans="1:19" s="51" customFormat="1" x14ac:dyDescent="0.25">
      <c r="A419" s="239">
        <v>286</v>
      </c>
      <c r="B419" s="165" t="str">
        <f t="shared" si="101"/>
        <v>n.a.</v>
      </c>
      <c r="C419" s="165" t="str">
        <f t="shared" si="101"/>
        <v>n.a.</v>
      </c>
      <c r="D419" s="165" t="str">
        <f t="shared" si="101"/>
        <v>n.a.</v>
      </c>
      <c r="E419" s="165" t="str">
        <f t="shared" si="101"/>
        <v>n.a.</v>
      </c>
      <c r="F419" s="165" t="str">
        <f t="shared" si="101"/>
        <v>73042990</v>
      </c>
      <c r="G419" s="165" t="str">
        <f t="shared" si="101"/>
        <v>n.a.</v>
      </c>
      <c r="H419" s="165" t="str">
        <f t="shared" si="101"/>
        <v>n.a.</v>
      </c>
      <c r="I419" s="165" t="str">
        <f t="shared" si="101"/>
        <v>n.a.</v>
      </c>
      <c r="J419" s="165" t="str">
        <f t="shared" si="101"/>
        <v>n.a.</v>
      </c>
      <c r="K419" s="165" t="str">
        <f t="shared" si="101"/>
        <v>n.a.</v>
      </c>
      <c r="L419" s="165" t="str">
        <f t="shared" si="102"/>
        <v>n.a.</v>
      </c>
      <c r="M419" s="165" t="str">
        <f t="shared" si="102"/>
        <v>n.a.</v>
      </c>
      <c r="N419" s="165" t="str">
        <f t="shared" si="102"/>
        <v>n.a.</v>
      </c>
      <c r="O419" s="165" t="str">
        <f t="shared" si="102"/>
        <v>n.a.</v>
      </c>
      <c r="P419" s="165" t="str">
        <f t="shared" si="102"/>
        <v>n.a.</v>
      </c>
      <c r="Q419" s="165" t="str">
        <f t="shared" si="102"/>
        <v>n.a.</v>
      </c>
      <c r="R419" s="165" t="str">
        <f t="shared" si="102"/>
        <v>n.a.</v>
      </c>
      <c r="S419" s="165" t="str">
        <f t="shared" si="102"/>
        <v>n.a.</v>
      </c>
    </row>
    <row r="420" spans="1:19" s="51" customFormat="1" x14ac:dyDescent="0.25">
      <c r="A420" s="239">
        <v>287</v>
      </c>
      <c r="B420" s="165" t="str">
        <f t="shared" si="101"/>
        <v>n.a.</v>
      </c>
      <c r="C420" s="165" t="str">
        <f t="shared" si="101"/>
        <v>n.a.</v>
      </c>
      <c r="D420" s="165" t="str">
        <f t="shared" si="101"/>
        <v>n.a.</v>
      </c>
      <c r="E420" s="165" t="str">
        <f t="shared" si="101"/>
        <v>n.a.</v>
      </c>
      <c r="F420" s="165" t="str">
        <f t="shared" si="101"/>
        <v>73043120</v>
      </c>
      <c r="G420" s="165" t="str">
        <f t="shared" si="101"/>
        <v>n.a.</v>
      </c>
      <c r="H420" s="165" t="str">
        <f t="shared" si="101"/>
        <v>n.a.</v>
      </c>
      <c r="I420" s="165" t="str">
        <f t="shared" si="101"/>
        <v>n.a.</v>
      </c>
      <c r="J420" s="165" t="str">
        <f t="shared" si="101"/>
        <v>n.a.</v>
      </c>
      <c r="K420" s="165" t="str">
        <f t="shared" si="101"/>
        <v>n.a.</v>
      </c>
      <c r="L420" s="165" t="str">
        <f t="shared" si="102"/>
        <v>n.a.</v>
      </c>
      <c r="M420" s="165" t="str">
        <f t="shared" si="102"/>
        <v>n.a.</v>
      </c>
      <c r="N420" s="165" t="str">
        <f t="shared" si="102"/>
        <v>n.a.</v>
      </c>
      <c r="O420" s="165" t="str">
        <f t="shared" si="102"/>
        <v>n.a.</v>
      </c>
      <c r="P420" s="165" t="str">
        <f t="shared" si="102"/>
        <v>n.a.</v>
      </c>
      <c r="Q420" s="165" t="str">
        <f t="shared" si="102"/>
        <v>n.a.</v>
      </c>
      <c r="R420" s="165" t="str">
        <f t="shared" si="102"/>
        <v>n.a.</v>
      </c>
      <c r="S420" s="165" t="str">
        <f t="shared" si="102"/>
        <v>n.a.</v>
      </c>
    </row>
    <row r="421" spans="1:19" s="51" customFormat="1" x14ac:dyDescent="0.25">
      <c r="A421" s="239">
        <v>288</v>
      </c>
      <c r="B421" s="165" t="str">
        <f t="shared" si="101"/>
        <v>n.a.</v>
      </c>
      <c r="C421" s="165" t="str">
        <f t="shared" si="101"/>
        <v>n.a.</v>
      </c>
      <c r="D421" s="165" t="str">
        <f t="shared" si="101"/>
        <v>n.a.</v>
      </c>
      <c r="E421" s="165" t="str">
        <f t="shared" si="101"/>
        <v>n.a.</v>
      </c>
      <c r="F421" s="165" t="str">
        <f t="shared" si="101"/>
        <v>73043180</v>
      </c>
      <c r="G421" s="165" t="str">
        <f t="shared" si="101"/>
        <v>n.a.</v>
      </c>
      <c r="H421" s="165" t="str">
        <f t="shared" si="101"/>
        <v>n.a.</v>
      </c>
      <c r="I421" s="165" t="str">
        <f t="shared" si="101"/>
        <v>n.a.</v>
      </c>
      <c r="J421" s="165" t="str">
        <f t="shared" si="101"/>
        <v>n.a.</v>
      </c>
      <c r="K421" s="165" t="str">
        <f t="shared" si="101"/>
        <v>n.a.</v>
      </c>
      <c r="L421" s="165" t="str">
        <f t="shared" si="102"/>
        <v>n.a.</v>
      </c>
      <c r="M421" s="165" t="str">
        <f t="shared" si="102"/>
        <v>n.a.</v>
      </c>
      <c r="N421" s="165" t="str">
        <f t="shared" si="102"/>
        <v>n.a.</v>
      </c>
      <c r="O421" s="165" t="str">
        <f t="shared" si="102"/>
        <v>n.a.</v>
      </c>
      <c r="P421" s="165" t="str">
        <f t="shared" si="102"/>
        <v>n.a.</v>
      </c>
      <c r="Q421" s="165" t="str">
        <f t="shared" si="102"/>
        <v>n.a.</v>
      </c>
      <c r="R421" s="165" t="str">
        <f t="shared" si="102"/>
        <v>n.a.</v>
      </c>
      <c r="S421" s="165" t="str">
        <f t="shared" si="102"/>
        <v>n.a.</v>
      </c>
    </row>
    <row r="422" spans="1:19" s="51" customFormat="1" x14ac:dyDescent="0.25">
      <c r="A422" s="239">
        <v>289</v>
      </c>
      <c r="B422" s="165" t="str">
        <f t="shared" si="101"/>
        <v>n.a.</v>
      </c>
      <c r="C422" s="165" t="str">
        <f t="shared" si="101"/>
        <v>n.a.</v>
      </c>
      <c r="D422" s="165" t="str">
        <f t="shared" si="101"/>
        <v>n.a.</v>
      </c>
      <c r="E422" s="165" t="str">
        <f t="shared" si="101"/>
        <v>n.a.</v>
      </c>
      <c r="F422" s="165" t="str">
        <f t="shared" si="101"/>
        <v>73043950</v>
      </c>
      <c r="G422" s="165" t="str">
        <f t="shared" si="101"/>
        <v>n.a.</v>
      </c>
      <c r="H422" s="165" t="str">
        <f t="shared" si="101"/>
        <v>n.a.</v>
      </c>
      <c r="I422" s="165" t="str">
        <f t="shared" si="101"/>
        <v>n.a.</v>
      </c>
      <c r="J422" s="165" t="str">
        <f t="shared" si="101"/>
        <v>n.a.</v>
      </c>
      <c r="K422" s="165" t="str">
        <f t="shared" si="101"/>
        <v>n.a.</v>
      </c>
      <c r="L422" s="165" t="str">
        <f t="shared" si="102"/>
        <v>n.a.</v>
      </c>
      <c r="M422" s="165" t="str">
        <f t="shared" si="102"/>
        <v>n.a.</v>
      </c>
      <c r="N422" s="165" t="str">
        <f t="shared" si="102"/>
        <v>n.a.</v>
      </c>
      <c r="O422" s="165" t="str">
        <f t="shared" si="102"/>
        <v>n.a.</v>
      </c>
      <c r="P422" s="165" t="str">
        <f t="shared" si="102"/>
        <v>n.a.</v>
      </c>
      <c r="Q422" s="165" t="str">
        <f t="shared" si="102"/>
        <v>n.a.</v>
      </c>
      <c r="R422" s="165" t="str">
        <f t="shared" si="102"/>
        <v>n.a.</v>
      </c>
      <c r="S422" s="165" t="str">
        <f t="shared" si="102"/>
        <v>n.a.</v>
      </c>
    </row>
    <row r="423" spans="1:19" s="51" customFormat="1" x14ac:dyDescent="0.25">
      <c r="A423" s="239">
        <v>290</v>
      </c>
      <c r="B423" s="165" t="str">
        <f t="shared" si="101"/>
        <v>n.a.</v>
      </c>
      <c r="C423" s="165" t="str">
        <f t="shared" si="101"/>
        <v>n.a.</v>
      </c>
      <c r="D423" s="165" t="str">
        <f t="shared" si="101"/>
        <v>n.a.</v>
      </c>
      <c r="E423" s="165" t="str">
        <f t="shared" si="101"/>
        <v>n.a.</v>
      </c>
      <c r="F423" s="165" t="str">
        <f t="shared" si="101"/>
        <v>73043982</v>
      </c>
      <c r="G423" s="165" t="str">
        <f t="shared" si="101"/>
        <v>n.a.</v>
      </c>
      <c r="H423" s="165" t="str">
        <f t="shared" si="101"/>
        <v>n.a.</v>
      </c>
      <c r="I423" s="165" t="str">
        <f t="shared" si="101"/>
        <v>n.a.</v>
      </c>
      <c r="J423" s="165" t="str">
        <f t="shared" si="101"/>
        <v>n.a.</v>
      </c>
      <c r="K423" s="165" t="str">
        <f t="shared" si="101"/>
        <v>n.a.</v>
      </c>
      <c r="L423" s="165" t="str">
        <f t="shared" si="102"/>
        <v>n.a.</v>
      </c>
      <c r="M423" s="165" t="str">
        <f t="shared" si="102"/>
        <v>n.a.</v>
      </c>
      <c r="N423" s="165" t="str">
        <f t="shared" si="102"/>
        <v>n.a.</v>
      </c>
      <c r="O423" s="165" t="str">
        <f t="shared" si="102"/>
        <v>n.a.</v>
      </c>
      <c r="P423" s="165" t="str">
        <f t="shared" si="102"/>
        <v>n.a.</v>
      </c>
      <c r="Q423" s="165" t="str">
        <f t="shared" si="102"/>
        <v>n.a.</v>
      </c>
      <c r="R423" s="165" t="str">
        <f t="shared" si="102"/>
        <v>n.a.</v>
      </c>
      <c r="S423" s="165" t="str">
        <f t="shared" si="102"/>
        <v>n.a.</v>
      </c>
    </row>
    <row r="424" spans="1:19" s="51" customFormat="1" x14ac:dyDescent="0.25">
      <c r="A424" s="239">
        <v>291</v>
      </c>
      <c r="B424" s="165" t="str">
        <f t="shared" ref="B424:K433" si="103">IFERROR(INDEX(CNCodes_ListKey,MATCH($A424&amp;"_"&amp;B$132,CNCodes_ListNumbering,0)),CONST_NA)</f>
        <v>n.a.</v>
      </c>
      <c r="C424" s="165" t="str">
        <f t="shared" si="103"/>
        <v>n.a.</v>
      </c>
      <c r="D424" s="165" t="str">
        <f t="shared" si="103"/>
        <v>n.a.</v>
      </c>
      <c r="E424" s="165" t="str">
        <f t="shared" si="103"/>
        <v>n.a.</v>
      </c>
      <c r="F424" s="165" t="str">
        <f t="shared" si="103"/>
        <v>73043983</v>
      </c>
      <c r="G424" s="165" t="str">
        <f t="shared" si="103"/>
        <v>n.a.</v>
      </c>
      <c r="H424" s="165" t="str">
        <f t="shared" si="103"/>
        <v>n.a.</v>
      </c>
      <c r="I424" s="165" t="str">
        <f t="shared" si="103"/>
        <v>n.a.</v>
      </c>
      <c r="J424" s="165" t="str">
        <f t="shared" si="103"/>
        <v>n.a.</v>
      </c>
      <c r="K424" s="165" t="str">
        <f t="shared" si="103"/>
        <v>n.a.</v>
      </c>
      <c r="L424" s="165" t="str">
        <f t="shared" ref="L424:S433" si="104">IFERROR(INDEX(CNCodes_ListKey,MATCH($A424&amp;"_"&amp;L$132,CNCodes_ListNumbering,0)),CONST_NA)</f>
        <v>n.a.</v>
      </c>
      <c r="M424" s="165" t="str">
        <f t="shared" si="104"/>
        <v>n.a.</v>
      </c>
      <c r="N424" s="165" t="str">
        <f t="shared" si="104"/>
        <v>n.a.</v>
      </c>
      <c r="O424" s="165" t="str">
        <f t="shared" si="104"/>
        <v>n.a.</v>
      </c>
      <c r="P424" s="165" t="str">
        <f t="shared" si="104"/>
        <v>n.a.</v>
      </c>
      <c r="Q424" s="165" t="str">
        <f t="shared" si="104"/>
        <v>n.a.</v>
      </c>
      <c r="R424" s="165" t="str">
        <f t="shared" si="104"/>
        <v>n.a.</v>
      </c>
      <c r="S424" s="165" t="str">
        <f t="shared" si="104"/>
        <v>n.a.</v>
      </c>
    </row>
    <row r="425" spans="1:19" s="51" customFormat="1" x14ac:dyDescent="0.25">
      <c r="A425" s="239">
        <v>292</v>
      </c>
      <c r="B425" s="165" t="str">
        <f t="shared" si="103"/>
        <v>n.a.</v>
      </c>
      <c r="C425" s="165" t="str">
        <f t="shared" si="103"/>
        <v>n.a.</v>
      </c>
      <c r="D425" s="165" t="str">
        <f t="shared" si="103"/>
        <v>n.a.</v>
      </c>
      <c r="E425" s="165" t="str">
        <f t="shared" si="103"/>
        <v>n.a.</v>
      </c>
      <c r="F425" s="165" t="str">
        <f t="shared" si="103"/>
        <v>73043988</v>
      </c>
      <c r="G425" s="165" t="str">
        <f t="shared" si="103"/>
        <v>n.a.</v>
      </c>
      <c r="H425" s="165" t="str">
        <f t="shared" si="103"/>
        <v>n.a.</v>
      </c>
      <c r="I425" s="165" t="str">
        <f t="shared" si="103"/>
        <v>n.a.</v>
      </c>
      <c r="J425" s="165" t="str">
        <f t="shared" si="103"/>
        <v>n.a.</v>
      </c>
      <c r="K425" s="165" t="str">
        <f t="shared" si="103"/>
        <v>n.a.</v>
      </c>
      <c r="L425" s="165" t="str">
        <f t="shared" si="104"/>
        <v>n.a.</v>
      </c>
      <c r="M425" s="165" t="str">
        <f t="shared" si="104"/>
        <v>n.a.</v>
      </c>
      <c r="N425" s="165" t="str">
        <f t="shared" si="104"/>
        <v>n.a.</v>
      </c>
      <c r="O425" s="165" t="str">
        <f t="shared" si="104"/>
        <v>n.a.</v>
      </c>
      <c r="P425" s="165" t="str">
        <f t="shared" si="104"/>
        <v>n.a.</v>
      </c>
      <c r="Q425" s="165" t="str">
        <f t="shared" si="104"/>
        <v>n.a.</v>
      </c>
      <c r="R425" s="165" t="str">
        <f t="shared" si="104"/>
        <v>n.a.</v>
      </c>
      <c r="S425" s="165" t="str">
        <f t="shared" si="104"/>
        <v>n.a.</v>
      </c>
    </row>
    <row r="426" spans="1:19" s="51" customFormat="1" x14ac:dyDescent="0.25">
      <c r="A426" s="239">
        <v>293</v>
      </c>
      <c r="B426" s="165" t="str">
        <f t="shared" si="103"/>
        <v>n.a.</v>
      </c>
      <c r="C426" s="165" t="str">
        <f t="shared" si="103"/>
        <v>n.a.</v>
      </c>
      <c r="D426" s="165" t="str">
        <f t="shared" si="103"/>
        <v>n.a.</v>
      </c>
      <c r="E426" s="165" t="str">
        <f t="shared" si="103"/>
        <v>n.a.</v>
      </c>
      <c r="F426" s="165" t="str">
        <f t="shared" si="103"/>
        <v>73044100</v>
      </c>
      <c r="G426" s="165" t="str">
        <f t="shared" si="103"/>
        <v>n.a.</v>
      </c>
      <c r="H426" s="165" t="str">
        <f t="shared" si="103"/>
        <v>n.a.</v>
      </c>
      <c r="I426" s="165" t="str">
        <f t="shared" si="103"/>
        <v>n.a.</v>
      </c>
      <c r="J426" s="165" t="str">
        <f t="shared" si="103"/>
        <v>n.a.</v>
      </c>
      <c r="K426" s="165" t="str">
        <f t="shared" si="103"/>
        <v>n.a.</v>
      </c>
      <c r="L426" s="165" t="str">
        <f t="shared" si="104"/>
        <v>n.a.</v>
      </c>
      <c r="M426" s="165" t="str">
        <f t="shared" si="104"/>
        <v>n.a.</v>
      </c>
      <c r="N426" s="165" t="str">
        <f t="shared" si="104"/>
        <v>n.a.</v>
      </c>
      <c r="O426" s="165" t="str">
        <f t="shared" si="104"/>
        <v>n.a.</v>
      </c>
      <c r="P426" s="165" t="str">
        <f t="shared" si="104"/>
        <v>n.a.</v>
      </c>
      <c r="Q426" s="165" t="str">
        <f t="shared" si="104"/>
        <v>n.a.</v>
      </c>
      <c r="R426" s="165" t="str">
        <f t="shared" si="104"/>
        <v>n.a.</v>
      </c>
      <c r="S426" s="165" t="str">
        <f t="shared" si="104"/>
        <v>n.a.</v>
      </c>
    </row>
    <row r="427" spans="1:19" s="51" customFormat="1" x14ac:dyDescent="0.25">
      <c r="A427" s="239">
        <v>294</v>
      </c>
      <c r="B427" s="165" t="str">
        <f t="shared" si="103"/>
        <v>n.a.</v>
      </c>
      <c r="C427" s="165" t="str">
        <f t="shared" si="103"/>
        <v>n.a.</v>
      </c>
      <c r="D427" s="165" t="str">
        <f t="shared" si="103"/>
        <v>n.a.</v>
      </c>
      <c r="E427" s="165" t="str">
        <f t="shared" si="103"/>
        <v>n.a.</v>
      </c>
      <c r="F427" s="165" t="str">
        <f t="shared" si="103"/>
        <v>73044983</v>
      </c>
      <c r="G427" s="165" t="str">
        <f t="shared" si="103"/>
        <v>n.a.</v>
      </c>
      <c r="H427" s="165" t="str">
        <f t="shared" si="103"/>
        <v>n.a.</v>
      </c>
      <c r="I427" s="165" t="str">
        <f t="shared" si="103"/>
        <v>n.a.</v>
      </c>
      <c r="J427" s="165" t="str">
        <f t="shared" si="103"/>
        <v>n.a.</v>
      </c>
      <c r="K427" s="165" t="str">
        <f t="shared" si="103"/>
        <v>n.a.</v>
      </c>
      <c r="L427" s="165" t="str">
        <f t="shared" si="104"/>
        <v>n.a.</v>
      </c>
      <c r="M427" s="165" t="str">
        <f t="shared" si="104"/>
        <v>n.a.</v>
      </c>
      <c r="N427" s="165" t="str">
        <f t="shared" si="104"/>
        <v>n.a.</v>
      </c>
      <c r="O427" s="165" t="str">
        <f t="shared" si="104"/>
        <v>n.a.</v>
      </c>
      <c r="P427" s="165" t="str">
        <f t="shared" si="104"/>
        <v>n.a.</v>
      </c>
      <c r="Q427" s="165" t="str">
        <f t="shared" si="104"/>
        <v>n.a.</v>
      </c>
      <c r="R427" s="165" t="str">
        <f t="shared" si="104"/>
        <v>n.a.</v>
      </c>
      <c r="S427" s="165" t="str">
        <f t="shared" si="104"/>
        <v>n.a.</v>
      </c>
    </row>
    <row r="428" spans="1:19" s="51" customFormat="1" x14ac:dyDescent="0.25">
      <c r="A428" s="239">
        <v>295</v>
      </c>
      <c r="B428" s="165" t="str">
        <f t="shared" si="103"/>
        <v>n.a.</v>
      </c>
      <c r="C428" s="165" t="str">
        <f t="shared" si="103"/>
        <v>n.a.</v>
      </c>
      <c r="D428" s="165" t="str">
        <f t="shared" si="103"/>
        <v>n.a.</v>
      </c>
      <c r="E428" s="165" t="str">
        <f t="shared" si="103"/>
        <v>n.a.</v>
      </c>
      <c r="F428" s="165" t="str">
        <f t="shared" si="103"/>
        <v>73044985</v>
      </c>
      <c r="G428" s="165" t="str">
        <f t="shared" si="103"/>
        <v>n.a.</v>
      </c>
      <c r="H428" s="165" t="str">
        <f t="shared" si="103"/>
        <v>n.a.</v>
      </c>
      <c r="I428" s="165" t="str">
        <f t="shared" si="103"/>
        <v>n.a.</v>
      </c>
      <c r="J428" s="165" t="str">
        <f t="shared" si="103"/>
        <v>n.a.</v>
      </c>
      <c r="K428" s="165" t="str">
        <f t="shared" si="103"/>
        <v>n.a.</v>
      </c>
      <c r="L428" s="165" t="str">
        <f t="shared" si="104"/>
        <v>n.a.</v>
      </c>
      <c r="M428" s="165" t="str">
        <f t="shared" si="104"/>
        <v>n.a.</v>
      </c>
      <c r="N428" s="165" t="str">
        <f t="shared" si="104"/>
        <v>n.a.</v>
      </c>
      <c r="O428" s="165" t="str">
        <f t="shared" si="104"/>
        <v>n.a.</v>
      </c>
      <c r="P428" s="165" t="str">
        <f t="shared" si="104"/>
        <v>n.a.</v>
      </c>
      <c r="Q428" s="165" t="str">
        <f t="shared" si="104"/>
        <v>n.a.</v>
      </c>
      <c r="R428" s="165" t="str">
        <f t="shared" si="104"/>
        <v>n.a.</v>
      </c>
      <c r="S428" s="165" t="str">
        <f t="shared" si="104"/>
        <v>n.a.</v>
      </c>
    </row>
    <row r="429" spans="1:19" s="51" customFormat="1" x14ac:dyDescent="0.25">
      <c r="A429" s="239">
        <v>296</v>
      </c>
      <c r="B429" s="165" t="str">
        <f t="shared" si="103"/>
        <v>n.a.</v>
      </c>
      <c r="C429" s="165" t="str">
        <f t="shared" si="103"/>
        <v>n.a.</v>
      </c>
      <c r="D429" s="165" t="str">
        <f t="shared" si="103"/>
        <v>n.a.</v>
      </c>
      <c r="E429" s="165" t="str">
        <f t="shared" si="103"/>
        <v>n.a.</v>
      </c>
      <c r="F429" s="165" t="str">
        <f t="shared" si="103"/>
        <v>73044989</v>
      </c>
      <c r="G429" s="165" t="str">
        <f t="shared" si="103"/>
        <v>n.a.</v>
      </c>
      <c r="H429" s="165" t="str">
        <f t="shared" si="103"/>
        <v>n.a.</v>
      </c>
      <c r="I429" s="165" t="str">
        <f t="shared" si="103"/>
        <v>n.a.</v>
      </c>
      <c r="J429" s="165" t="str">
        <f t="shared" si="103"/>
        <v>n.a.</v>
      </c>
      <c r="K429" s="165" t="str">
        <f t="shared" si="103"/>
        <v>n.a.</v>
      </c>
      <c r="L429" s="165" t="str">
        <f t="shared" si="104"/>
        <v>n.a.</v>
      </c>
      <c r="M429" s="165" t="str">
        <f t="shared" si="104"/>
        <v>n.a.</v>
      </c>
      <c r="N429" s="165" t="str">
        <f t="shared" si="104"/>
        <v>n.a.</v>
      </c>
      <c r="O429" s="165" t="str">
        <f t="shared" si="104"/>
        <v>n.a.</v>
      </c>
      <c r="P429" s="165" t="str">
        <f t="shared" si="104"/>
        <v>n.a.</v>
      </c>
      <c r="Q429" s="165" t="str">
        <f t="shared" si="104"/>
        <v>n.a.</v>
      </c>
      <c r="R429" s="165" t="str">
        <f t="shared" si="104"/>
        <v>n.a.</v>
      </c>
      <c r="S429" s="165" t="str">
        <f t="shared" si="104"/>
        <v>n.a.</v>
      </c>
    </row>
    <row r="430" spans="1:19" s="51" customFormat="1" x14ac:dyDescent="0.25">
      <c r="A430" s="239">
        <v>297</v>
      </c>
      <c r="B430" s="165" t="str">
        <f t="shared" si="103"/>
        <v>n.a.</v>
      </c>
      <c r="C430" s="165" t="str">
        <f t="shared" si="103"/>
        <v>n.a.</v>
      </c>
      <c r="D430" s="165" t="str">
        <f t="shared" si="103"/>
        <v>n.a.</v>
      </c>
      <c r="E430" s="165" t="str">
        <f t="shared" si="103"/>
        <v>n.a.</v>
      </c>
      <c r="F430" s="165" t="str">
        <f t="shared" si="103"/>
        <v>73045110</v>
      </c>
      <c r="G430" s="165" t="str">
        <f t="shared" si="103"/>
        <v>n.a.</v>
      </c>
      <c r="H430" s="165" t="str">
        <f t="shared" si="103"/>
        <v>n.a.</v>
      </c>
      <c r="I430" s="165" t="str">
        <f t="shared" si="103"/>
        <v>n.a.</v>
      </c>
      <c r="J430" s="165" t="str">
        <f t="shared" si="103"/>
        <v>n.a.</v>
      </c>
      <c r="K430" s="165" t="str">
        <f t="shared" si="103"/>
        <v>n.a.</v>
      </c>
      <c r="L430" s="165" t="str">
        <f t="shared" si="104"/>
        <v>n.a.</v>
      </c>
      <c r="M430" s="165" t="str">
        <f t="shared" si="104"/>
        <v>n.a.</v>
      </c>
      <c r="N430" s="165" t="str">
        <f t="shared" si="104"/>
        <v>n.a.</v>
      </c>
      <c r="O430" s="165" t="str">
        <f t="shared" si="104"/>
        <v>n.a.</v>
      </c>
      <c r="P430" s="165" t="str">
        <f t="shared" si="104"/>
        <v>n.a.</v>
      </c>
      <c r="Q430" s="165" t="str">
        <f t="shared" si="104"/>
        <v>n.a.</v>
      </c>
      <c r="R430" s="165" t="str">
        <f t="shared" si="104"/>
        <v>n.a.</v>
      </c>
      <c r="S430" s="165" t="str">
        <f t="shared" si="104"/>
        <v>n.a.</v>
      </c>
    </row>
    <row r="431" spans="1:19" s="51" customFormat="1" x14ac:dyDescent="0.25">
      <c r="A431" s="239">
        <v>298</v>
      </c>
      <c r="B431" s="165" t="str">
        <f t="shared" si="103"/>
        <v>n.a.</v>
      </c>
      <c r="C431" s="165" t="str">
        <f t="shared" si="103"/>
        <v>n.a.</v>
      </c>
      <c r="D431" s="165" t="str">
        <f t="shared" si="103"/>
        <v>n.a.</v>
      </c>
      <c r="E431" s="165" t="str">
        <f t="shared" si="103"/>
        <v>n.a.</v>
      </c>
      <c r="F431" s="165" t="str">
        <f t="shared" si="103"/>
        <v>73045181</v>
      </c>
      <c r="G431" s="165" t="str">
        <f t="shared" si="103"/>
        <v>n.a.</v>
      </c>
      <c r="H431" s="165" t="str">
        <f t="shared" si="103"/>
        <v>n.a.</v>
      </c>
      <c r="I431" s="165" t="str">
        <f t="shared" si="103"/>
        <v>n.a.</v>
      </c>
      <c r="J431" s="165" t="str">
        <f t="shared" si="103"/>
        <v>n.a.</v>
      </c>
      <c r="K431" s="165" t="str">
        <f t="shared" si="103"/>
        <v>n.a.</v>
      </c>
      <c r="L431" s="165" t="str">
        <f t="shared" si="104"/>
        <v>n.a.</v>
      </c>
      <c r="M431" s="165" t="str">
        <f t="shared" si="104"/>
        <v>n.a.</v>
      </c>
      <c r="N431" s="165" t="str">
        <f t="shared" si="104"/>
        <v>n.a.</v>
      </c>
      <c r="O431" s="165" t="str">
        <f t="shared" si="104"/>
        <v>n.a.</v>
      </c>
      <c r="P431" s="165" t="str">
        <f t="shared" si="104"/>
        <v>n.a.</v>
      </c>
      <c r="Q431" s="165" t="str">
        <f t="shared" si="104"/>
        <v>n.a.</v>
      </c>
      <c r="R431" s="165" t="str">
        <f t="shared" si="104"/>
        <v>n.a.</v>
      </c>
      <c r="S431" s="165" t="str">
        <f t="shared" si="104"/>
        <v>n.a.</v>
      </c>
    </row>
    <row r="432" spans="1:19" s="51" customFormat="1" x14ac:dyDescent="0.25">
      <c r="A432" s="239">
        <v>299</v>
      </c>
      <c r="B432" s="165" t="str">
        <f t="shared" si="103"/>
        <v>n.a.</v>
      </c>
      <c r="C432" s="165" t="str">
        <f t="shared" si="103"/>
        <v>n.a.</v>
      </c>
      <c r="D432" s="165" t="str">
        <f t="shared" si="103"/>
        <v>n.a.</v>
      </c>
      <c r="E432" s="165" t="str">
        <f t="shared" si="103"/>
        <v>n.a.</v>
      </c>
      <c r="F432" s="165" t="str">
        <f t="shared" si="103"/>
        <v>73045189</v>
      </c>
      <c r="G432" s="165" t="str">
        <f t="shared" si="103"/>
        <v>n.a.</v>
      </c>
      <c r="H432" s="165" t="str">
        <f t="shared" si="103"/>
        <v>n.a.</v>
      </c>
      <c r="I432" s="165" t="str">
        <f t="shared" si="103"/>
        <v>n.a.</v>
      </c>
      <c r="J432" s="165" t="str">
        <f t="shared" si="103"/>
        <v>n.a.</v>
      </c>
      <c r="K432" s="165" t="str">
        <f t="shared" si="103"/>
        <v>n.a.</v>
      </c>
      <c r="L432" s="165" t="str">
        <f t="shared" si="104"/>
        <v>n.a.</v>
      </c>
      <c r="M432" s="165" t="str">
        <f t="shared" si="104"/>
        <v>n.a.</v>
      </c>
      <c r="N432" s="165" t="str">
        <f t="shared" si="104"/>
        <v>n.a.</v>
      </c>
      <c r="O432" s="165" t="str">
        <f t="shared" si="104"/>
        <v>n.a.</v>
      </c>
      <c r="P432" s="165" t="str">
        <f t="shared" si="104"/>
        <v>n.a.</v>
      </c>
      <c r="Q432" s="165" t="str">
        <f t="shared" si="104"/>
        <v>n.a.</v>
      </c>
      <c r="R432" s="165" t="str">
        <f t="shared" si="104"/>
        <v>n.a.</v>
      </c>
      <c r="S432" s="165" t="str">
        <f t="shared" si="104"/>
        <v>n.a.</v>
      </c>
    </row>
    <row r="433" spans="1:19" s="51" customFormat="1" x14ac:dyDescent="0.25">
      <c r="A433" s="239">
        <v>300</v>
      </c>
      <c r="B433" s="165" t="str">
        <f t="shared" si="103"/>
        <v>n.a.</v>
      </c>
      <c r="C433" s="165" t="str">
        <f t="shared" si="103"/>
        <v>n.a.</v>
      </c>
      <c r="D433" s="165" t="str">
        <f t="shared" si="103"/>
        <v>n.a.</v>
      </c>
      <c r="E433" s="165" t="str">
        <f t="shared" si="103"/>
        <v>n.a.</v>
      </c>
      <c r="F433" s="165" t="str">
        <f t="shared" si="103"/>
        <v>73045930</v>
      </c>
      <c r="G433" s="165" t="str">
        <f t="shared" si="103"/>
        <v>n.a.</v>
      </c>
      <c r="H433" s="165" t="str">
        <f t="shared" si="103"/>
        <v>n.a.</v>
      </c>
      <c r="I433" s="165" t="str">
        <f t="shared" si="103"/>
        <v>n.a.</v>
      </c>
      <c r="J433" s="165" t="str">
        <f t="shared" si="103"/>
        <v>n.a.</v>
      </c>
      <c r="K433" s="165" t="str">
        <f t="shared" si="103"/>
        <v>n.a.</v>
      </c>
      <c r="L433" s="165" t="str">
        <f t="shared" si="104"/>
        <v>n.a.</v>
      </c>
      <c r="M433" s="165" t="str">
        <f t="shared" si="104"/>
        <v>n.a.</v>
      </c>
      <c r="N433" s="165" t="str">
        <f t="shared" si="104"/>
        <v>n.a.</v>
      </c>
      <c r="O433" s="165" t="str">
        <f t="shared" si="104"/>
        <v>n.a.</v>
      </c>
      <c r="P433" s="165" t="str">
        <f t="shared" si="104"/>
        <v>n.a.</v>
      </c>
      <c r="Q433" s="165" t="str">
        <f t="shared" si="104"/>
        <v>n.a.</v>
      </c>
      <c r="R433" s="165" t="str">
        <f t="shared" si="104"/>
        <v>n.a.</v>
      </c>
      <c r="S433" s="165" t="str">
        <f t="shared" si="104"/>
        <v>n.a.</v>
      </c>
    </row>
    <row r="434" spans="1:19" s="51" customFormat="1" x14ac:dyDescent="0.25">
      <c r="A434" s="239">
        <v>301</v>
      </c>
      <c r="B434" s="165" t="str">
        <f t="shared" ref="B434:K443" si="105">IFERROR(INDEX(CNCodes_ListKey,MATCH($A434&amp;"_"&amp;B$132,CNCodes_ListNumbering,0)),CONST_NA)</f>
        <v>n.a.</v>
      </c>
      <c r="C434" s="165" t="str">
        <f t="shared" si="105"/>
        <v>n.a.</v>
      </c>
      <c r="D434" s="165" t="str">
        <f t="shared" si="105"/>
        <v>n.a.</v>
      </c>
      <c r="E434" s="165" t="str">
        <f t="shared" si="105"/>
        <v>n.a.</v>
      </c>
      <c r="F434" s="165" t="str">
        <f t="shared" si="105"/>
        <v>73045982</v>
      </c>
      <c r="G434" s="165" t="str">
        <f t="shared" si="105"/>
        <v>n.a.</v>
      </c>
      <c r="H434" s="165" t="str">
        <f t="shared" si="105"/>
        <v>n.a.</v>
      </c>
      <c r="I434" s="165" t="str">
        <f t="shared" si="105"/>
        <v>n.a.</v>
      </c>
      <c r="J434" s="165" t="str">
        <f t="shared" si="105"/>
        <v>n.a.</v>
      </c>
      <c r="K434" s="165" t="str">
        <f t="shared" si="105"/>
        <v>n.a.</v>
      </c>
      <c r="L434" s="165" t="str">
        <f t="shared" ref="L434:S443" si="106">IFERROR(INDEX(CNCodes_ListKey,MATCH($A434&amp;"_"&amp;L$132,CNCodes_ListNumbering,0)),CONST_NA)</f>
        <v>n.a.</v>
      </c>
      <c r="M434" s="165" t="str">
        <f t="shared" si="106"/>
        <v>n.a.</v>
      </c>
      <c r="N434" s="165" t="str">
        <f t="shared" si="106"/>
        <v>n.a.</v>
      </c>
      <c r="O434" s="165" t="str">
        <f t="shared" si="106"/>
        <v>n.a.</v>
      </c>
      <c r="P434" s="165" t="str">
        <f t="shared" si="106"/>
        <v>n.a.</v>
      </c>
      <c r="Q434" s="165" t="str">
        <f t="shared" si="106"/>
        <v>n.a.</v>
      </c>
      <c r="R434" s="165" t="str">
        <f t="shared" si="106"/>
        <v>n.a.</v>
      </c>
      <c r="S434" s="165" t="str">
        <f t="shared" si="106"/>
        <v>n.a.</v>
      </c>
    </row>
    <row r="435" spans="1:19" s="51" customFormat="1" x14ac:dyDescent="0.25">
      <c r="A435" s="239">
        <v>302</v>
      </c>
      <c r="B435" s="165" t="str">
        <f t="shared" si="105"/>
        <v>n.a.</v>
      </c>
      <c r="C435" s="165" t="str">
        <f t="shared" si="105"/>
        <v>n.a.</v>
      </c>
      <c r="D435" s="165" t="str">
        <f t="shared" si="105"/>
        <v>n.a.</v>
      </c>
      <c r="E435" s="165" t="str">
        <f t="shared" si="105"/>
        <v>n.a.</v>
      </c>
      <c r="F435" s="165" t="str">
        <f t="shared" si="105"/>
        <v>73045983</v>
      </c>
      <c r="G435" s="165" t="str">
        <f t="shared" si="105"/>
        <v>n.a.</v>
      </c>
      <c r="H435" s="165" t="str">
        <f t="shared" si="105"/>
        <v>n.a.</v>
      </c>
      <c r="I435" s="165" t="str">
        <f t="shared" si="105"/>
        <v>n.a.</v>
      </c>
      <c r="J435" s="165" t="str">
        <f t="shared" si="105"/>
        <v>n.a.</v>
      </c>
      <c r="K435" s="165" t="str">
        <f t="shared" si="105"/>
        <v>n.a.</v>
      </c>
      <c r="L435" s="165" t="str">
        <f t="shared" si="106"/>
        <v>n.a.</v>
      </c>
      <c r="M435" s="165" t="str">
        <f t="shared" si="106"/>
        <v>n.a.</v>
      </c>
      <c r="N435" s="165" t="str">
        <f t="shared" si="106"/>
        <v>n.a.</v>
      </c>
      <c r="O435" s="165" t="str">
        <f t="shared" si="106"/>
        <v>n.a.</v>
      </c>
      <c r="P435" s="165" t="str">
        <f t="shared" si="106"/>
        <v>n.a.</v>
      </c>
      <c r="Q435" s="165" t="str">
        <f t="shared" si="106"/>
        <v>n.a.</v>
      </c>
      <c r="R435" s="165" t="str">
        <f t="shared" si="106"/>
        <v>n.a.</v>
      </c>
      <c r="S435" s="165" t="str">
        <f t="shared" si="106"/>
        <v>n.a.</v>
      </c>
    </row>
    <row r="436" spans="1:19" s="51" customFormat="1" x14ac:dyDescent="0.25">
      <c r="A436" s="239">
        <v>303</v>
      </c>
      <c r="B436" s="165" t="str">
        <f t="shared" si="105"/>
        <v>n.a.</v>
      </c>
      <c r="C436" s="165" t="str">
        <f t="shared" si="105"/>
        <v>n.a.</v>
      </c>
      <c r="D436" s="165" t="str">
        <f t="shared" si="105"/>
        <v>n.a.</v>
      </c>
      <c r="E436" s="165" t="str">
        <f t="shared" si="105"/>
        <v>n.a.</v>
      </c>
      <c r="F436" s="165" t="str">
        <f t="shared" si="105"/>
        <v>73045989</v>
      </c>
      <c r="G436" s="165" t="str">
        <f t="shared" si="105"/>
        <v>n.a.</v>
      </c>
      <c r="H436" s="165" t="str">
        <f t="shared" si="105"/>
        <v>n.a.</v>
      </c>
      <c r="I436" s="165" t="str">
        <f t="shared" si="105"/>
        <v>n.a.</v>
      </c>
      <c r="J436" s="165" t="str">
        <f t="shared" si="105"/>
        <v>n.a.</v>
      </c>
      <c r="K436" s="165" t="str">
        <f t="shared" si="105"/>
        <v>n.a.</v>
      </c>
      <c r="L436" s="165" t="str">
        <f t="shared" si="106"/>
        <v>n.a.</v>
      </c>
      <c r="M436" s="165" t="str">
        <f t="shared" si="106"/>
        <v>n.a.</v>
      </c>
      <c r="N436" s="165" t="str">
        <f t="shared" si="106"/>
        <v>n.a.</v>
      </c>
      <c r="O436" s="165" t="str">
        <f t="shared" si="106"/>
        <v>n.a.</v>
      </c>
      <c r="P436" s="165" t="str">
        <f t="shared" si="106"/>
        <v>n.a.</v>
      </c>
      <c r="Q436" s="165" t="str">
        <f t="shared" si="106"/>
        <v>n.a.</v>
      </c>
      <c r="R436" s="165" t="str">
        <f t="shared" si="106"/>
        <v>n.a.</v>
      </c>
      <c r="S436" s="165" t="str">
        <f t="shared" si="106"/>
        <v>n.a.</v>
      </c>
    </row>
    <row r="437" spans="1:19" s="51" customFormat="1" x14ac:dyDescent="0.25">
      <c r="A437" s="239">
        <v>304</v>
      </c>
      <c r="B437" s="165" t="str">
        <f t="shared" si="105"/>
        <v>n.a.</v>
      </c>
      <c r="C437" s="165" t="str">
        <f t="shared" si="105"/>
        <v>n.a.</v>
      </c>
      <c r="D437" s="165" t="str">
        <f t="shared" si="105"/>
        <v>n.a.</v>
      </c>
      <c r="E437" s="165" t="str">
        <f t="shared" si="105"/>
        <v>n.a.</v>
      </c>
      <c r="F437" s="165" t="str">
        <f t="shared" si="105"/>
        <v>73049000</v>
      </c>
      <c r="G437" s="165" t="str">
        <f t="shared" si="105"/>
        <v>n.a.</v>
      </c>
      <c r="H437" s="165" t="str">
        <f t="shared" si="105"/>
        <v>n.a.</v>
      </c>
      <c r="I437" s="165" t="str">
        <f t="shared" si="105"/>
        <v>n.a.</v>
      </c>
      <c r="J437" s="165" t="str">
        <f t="shared" si="105"/>
        <v>n.a.</v>
      </c>
      <c r="K437" s="165" t="str">
        <f t="shared" si="105"/>
        <v>n.a.</v>
      </c>
      <c r="L437" s="165" t="str">
        <f t="shared" si="106"/>
        <v>n.a.</v>
      </c>
      <c r="M437" s="165" t="str">
        <f t="shared" si="106"/>
        <v>n.a.</v>
      </c>
      <c r="N437" s="165" t="str">
        <f t="shared" si="106"/>
        <v>n.a.</v>
      </c>
      <c r="O437" s="165" t="str">
        <f t="shared" si="106"/>
        <v>n.a.</v>
      </c>
      <c r="P437" s="165" t="str">
        <f t="shared" si="106"/>
        <v>n.a.</v>
      </c>
      <c r="Q437" s="165" t="str">
        <f t="shared" si="106"/>
        <v>n.a.</v>
      </c>
      <c r="R437" s="165" t="str">
        <f t="shared" si="106"/>
        <v>n.a.</v>
      </c>
      <c r="S437" s="165" t="str">
        <f t="shared" si="106"/>
        <v>n.a.</v>
      </c>
    </row>
    <row r="438" spans="1:19" s="51" customFormat="1" x14ac:dyDescent="0.25">
      <c r="A438" s="239">
        <v>305</v>
      </c>
      <c r="B438" s="165" t="str">
        <f t="shared" si="105"/>
        <v>n.a.</v>
      </c>
      <c r="C438" s="165" t="str">
        <f t="shared" si="105"/>
        <v>n.a.</v>
      </c>
      <c r="D438" s="165" t="str">
        <f t="shared" si="105"/>
        <v>n.a.</v>
      </c>
      <c r="E438" s="165" t="str">
        <f t="shared" si="105"/>
        <v>n.a.</v>
      </c>
      <c r="F438" s="165" t="str">
        <f t="shared" si="105"/>
        <v>73051100</v>
      </c>
      <c r="G438" s="165" t="str">
        <f t="shared" si="105"/>
        <v>n.a.</v>
      </c>
      <c r="H438" s="165" t="str">
        <f t="shared" si="105"/>
        <v>n.a.</v>
      </c>
      <c r="I438" s="165" t="str">
        <f t="shared" si="105"/>
        <v>n.a.</v>
      </c>
      <c r="J438" s="165" t="str">
        <f t="shared" si="105"/>
        <v>n.a.</v>
      </c>
      <c r="K438" s="165" t="str">
        <f t="shared" si="105"/>
        <v>n.a.</v>
      </c>
      <c r="L438" s="165" t="str">
        <f t="shared" si="106"/>
        <v>n.a.</v>
      </c>
      <c r="M438" s="165" t="str">
        <f t="shared" si="106"/>
        <v>n.a.</v>
      </c>
      <c r="N438" s="165" t="str">
        <f t="shared" si="106"/>
        <v>n.a.</v>
      </c>
      <c r="O438" s="165" t="str">
        <f t="shared" si="106"/>
        <v>n.a.</v>
      </c>
      <c r="P438" s="165" t="str">
        <f t="shared" si="106"/>
        <v>n.a.</v>
      </c>
      <c r="Q438" s="165" t="str">
        <f t="shared" si="106"/>
        <v>n.a.</v>
      </c>
      <c r="R438" s="165" t="str">
        <f t="shared" si="106"/>
        <v>n.a.</v>
      </c>
      <c r="S438" s="165" t="str">
        <f t="shared" si="106"/>
        <v>n.a.</v>
      </c>
    </row>
    <row r="439" spans="1:19" s="51" customFormat="1" x14ac:dyDescent="0.25">
      <c r="A439" s="239">
        <v>306</v>
      </c>
      <c r="B439" s="165" t="str">
        <f t="shared" si="105"/>
        <v>n.a.</v>
      </c>
      <c r="C439" s="165" t="str">
        <f t="shared" si="105"/>
        <v>n.a.</v>
      </c>
      <c r="D439" s="165" t="str">
        <f t="shared" si="105"/>
        <v>n.a.</v>
      </c>
      <c r="E439" s="165" t="str">
        <f t="shared" si="105"/>
        <v>n.a.</v>
      </c>
      <c r="F439" s="165" t="str">
        <f t="shared" si="105"/>
        <v>73051200</v>
      </c>
      <c r="G439" s="165" t="str">
        <f t="shared" si="105"/>
        <v>n.a.</v>
      </c>
      <c r="H439" s="165" t="str">
        <f t="shared" si="105"/>
        <v>n.a.</v>
      </c>
      <c r="I439" s="165" t="str">
        <f t="shared" si="105"/>
        <v>n.a.</v>
      </c>
      <c r="J439" s="165" t="str">
        <f t="shared" si="105"/>
        <v>n.a.</v>
      </c>
      <c r="K439" s="165" t="str">
        <f t="shared" si="105"/>
        <v>n.a.</v>
      </c>
      <c r="L439" s="165" t="str">
        <f t="shared" si="106"/>
        <v>n.a.</v>
      </c>
      <c r="M439" s="165" t="str">
        <f t="shared" si="106"/>
        <v>n.a.</v>
      </c>
      <c r="N439" s="165" t="str">
        <f t="shared" si="106"/>
        <v>n.a.</v>
      </c>
      <c r="O439" s="165" t="str">
        <f t="shared" si="106"/>
        <v>n.a.</v>
      </c>
      <c r="P439" s="165" t="str">
        <f t="shared" si="106"/>
        <v>n.a.</v>
      </c>
      <c r="Q439" s="165" t="str">
        <f t="shared" si="106"/>
        <v>n.a.</v>
      </c>
      <c r="R439" s="165" t="str">
        <f t="shared" si="106"/>
        <v>n.a.</v>
      </c>
      <c r="S439" s="165" t="str">
        <f t="shared" si="106"/>
        <v>n.a.</v>
      </c>
    </row>
    <row r="440" spans="1:19" s="51" customFormat="1" x14ac:dyDescent="0.25">
      <c r="A440" s="239">
        <v>307</v>
      </c>
      <c r="B440" s="165" t="str">
        <f t="shared" si="105"/>
        <v>n.a.</v>
      </c>
      <c r="C440" s="165" t="str">
        <f t="shared" si="105"/>
        <v>n.a.</v>
      </c>
      <c r="D440" s="165" t="str">
        <f t="shared" si="105"/>
        <v>n.a.</v>
      </c>
      <c r="E440" s="165" t="str">
        <f t="shared" si="105"/>
        <v>n.a.</v>
      </c>
      <c r="F440" s="165" t="str">
        <f t="shared" si="105"/>
        <v>73051900</v>
      </c>
      <c r="G440" s="165" t="str">
        <f t="shared" si="105"/>
        <v>n.a.</v>
      </c>
      <c r="H440" s="165" t="str">
        <f t="shared" si="105"/>
        <v>n.a.</v>
      </c>
      <c r="I440" s="165" t="str">
        <f t="shared" si="105"/>
        <v>n.a.</v>
      </c>
      <c r="J440" s="165" t="str">
        <f t="shared" si="105"/>
        <v>n.a.</v>
      </c>
      <c r="K440" s="165" t="str">
        <f t="shared" si="105"/>
        <v>n.a.</v>
      </c>
      <c r="L440" s="165" t="str">
        <f t="shared" si="106"/>
        <v>n.a.</v>
      </c>
      <c r="M440" s="165" t="str">
        <f t="shared" si="106"/>
        <v>n.a.</v>
      </c>
      <c r="N440" s="165" t="str">
        <f t="shared" si="106"/>
        <v>n.a.</v>
      </c>
      <c r="O440" s="165" t="str">
        <f t="shared" si="106"/>
        <v>n.a.</v>
      </c>
      <c r="P440" s="165" t="str">
        <f t="shared" si="106"/>
        <v>n.a.</v>
      </c>
      <c r="Q440" s="165" t="str">
        <f t="shared" si="106"/>
        <v>n.a.</v>
      </c>
      <c r="R440" s="165" t="str">
        <f t="shared" si="106"/>
        <v>n.a.</v>
      </c>
      <c r="S440" s="165" t="str">
        <f t="shared" si="106"/>
        <v>n.a.</v>
      </c>
    </row>
    <row r="441" spans="1:19" s="51" customFormat="1" x14ac:dyDescent="0.25">
      <c r="A441" s="239">
        <v>308</v>
      </c>
      <c r="B441" s="165" t="str">
        <f t="shared" si="105"/>
        <v>n.a.</v>
      </c>
      <c r="C441" s="165" t="str">
        <f t="shared" si="105"/>
        <v>n.a.</v>
      </c>
      <c r="D441" s="165" t="str">
        <f t="shared" si="105"/>
        <v>n.a.</v>
      </c>
      <c r="E441" s="165" t="str">
        <f t="shared" si="105"/>
        <v>n.a.</v>
      </c>
      <c r="F441" s="165" t="str">
        <f t="shared" si="105"/>
        <v>73052000</v>
      </c>
      <c r="G441" s="165" t="str">
        <f t="shared" si="105"/>
        <v>n.a.</v>
      </c>
      <c r="H441" s="165" t="str">
        <f t="shared" si="105"/>
        <v>n.a.</v>
      </c>
      <c r="I441" s="165" t="str">
        <f t="shared" si="105"/>
        <v>n.a.</v>
      </c>
      <c r="J441" s="165" t="str">
        <f t="shared" si="105"/>
        <v>n.a.</v>
      </c>
      <c r="K441" s="165" t="str">
        <f t="shared" si="105"/>
        <v>n.a.</v>
      </c>
      <c r="L441" s="165" t="str">
        <f t="shared" si="106"/>
        <v>n.a.</v>
      </c>
      <c r="M441" s="165" t="str">
        <f t="shared" si="106"/>
        <v>n.a.</v>
      </c>
      <c r="N441" s="165" t="str">
        <f t="shared" si="106"/>
        <v>n.a.</v>
      </c>
      <c r="O441" s="165" t="str">
        <f t="shared" si="106"/>
        <v>n.a.</v>
      </c>
      <c r="P441" s="165" t="str">
        <f t="shared" si="106"/>
        <v>n.a.</v>
      </c>
      <c r="Q441" s="165" t="str">
        <f t="shared" si="106"/>
        <v>n.a.</v>
      </c>
      <c r="R441" s="165" t="str">
        <f t="shared" si="106"/>
        <v>n.a.</v>
      </c>
      <c r="S441" s="165" t="str">
        <f t="shared" si="106"/>
        <v>n.a.</v>
      </c>
    </row>
    <row r="442" spans="1:19" s="51" customFormat="1" x14ac:dyDescent="0.25">
      <c r="A442" s="239">
        <v>309</v>
      </c>
      <c r="B442" s="165" t="str">
        <f t="shared" si="105"/>
        <v>n.a.</v>
      </c>
      <c r="C442" s="165" t="str">
        <f t="shared" si="105"/>
        <v>n.a.</v>
      </c>
      <c r="D442" s="165" t="str">
        <f t="shared" si="105"/>
        <v>n.a.</v>
      </c>
      <c r="E442" s="165" t="str">
        <f t="shared" si="105"/>
        <v>n.a.</v>
      </c>
      <c r="F442" s="165" t="str">
        <f t="shared" si="105"/>
        <v>73053100</v>
      </c>
      <c r="G442" s="165" t="str">
        <f t="shared" si="105"/>
        <v>n.a.</v>
      </c>
      <c r="H442" s="165" t="str">
        <f t="shared" si="105"/>
        <v>n.a.</v>
      </c>
      <c r="I442" s="165" t="str">
        <f t="shared" si="105"/>
        <v>n.a.</v>
      </c>
      <c r="J442" s="165" t="str">
        <f t="shared" si="105"/>
        <v>n.a.</v>
      </c>
      <c r="K442" s="165" t="str">
        <f t="shared" si="105"/>
        <v>n.a.</v>
      </c>
      <c r="L442" s="165" t="str">
        <f t="shared" si="106"/>
        <v>n.a.</v>
      </c>
      <c r="M442" s="165" t="str">
        <f t="shared" si="106"/>
        <v>n.a.</v>
      </c>
      <c r="N442" s="165" t="str">
        <f t="shared" si="106"/>
        <v>n.a.</v>
      </c>
      <c r="O442" s="165" t="str">
        <f t="shared" si="106"/>
        <v>n.a.</v>
      </c>
      <c r="P442" s="165" t="str">
        <f t="shared" si="106"/>
        <v>n.a.</v>
      </c>
      <c r="Q442" s="165" t="str">
        <f t="shared" si="106"/>
        <v>n.a.</v>
      </c>
      <c r="R442" s="165" t="str">
        <f t="shared" si="106"/>
        <v>n.a.</v>
      </c>
      <c r="S442" s="165" t="str">
        <f t="shared" si="106"/>
        <v>n.a.</v>
      </c>
    </row>
    <row r="443" spans="1:19" s="51" customFormat="1" x14ac:dyDescent="0.25">
      <c r="A443" s="239">
        <v>310</v>
      </c>
      <c r="B443" s="165" t="str">
        <f t="shared" si="105"/>
        <v>n.a.</v>
      </c>
      <c r="C443" s="165" t="str">
        <f t="shared" si="105"/>
        <v>n.a.</v>
      </c>
      <c r="D443" s="165" t="str">
        <f t="shared" si="105"/>
        <v>n.a.</v>
      </c>
      <c r="E443" s="165" t="str">
        <f t="shared" si="105"/>
        <v>n.a.</v>
      </c>
      <c r="F443" s="165" t="str">
        <f t="shared" si="105"/>
        <v>73053900</v>
      </c>
      <c r="G443" s="165" t="str">
        <f t="shared" si="105"/>
        <v>n.a.</v>
      </c>
      <c r="H443" s="165" t="str">
        <f t="shared" si="105"/>
        <v>n.a.</v>
      </c>
      <c r="I443" s="165" t="str">
        <f t="shared" si="105"/>
        <v>n.a.</v>
      </c>
      <c r="J443" s="165" t="str">
        <f t="shared" si="105"/>
        <v>n.a.</v>
      </c>
      <c r="K443" s="165" t="str">
        <f t="shared" si="105"/>
        <v>n.a.</v>
      </c>
      <c r="L443" s="165" t="str">
        <f t="shared" si="106"/>
        <v>n.a.</v>
      </c>
      <c r="M443" s="165" t="str">
        <f t="shared" si="106"/>
        <v>n.a.</v>
      </c>
      <c r="N443" s="165" t="str">
        <f t="shared" si="106"/>
        <v>n.a.</v>
      </c>
      <c r="O443" s="165" t="str">
        <f t="shared" si="106"/>
        <v>n.a.</v>
      </c>
      <c r="P443" s="165" t="str">
        <f t="shared" si="106"/>
        <v>n.a.</v>
      </c>
      <c r="Q443" s="165" t="str">
        <f t="shared" si="106"/>
        <v>n.a.</v>
      </c>
      <c r="R443" s="165" t="str">
        <f t="shared" si="106"/>
        <v>n.a.</v>
      </c>
      <c r="S443" s="165" t="str">
        <f t="shared" si="106"/>
        <v>n.a.</v>
      </c>
    </row>
    <row r="444" spans="1:19" s="51" customFormat="1" x14ac:dyDescent="0.25">
      <c r="A444" s="239">
        <v>311</v>
      </c>
      <c r="B444" s="165" t="str">
        <f t="shared" ref="B444:K453" si="107">IFERROR(INDEX(CNCodes_ListKey,MATCH($A444&amp;"_"&amp;B$132,CNCodes_ListNumbering,0)),CONST_NA)</f>
        <v>n.a.</v>
      </c>
      <c r="C444" s="165" t="str">
        <f t="shared" si="107"/>
        <v>n.a.</v>
      </c>
      <c r="D444" s="165" t="str">
        <f t="shared" si="107"/>
        <v>n.a.</v>
      </c>
      <c r="E444" s="165" t="str">
        <f t="shared" si="107"/>
        <v>n.a.</v>
      </c>
      <c r="F444" s="165" t="str">
        <f t="shared" si="107"/>
        <v>73059000</v>
      </c>
      <c r="G444" s="165" t="str">
        <f t="shared" si="107"/>
        <v>n.a.</v>
      </c>
      <c r="H444" s="165" t="str">
        <f t="shared" si="107"/>
        <v>n.a.</v>
      </c>
      <c r="I444" s="165" t="str">
        <f t="shared" si="107"/>
        <v>n.a.</v>
      </c>
      <c r="J444" s="165" t="str">
        <f t="shared" si="107"/>
        <v>n.a.</v>
      </c>
      <c r="K444" s="165" t="str">
        <f t="shared" si="107"/>
        <v>n.a.</v>
      </c>
      <c r="L444" s="165" t="str">
        <f t="shared" ref="L444:S453" si="108">IFERROR(INDEX(CNCodes_ListKey,MATCH($A444&amp;"_"&amp;L$132,CNCodes_ListNumbering,0)),CONST_NA)</f>
        <v>n.a.</v>
      </c>
      <c r="M444" s="165" t="str">
        <f t="shared" si="108"/>
        <v>n.a.</v>
      </c>
      <c r="N444" s="165" t="str">
        <f t="shared" si="108"/>
        <v>n.a.</v>
      </c>
      <c r="O444" s="165" t="str">
        <f t="shared" si="108"/>
        <v>n.a.</v>
      </c>
      <c r="P444" s="165" t="str">
        <f t="shared" si="108"/>
        <v>n.a.</v>
      </c>
      <c r="Q444" s="165" t="str">
        <f t="shared" si="108"/>
        <v>n.a.</v>
      </c>
      <c r="R444" s="165" t="str">
        <f t="shared" si="108"/>
        <v>n.a.</v>
      </c>
      <c r="S444" s="165" t="str">
        <f t="shared" si="108"/>
        <v>n.a.</v>
      </c>
    </row>
    <row r="445" spans="1:19" s="51" customFormat="1" x14ac:dyDescent="0.25">
      <c r="A445" s="239">
        <v>312</v>
      </c>
      <c r="B445" s="165" t="str">
        <f t="shared" si="107"/>
        <v>n.a.</v>
      </c>
      <c r="C445" s="165" t="str">
        <f t="shared" si="107"/>
        <v>n.a.</v>
      </c>
      <c r="D445" s="165" t="str">
        <f t="shared" si="107"/>
        <v>n.a.</v>
      </c>
      <c r="E445" s="165" t="str">
        <f t="shared" si="107"/>
        <v>n.a.</v>
      </c>
      <c r="F445" s="165" t="str">
        <f t="shared" si="107"/>
        <v>73061100</v>
      </c>
      <c r="G445" s="165" t="str">
        <f t="shared" si="107"/>
        <v>n.a.</v>
      </c>
      <c r="H445" s="165" t="str">
        <f t="shared" si="107"/>
        <v>n.a.</v>
      </c>
      <c r="I445" s="165" t="str">
        <f t="shared" si="107"/>
        <v>n.a.</v>
      </c>
      <c r="J445" s="165" t="str">
        <f t="shared" si="107"/>
        <v>n.a.</v>
      </c>
      <c r="K445" s="165" t="str">
        <f t="shared" si="107"/>
        <v>n.a.</v>
      </c>
      <c r="L445" s="165" t="str">
        <f t="shared" si="108"/>
        <v>n.a.</v>
      </c>
      <c r="M445" s="165" t="str">
        <f t="shared" si="108"/>
        <v>n.a.</v>
      </c>
      <c r="N445" s="165" t="str">
        <f t="shared" si="108"/>
        <v>n.a.</v>
      </c>
      <c r="O445" s="165" t="str">
        <f t="shared" si="108"/>
        <v>n.a.</v>
      </c>
      <c r="P445" s="165" t="str">
        <f t="shared" si="108"/>
        <v>n.a.</v>
      </c>
      <c r="Q445" s="165" t="str">
        <f t="shared" si="108"/>
        <v>n.a.</v>
      </c>
      <c r="R445" s="165" t="str">
        <f t="shared" si="108"/>
        <v>n.a.</v>
      </c>
      <c r="S445" s="165" t="str">
        <f t="shared" si="108"/>
        <v>n.a.</v>
      </c>
    </row>
    <row r="446" spans="1:19" s="51" customFormat="1" x14ac:dyDescent="0.25">
      <c r="A446" s="239">
        <v>313</v>
      </c>
      <c r="B446" s="165" t="str">
        <f t="shared" si="107"/>
        <v>n.a.</v>
      </c>
      <c r="C446" s="165" t="str">
        <f t="shared" si="107"/>
        <v>n.a.</v>
      </c>
      <c r="D446" s="165" t="str">
        <f t="shared" si="107"/>
        <v>n.a.</v>
      </c>
      <c r="E446" s="165" t="str">
        <f t="shared" si="107"/>
        <v>n.a.</v>
      </c>
      <c r="F446" s="165" t="str">
        <f t="shared" si="107"/>
        <v>73061900</v>
      </c>
      <c r="G446" s="165" t="str">
        <f t="shared" si="107"/>
        <v>n.a.</v>
      </c>
      <c r="H446" s="165" t="str">
        <f t="shared" si="107"/>
        <v>n.a.</v>
      </c>
      <c r="I446" s="165" t="str">
        <f t="shared" si="107"/>
        <v>n.a.</v>
      </c>
      <c r="J446" s="165" t="str">
        <f t="shared" si="107"/>
        <v>n.a.</v>
      </c>
      <c r="K446" s="165" t="str">
        <f t="shared" si="107"/>
        <v>n.a.</v>
      </c>
      <c r="L446" s="165" t="str">
        <f t="shared" si="108"/>
        <v>n.a.</v>
      </c>
      <c r="M446" s="165" t="str">
        <f t="shared" si="108"/>
        <v>n.a.</v>
      </c>
      <c r="N446" s="165" t="str">
        <f t="shared" si="108"/>
        <v>n.a.</v>
      </c>
      <c r="O446" s="165" t="str">
        <f t="shared" si="108"/>
        <v>n.a.</v>
      </c>
      <c r="P446" s="165" t="str">
        <f t="shared" si="108"/>
        <v>n.a.</v>
      </c>
      <c r="Q446" s="165" t="str">
        <f t="shared" si="108"/>
        <v>n.a.</v>
      </c>
      <c r="R446" s="165" t="str">
        <f t="shared" si="108"/>
        <v>n.a.</v>
      </c>
      <c r="S446" s="165" t="str">
        <f t="shared" si="108"/>
        <v>n.a.</v>
      </c>
    </row>
    <row r="447" spans="1:19" s="51" customFormat="1" x14ac:dyDescent="0.25">
      <c r="A447" s="239">
        <v>314</v>
      </c>
      <c r="B447" s="165" t="str">
        <f t="shared" si="107"/>
        <v>n.a.</v>
      </c>
      <c r="C447" s="165" t="str">
        <f t="shared" si="107"/>
        <v>n.a.</v>
      </c>
      <c r="D447" s="165" t="str">
        <f t="shared" si="107"/>
        <v>n.a.</v>
      </c>
      <c r="E447" s="165" t="str">
        <f t="shared" si="107"/>
        <v>n.a.</v>
      </c>
      <c r="F447" s="165" t="str">
        <f t="shared" si="107"/>
        <v>73062100</v>
      </c>
      <c r="G447" s="165" t="str">
        <f t="shared" si="107"/>
        <v>n.a.</v>
      </c>
      <c r="H447" s="165" t="str">
        <f t="shared" si="107"/>
        <v>n.a.</v>
      </c>
      <c r="I447" s="165" t="str">
        <f t="shared" si="107"/>
        <v>n.a.</v>
      </c>
      <c r="J447" s="165" t="str">
        <f t="shared" si="107"/>
        <v>n.a.</v>
      </c>
      <c r="K447" s="165" t="str">
        <f t="shared" si="107"/>
        <v>n.a.</v>
      </c>
      <c r="L447" s="165" t="str">
        <f t="shared" si="108"/>
        <v>n.a.</v>
      </c>
      <c r="M447" s="165" t="str">
        <f t="shared" si="108"/>
        <v>n.a.</v>
      </c>
      <c r="N447" s="165" t="str">
        <f t="shared" si="108"/>
        <v>n.a.</v>
      </c>
      <c r="O447" s="165" t="str">
        <f t="shared" si="108"/>
        <v>n.a.</v>
      </c>
      <c r="P447" s="165" t="str">
        <f t="shared" si="108"/>
        <v>n.a.</v>
      </c>
      <c r="Q447" s="165" t="str">
        <f t="shared" si="108"/>
        <v>n.a.</v>
      </c>
      <c r="R447" s="165" t="str">
        <f t="shared" si="108"/>
        <v>n.a.</v>
      </c>
      <c r="S447" s="165" t="str">
        <f t="shared" si="108"/>
        <v>n.a.</v>
      </c>
    </row>
    <row r="448" spans="1:19" s="51" customFormat="1" x14ac:dyDescent="0.25">
      <c r="A448" s="239">
        <v>315</v>
      </c>
      <c r="B448" s="165" t="str">
        <f t="shared" si="107"/>
        <v>n.a.</v>
      </c>
      <c r="C448" s="165" t="str">
        <f t="shared" si="107"/>
        <v>n.a.</v>
      </c>
      <c r="D448" s="165" t="str">
        <f t="shared" si="107"/>
        <v>n.a.</v>
      </c>
      <c r="E448" s="165" t="str">
        <f t="shared" si="107"/>
        <v>n.a.</v>
      </c>
      <c r="F448" s="165" t="str">
        <f t="shared" si="107"/>
        <v>73062900</v>
      </c>
      <c r="G448" s="165" t="str">
        <f t="shared" si="107"/>
        <v>n.a.</v>
      </c>
      <c r="H448" s="165" t="str">
        <f t="shared" si="107"/>
        <v>n.a.</v>
      </c>
      <c r="I448" s="165" t="str">
        <f t="shared" si="107"/>
        <v>n.a.</v>
      </c>
      <c r="J448" s="165" t="str">
        <f t="shared" si="107"/>
        <v>n.a.</v>
      </c>
      <c r="K448" s="165" t="str">
        <f t="shared" si="107"/>
        <v>n.a.</v>
      </c>
      <c r="L448" s="165" t="str">
        <f t="shared" si="108"/>
        <v>n.a.</v>
      </c>
      <c r="M448" s="165" t="str">
        <f t="shared" si="108"/>
        <v>n.a.</v>
      </c>
      <c r="N448" s="165" t="str">
        <f t="shared" si="108"/>
        <v>n.a.</v>
      </c>
      <c r="O448" s="165" t="str">
        <f t="shared" si="108"/>
        <v>n.a.</v>
      </c>
      <c r="P448" s="165" t="str">
        <f t="shared" si="108"/>
        <v>n.a.</v>
      </c>
      <c r="Q448" s="165" t="str">
        <f t="shared" si="108"/>
        <v>n.a.</v>
      </c>
      <c r="R448" s="165" t="str">
        <f t="shared" si="108"/>
        <v>n.a.</v>
      </c>
      <c r="S448" s="165" t="str">
        <f t="shared" si="108"/>
        <v>n.a.</v>
      </c>
    </row>
    <row r="449" spans="1:19" s="51" customFormat="1" x14ac:dyDescent="0.25">
      <c r="A449" s="239">
        <v>316</v>
      </c>
      <c r="B449" s="165" t="str">
        <f t="shared" si="107"/>
        <v>n.a.</v>
      </c>
      <c r="C449" s="165" t="str">
        <f t="shared" si="107"/>
        <v>n.a.</v>
      </c>
      <c r="D449" s="165" t="str">
        <f t="shared" si="107"/>
        <v>n.a.</v>
      </c>
      <c r="E449" s="165" t="str">
        <f t="shared" si="107"/>
        <v>n.a.</v>
      </c>
      <c r="F449" s="165" t="str">
        <f t="shared" si="107"/>
        <v>73063012</v>
      </c>
      <c r="G449" s="165" t="str">
        <f t="shared" si="107"/>
        <v>n.a.</v>
      </c>
      <c r="H449" s="165" t="str">
        <f t="shared" si="107"/>
        <v>n.a.</v>
      </c>
      <c r="I449" s="165" t="str">
        <f t="shared" si="107"/>
        <v>n.a.</v>
      </c>
      <c r="J449" s="165" t="str">
        <f t="shared" si="107"/>
        <v>n.a.</v>
      </c>
      <c r="K449" s="165" t="str">
        <f t="shared" si="107"/>
        <v>n.a.</v>
      </c>
      <c r="L449" s="165" t="str">
        <f t="shared" si="108"/>
        <v>n.a.</v>
      </c>
      <c r="M449" s="165" t="str">
        <f t="shared" si="108"/>
        <v>n.a.</v>
      </c>
      <c r="N449" s="165" t="str">
        <f t="shared" si="108"/>
        <v>n.a.</v>
      </c>
      <c r="O449" s="165" t="str">
        <f t="shared" si="108"/>
        <v>n.a.</v>
      </c>
      <c r="P449" s="165" t="str">
        <f t="shared" si="108"/>
        <v>n.a.</v>
      </c>
      <c r="Q449" s="165" t="str">
        <f t="shared" si="108"/>
        <v>n.a.</v>
      </c>
      <c r="R449" s="165" t="str">
        <f t="shared" si="108"/>
        <v>n.a.</v>
      </c>
      <c r="S449" s="165" t="str">
        <f t="shared" si="108"/>
        <v>n.a.</v>
      </c>
    </row>
    <row r="450" spans="1:19" s="51" customFormat="1" x14ac:dyDescent="0.25">
      <c r="A450" s="239">
        <v>317</v>
      </c>
      <c r="B450" s="165" t="str">
        <f t="shared" si="107"/>
        <v>n.a.</v>
      </c>
      <c r="C450" s="165" t="str">
        <f t="shared" si="107"/>
        <v>n.a.</v>
      </c>
      <c r="D450" s="165" t="str">
        <f t="shared" si="107"/>
        <v>n.a.</v>
      </c>
      <c r="E450" s="165" t="str">
        <f t="shared" si="107"/>
        <v>n.a.</v>
      </c>
      <c r="F450" s="165" t="str">
        <f t="shared" si="107"/>
        <v>73063018</v>
      </c>
      <c r="G450" s="165" t="str">
        <f t="shared" si="107"/>
        <v>n.a.</v>
      </c>
      <c r="H450" s="165" t="str">
        <f t="shared" si="107"/>
        <v>n.a.</v>
      </c>
      <c r="I450" s="165" t="str">
        <f t="shared" si="107"/>
        <v>n.a.</v>
      </c>
      <c r="J450" s="165" t="str">
        <f t="shared" si="107"/>
        <v>n.a.</v>
      </c>
      <c r="K450" s="165" t="str">
        <f t="shared" si="107"/>
        <v>n.a.</v>
      </c>
      <c r="L450" s="165" t="str">
        <f t="shared" si="108"/>
        <v>n.a.</v>
      </c>
      <c r="M450" s="165" t="str">
        <f t="shared" si="108"/>
        <v>n.a.</v>
      </c>
      <c r="N450" s="165" t="str">
        <f t="shared" si="108"/>
        <v>n.a.</v>
      </c>
      <c r="O450" s="165" t="str">
        <f t="shared" si="108"/>
        <v>n.a.</v>
      </c>
      <c r="P450" s="165" t="str">
        <f t="shared" si="108"/>
        <v>n.a.</v>
      </c>
      <c r="Q450" s="165" t="str">
        <f t="shared" si="108"/>
        <v>n.a.</v>
      </c>
      <c r="R450" s="165" t="str">
        <f t="shared" si="108"/>
        <v>n.a.</v>
      </c>
      <c r="S450" s="165" t="str">
        <f t="shared" si="108"/>
        <v>n.a.</v>
      </c>
    </row>
    <row r="451" spans="1:19" s="51" customFormat="1" x14ac:dyDescent="0.25">
      <c r="A451" s="239">
        <v>318</v>
      </c>
      <c r="B451" s="165" t="str">
        <f t="shared" si="107"/>
        <v>n.a.</v>
      </c>
      <c r="C451" s="165" t="str">
        <f t="shared" si="107"/>
        <v>n.a.</v>
      </c>
      <c r="D451" s="165" t="str">
        <f t="shared" si="107"/>
        <v>n.a.</v>
      </c>
      <c r="E451" s="165" t="str">
        <f t="shared" si="107"/>
        <v>n.a.</v>
      </c>
      <c r="F451" s="165" t="str">
        <f t="shared" si="107"/>
        <v>73063041</v>
      </c>
      <c r="G451" s="165" t="str">
        <f t="shared" si="107"/>
        <v>n.a.</v>
      </c>
      <c r="H451" s="165" t="str">
        <f t="shared" si="107"/>
        <v>n.a.</v>
      </c>
      <c r="I451" s="165" t="str">
        <f t="shared" si="107"/>
        <v>n.a.</v>
      </c>
      <c r="J451" s="165" t="str">
        <f t="shared" si="107"/>
        <v>n.a.</v>
      </c>
      <c r="K451" s="165" t="str">
        <f t="shared" si="107"/>
        <v>n.a.</v>
      </c>
      <c r="L451" s="165" t="str">
        <f t="shared" si="108"/>
        <v>n.a.</v>
      </c>
      <c r="M451" s="165" t="str">
        <f t="shared" si="108"/>
        <v>n.a.</v>
      </c>
      <c r="N451" s="165" t="str">
        <f t="shared" si="108"/>
        <v>n.a.</v>
      </c>
      <c r="O451" s="165" t="str">
        <f t="shared" si="108"/>
        <v>n.a.</v>
      </c>
      <c r="P451" s="165" t="str">
        <f t="shared" si="108"/>
        <v>n.a.</v>
      </c>
      <c r="Q451" s="165" t="str">
        <f t="shared" si="108"/>
        <v>n.a.</v>
      </c>
      <c r="R451" s="165" t="str">
        <f t="shared" si="108"/>
        <v>n.a.</v>
      </c>
      <c r="S451" s="165" t="str">
        <f t="shared" si="108"/>
        <v>n.a.</v>
      </c>
    </row>
    <row r="452" spans="1:19" s="51" customFormat="1" x14ac:dyDescent="0.25">
      <c r="A452" s="239">
        <v>319</v>
      </c>
      <c r="B452" s="165" t="str">
        <f t="shared" si="107"/>
        <v>n.a.</v>
      </c>
      <c r="C452" s="165" t="str">
        <f t="shared" si="107"/>
        <v>n.a.</v>
      </c>
      <c r="D452" s="165" t="str">
        <f t="shared" si="107"/>
        <v>n.a.</v>
      </c>
      <c r="E452" s="165" t="str">
        <f t="shared" si="107"/>
        <v>n.a.</v>
      </c>
      <c r="F452" s="165" t="str">
        <f t="shared" si="107"/>
        <v>73063049</v>
      </c>
      <c r="G452" s="165" t="str">
        <f t="shared" si="107"/>
        <v>n.a.</v>
      </c>
      <c r="H452" s="165" t="str">
        <f t="shared" si="107"/>
        <v>n.a.</v>
      </c>
      <c r="I452" s="165" t="str">
        <f t="shared" si="107"/>
        <v>n.a.</v>
      </c>
      <c r="J452" s="165" t="str">
        <f t="shared" si="107"/>
        <v>n.a.</v>
      </c>
      <c r="K452" s="165" t="str">
        <f t="shared" si="107"/>
        <v>n.a.</v>
      </c>
      <c r="L452" s="165" t="str">
        <f t="shared" si="108"/>
        <v>n.a.</v>
      </c>
      <c r="M452" s="165" t="str">
        <f t="shared" si="108"/>
        <v>n.a.</v>
      </c>
      <c r="N452" s="165" t="str">
        <f t="shared" si="108"/>
        <v>n.a.</v>
      </c>
      <c r="O452" s="165" t="str">
        <f t="shared" si="108"/>
        <v>n.a.</v>
      </c>
      <c r="P452" s="165" t="str">
        <f t="shared" si="108"/>
        <v>n.a.</v>
      </c>
      <c r="Q452" s="165" t="str">
        <f t="shared" si="108"/>
        <v>n.a.</v>
      </c>
      <c r="R452" s="165" t="str">
        <f t="shared" si="108"/>
        <v>n.a.</v>
      </c>
      <c r="S452" s="165" t="str">
        <f t="shared" si="108"/>
        <v>n.a.</v>
      </c>
    </row>
    <row r="453" spans="1:19" s="51" customFormat="1" x14ac:dyDescent="0.25">
      <c r="A453" s="239">
        <v>320</v>
      </c>
      <c r="B453" s="165" t="str">
        <f t="shared" si="107"/>
        <v>n.a.</v>
      </c>
      <c r="C453" s="165" t="str">
        <f t="shared" si="107"/>
        <v>n.a.</v>
      </c>
      <c r="D453" s="165" t="str">
        <f t="shared" si="107"/>
        <v>n.a.</v>
      </c>
      <c r="E453" s="165" t="str">
        <f t="shared" si="107"/>
        <v>n.a.</v>
      </c>
      <c r="F453" s="165" t="str">
        <f t="shared" si="107"/>
        <v>73063072</v>
      </c>
      <c r="G453" s="165" t="str">
        <f t="shared" si="107"/>
        <v>n.a.</v>
      </c>
      <c r="H453" s="165" t="str">
        <f t="shared" si="107"/>
        <v>n.a.</v>
      </c>
      <c r="I453" s="165" t="str">
        <f t="shared" si="107"/>
        <v>n.a.</v>
      </c>
      <c r="J453" s="165" t="str">
        <f t="shared" si="107"/>
        <v>n.a.</v>
      </c>
      <c r="K453" s="165" t="str">
        <f t="shared" si="107"/>
        <v>n.a.</v>
      </c>
      <c r="L453" s="165" t="str">
        <f t="shared" si="108"/>
        <v>n.a.</v>
      </c>
      <c r="M453" s="165" t="str">
        <f t="shared" si="108"/>
        <v>n.a.</v>
      </c>
      <c r="N453" s="165" t="str">
        <f t="shared" si="108"/>
        <v>n.a.</v>
      </c>
      <c r="O453" s="165" t="str">
        <f t="shared" si="108"/>
        <v>n.a.</v>
      </c>
      <c r="P453" s="165" t="str">
        <f t="shared" si="108"/>
        <v>n.a.</v>
      </c>
      <c r="Q453" s="165" t="str">
        <f t="shared" si="108"/>
        <v>n.a.</v>
      </c>
      <c r="R453" s="165" t="str">
        <f t="shared" si="108"/>
        <v>n.a.</v>
      </c>
      <c r="S453" s="165" t="str">
        <f t="shared" si="108"/>
        <v>n.a.</v>
      </c>
    </row>
    <row r="454" spans="1:19" s="51" customFormat="1" x14ac:dyDescent="0.25">
      <c r="A454" s="239">
        <v>321</v>
      </c>
      <c r="B454" s="165" t="str">
        <f t="shared" ref="B454:K463" si="109">IFERROR(INDEX(CNCodes_ListKey,MATCH($A454&amp;"_"&amp;B$132,CNCodes_ListNumbering,0)),CONST_NA)</f>
        <v>n.a.</v>
      </c>
      <c r="C454" s="165" t="str">
        <f t="shared" si="109"/>
        <v>n.a.</v>
      </c>
      <c r="D454" s="165" t="str">
        <f t="shared" si="109"/>
        <v>n.a.</v>
      </c>
      <c r="E454" s="165" t="str">
        <f t="shared" si="109"/>
        <v>n.a.</v>
      </c>
      <c r="F454" s="165" t="str">
        <f t="shared" si="109"/>
        <v>73063077</v>
      </c>
      <c r="G454" s="165" t="str">
        <f t="shared" si="109"/>
        <v>n.a.</v>
      </c>
      <c r="H454" s="165" t="str">
        <f t="shared" si="109"/>
        <v>n.a.</v>
      </c>
      <c r="I454" s="165" t="str">
        <f t="shared" si="109"/>
        <v>n.a.</v>
      </c>
      <c r="J454" s="165" t="str">
        <f t="shared" si="109"/>
        <v>n.a.</v>
      </c>
      <c r="K454" s="165" t="str">
        <f t="shared" si="109"/>
        <v>n.a.</v>
      </c>
      <c r="L454" s="165" t="str">
        <f t="shared" ref="L454:S463" si="110">IFERROR(INDEX(CNCodes_ListKey,MATCH($A454&amp;"_"&amp;L$132,CNCodes_ListNumbering,0)),CONST_NA)</f>
        <v>n.a.</v>
      </c>
      <c r="M454" s="165" t="str">
        <f t="shared" si="110"/>
        <v>n.a.</v>
      </c>
      <c r="N454" s="165" t="str">
        <f t="shared" si="110"/>
        <v>n.a.</v>
      </c>
      <c r="O454" s="165" t="str">
        <f t="shared" si="110"/>
        <v>n.a.</v>
      </c>
      <c r="P454" s="165" t="str">
        <f t="shared" si="110"/>
        <v>n.a.</v>
      </c>
      <c r="Q454" s="165" t="str">
        <f t="shared" si="110"/>
        <v>n.a.</v>
      </c>
      <c r="R454" s="165" t="str">
        <f t="shared" si="110"/>
        <v>n.a.</v>
      </c>
      <c r="S454" s="165" t="str">
        <f t="shared" si="110"/>
        <v>n.a.</v>
      </c>
    </row>
    <row r="455" spans="1:19" s="51" customFormat="1" x14ac:dyDescent="0.25">
      <c r="A455" s="239">
        <v>322</v>
      </c>
      <c r="B455" s="165" t="str">
        <f t="shared" si="109"/>
        <v>n.a.</v>
      </c>
      <c r="C455" s="165" t="str">
        <f t="shared" si="109"/>
        <v>n.a.</v>
      </c>
      <c r="D455" s="165" t="str">
        <f t="shared" si="109"/>
        <v>n.a.</v>
      </c>
      <c r="E455" s="165" t="str">
        <f t="shared" si="109"/>
        <v>n.a.</v>
      </c>
      <c r="F455" s="165" t="str">
        <f t="shared" si="109"/>
        <v>73063080</v>
      </c>
      <c r="G455" s="165" t="str">
        <f t="shared" si="109"/>
        <v>n.a.</v>
      </c>
      <c r="H455" s="165" t="str">
        <f t="shared" si="109"/>
        <v>n.a.</v>
      </c>
      <c r="I455" s="165" t="str">
        <f t="shared" si="109"/>
        <v>n.a.</v>
      </c>
      <c r="J455" s="165" t="str">
        <f t="shared" si="109"/>
        <v>n.a.</v>
      </c>
      <c r="K455" s="165" t="str">
        <f t="shared" si="109"/>
        <v>n.a.</v>
      </c>
      <c r="L455" s="165" t="str">
        <f t="shared" si="110"/>
        <v>n.a.</v>
      </c>
      <c r="M455" s="165" t="str">
        <f t="shared" si="110"/>
        <v>n.a.</v>
      </c>
      <c r="N455" s="165" t="str">
        <f t="shared" si="110"/>
        <v>n.a.</v>
      </c>
      <c r="O455" s="165" t="str">
        <f t="shared" si="110"/>
        <v>n.a.</v>
      </c>
      <c r="P455" s="165" t="str">
        <f t="shared" si="110"/>
        <v>n.a.</v>
      </c>
      <c r="Q455" s="165" t="str">
        <f t="shared" si="110"/>
        <v>n.a.</v>
      </c>
      <c r="R455" s="165" t="str">
        <f t="shared" si="110"/>
        <v>n.a.</v>
      </c>
      <c r="S455" s="165" t="str">
        <f t="shared" si="110"/>
        <v>n.a.</v>
      </c>
    </row>
    <row r="456" spans="1:19" s="51" customFormat="1" x14ac:dyDescent="0.25">
      <c r="A456" s="239">
        <v>323</v>
      </c>
      <c r="B456" s="165" t="str">
        <f t="shared" si="109"/>
        <v>n.a.</v>
      </c>
      <c r="C456" s="165" t="str">
        <f t="shared" si="109"/>
        <v>n.a.</v>
      </c>
      <c r="D456" s="165" t="str">
        <f t="shared" si="109"/>
        <v>n.a.</v>
      </c>
      <c r="E456" s="165" t="str">
        <f t="shared" si="109"/>
        <v>n.a.</v>
      </c>
      <c r="F456" s="165" t="str">
        <f t="shared" si="109"/>
        <v>73064020</v>
      </c>
      <c r="G456" s="165" t="str">
        <f t="shared" si="109"/>
        <v>n.a.</v>
      </c>
      <c r="H456" s="165" t="str">
        <f t="shared" si="109"/>
        <v>n.a.</v>
      </c>
      <c r="I456" s="165" t="str">
        <f t="shared" si="109"/>
        <v>n.a.</v>
      </c>
      <c r="J456" s="165" t="str">
        <f t="shared" si="109"/>
        <v>n.a.</v>
      </c>
      <c r="K456" s="165" t="str">
        <f t="shared" si="109"/>
        <v>n.a.</v>
      </c>
      <c r="L456" s="165" t="str">
        <f t="shared" si="110"/>
        <v>n.a.</v>
      </c>
      <c r="M456" s="165" t="str">
        <f t="shared" si="110"/>
        <v>n.a.</v>
      </c>
      <c r="N456" s="165" t="str">
        <f t="shared" si="110"/>
        <v>n.a.</v>
      </c>
      <c r="O456" s="165" t="str">
        <f t="shared" si="110"/>
        <v>n.a.</v>
      </c>
      <c r="P456" s="165" t="str">
        <f t="shared" si="110"/>
        <v>n.a.</v>
      </c>
      <c r="Q456" s="165" t="str">
        <f t="shared" si="110"/>
        <v>n.a.</v>
      </c>
      <c r="R456" s="165" t="str">
        <f t="shared" si="110"/>
        <v>n.a.</v>
      </c>
      <c r="S456" s="165" t="str">
        <f t="shared" si="110"/>
        <v>n.a.</v>
      </c>
    </row>
    <row r="457" spans="1:19" s="51" customFormat="1" x14ac:dyDescent="0.25">
      <c r="A457" s="239">
        <v>324</v>
      </c>
      <c r="B457" s="165" t="str">
        <f t="shared" si="109"/>
        <v>n.a.</v>
      </c>
      <c r="C457" s="165" t="str">
        <f t="shared" si="109"/>
        <v>n.a.</v>
      </c>
      <c r="D457" s="165" t="str">
        <f t="shared" si="109"/>
        <v>n.a.</v>
      </c>
      <c r="E457" s="165" t="str">
        <f t="shared" si="109"/>
        <v>n.a.</v>
      </c>
      <c r="F457" s="165" t="str">
        <f t="shared" si="109"/>
        <v>73064080</v>
      </c>
      <c r="G457" s="165" t="str">
        <f t="shared" si="109"/>
        <v>n.a.</v>
      </c>
      <c r="H457" s="165" t="str">
        <f t="shared" si="109"/>
        <v>n.a.</v>
      </c>
      <c r="I457" s="165" t="str">
        <f t="shared" si="109"/>
        <v>n.a.</v>
      </c>
      <c r="J457" s="165" t="str">
        <f t="shared" si="109"/>
        <v>n.a.</v>
      </c>
      <c r="K457" s="165" t="str">
        <f t="shared" si="109"/>
        <v>n.a.</v>
      </c>
      <c r="L457" s="165" t="str">
        <f t="shared" si="110"/>
        <v>n.a.</v>
      </c>
      <c r="M457" s="165" t="str">
        <f t="shared" si="110"/>
        <v>n.a.</v>
      </c>
      <c r="N457" s="165" t="str">
        <f t="shared" si="110"/>
        <v>n.a.</v>
      </c>
      <c r="O457" s="165" t="str">
        <f t="shared" si="110"/>
        <v>n.a.</v>
      </c>
      <c r="P457" s="165" t="str">
        <f t="shared" si="110"/>
        <v>n.a.</v>
      </c>
      <c r="Q457" s="165" t="str">
        <f t="shared" si="110"/>
        <v>n.a.</v>
      </c>
      <c r="R457" s="165" t="str">
        <f t="shared" si="110"/>
        <v>n.a.</v>
      </c>
      <c r="S457" s="165" t="str">
        <f t="shared" si="110"/>
        <v>n.a.</v>
      </c>
    </row>
    <row r="458" spans="1:19" s="51" customFormat="1" x14ac:dyDescent="0.25">
      <c r="A458" s="239">
        <v>325</v>
      </c>
      <c r="B458" s="165" t="str">
        <f t="shared" si="109"/>
        <v>n.a.</v>
      </c>
      <c r="C458" s="165" t="str">
        <f t="shared" si="109"/>
        <v>n.a.</v>
      </c>
      <c r="D458" s="165" t="str">
        <f t="shared" si="109"/>
        <v>n.a.</v>
      </c>
      <c r="E458" s="165" t="str">
        <f t="shared" si="109"/>
        <v>n.a.</v>
      </c>
      <c r="F458" s="165" t="str">
        <f t="shared" si="109"/>
        <v>73065021</v>
      </c>
      <c r="G458" s="165" t="str">
        <f t="shared" si="109"/>
        <v>n.a.</v>
      </c>
      <c r="H458" s="165" t="str">
        <f t="shared" si="109"/>
        <v>n.a.</v>
      </c>
      <c r="I458" s="165" t="str">
        <f t="shared" si="109"/>
        <v>n.a.</v>
      </c>
      <c r="J458" s="165" t="str">
        <f t="shared" si="109"/>
        <v>n.a.</v>
      </c>
      <c r="K458" s="165" t="str">
        <f t="shared" si="109"/>
        <v>n.a.</v>
      </c>
      <c r="L458" s="165" t="str">
        <f t="shared" si="110"/>
        <v>n.a.</v>
      </c>
      <c r="M458" s="165" t="str">
        <f t="shared" si="110"/>
        <v>n.a.</v>
      </c>
      <c r="N458" s="165" t="str">
        <f t="shared" si="110"/>
        <v>n.a.</v>
      </c>
      <c r="O458" s="165" t="str">
        <f t="shared" si="110"/>
        <v>n.a.</v>
      </c>
      <c r="P458" s="165" t="str">
        <f t="shared" si="110"/>
        <v>n.a.</v>
      </c>
      <c r="Q458" s="165" t="str">
        <f t="shared" si="110"/>
        <v>n.a.</v>
      </c>
      <c r="R458" s="165" t="str">
        <f t="shared" si="110"/>
        <v>n.a.</v>
      </c>
      <c r="S458" s="165" t="str">
        <f t="shared" si="110"/>
        <v>n.a.</v>
      </c>
    </row>
    <row r="459" spans="1:19" s="51" customFormat="1" x14ac:dyDescent="0.25">
      <c r="A459" s="239">
        <v>326</v>
      </c>
      <c r="B459" s="165" t="str">
        <f t="shared" si="109"/>
        <v>n.a.</v>
      </c>
      <c r="C459" s="165" t="str">
        <f t="shared" si="109"/>
        <v>n.a.</v>
      </c>
      <c r="D459" s="165" t="str">
        <f t="shared" si="109"/>
        <v>n.a.</v>
      </c>
      <c r="E459" s="165" t="str">
        <f t="shared" si="109"/>
        <v>n.a.</v>
      </c>
      <c r="F459" s="165" t="str">
        <f t="shared" si="109"/>
        <v>73065029</v>
      </c>
      <c r="G459" s="165" t="str">
        <f t="shared" si="109"/>
        <v>n.a.</v>
      </c>
      <c r="H459" s="165" t="str">
        <f t="shared" si="109"/>
        <v>n.a.</v>
      </c>
      <c r="I459" s="165" t="str">
        <f t="shared" si="109"/>
        <v>n.a.</v>
      </c>
      <c r="J459" s="165" t="str">
        <f t="shared" si="109"/>
        <v>n.a.</v>
      </c>
      <c r="K459" s="165" t="str">
        <f t="shared" si="109"/>
        <v>n.a.</v>
      </c>
      <c r="L459" s="165" t="str">
        <f t="shared" si="110"/>
        <v>n.a.</v>
      </c>
      <c r="M459" s="165" t="str">
        <f t="shared" si="110"/>
        <v>n.a.</v>
      </c>
      <c r="N459" s="165" t="str">
        <f t="shared" si="110"/>
        <v>n.a.</v>
      </c>
      <c r="O459" s="165" t="str">
        <f t="shared" si="110"/>
        <v>n.a.</v>
      </c>
      <c r="P459" s="165" t="str">
        <f t="shared" si="110"/>
        <v>n.a.</v>
      </c>
      <c r="Q459" s="165" t="str">
        <f t="shared" si="110"/>
        <v>n.a.</v>
      </c>
      <c r="R459" s="165" t="str">
        <f t="shared" si="110"/>
        <v>n.a.</v>
      </c>
      <c r="S459" s="165" t="str">
        <f t="shared" si="110"/>
        <v>n.a.</v>
      </c>
    </row>
    <row r="460" spans="1:19" s="51" customFormat="1" x14ac:dyDescent="0.25">
      <c r="A460" s="239">
        <v>327</v>
      </c>
      <c r="B460" s="165" t="str">
        <f t="shared" si="109"/>
        <v>n.a.</v>
      </c>
      <c r="C460" s="165" t="str">
        <f t="shared" si="109"/>
        <v>n.a.</v>
      </c>
      <c r="D460" s="165" t="str">
        <f t="shared" si="109"/>
        <v>n.a.</v>
      </c>
      <c r="E460" s="165" t="str">
        <f t="shared" si="109"/>
        <v>n.a.</v>
      </c>
      <c r="F460" s="165" t="str">
        <f t="shared" si="109"/>
        <v>73065080</v>
      </c>
      <c r="G460" s="165" t="str">
        <f t="shared" si="109"/>
        <v>n.a.</v>
      </c>
      <c r="H460" s="165" t="str">
        <f t="shared" si="109"/>
        <v>n.a.</v>
      </c>
      <c r="I460" s="165" t="str">
        <f t="shared" si="109"/>
        <v>n.a.</v>
      </c>
      <c r="J460" s="165" t="str">
        <f t="shared" si="109"/>
        <v>n.a.</v>
      </c>
      <c r="K460" s="165" t="str">
        <f t="shared" si="109"/>
        <v>n.a.</v>
      </c>
      <c r="L460" s="165" t="str">
        <f t="shared" si="110"/>
        <v>n.a.</v>
      </c>
      <c r="M460" s="165" t="str">
        <f t="shared" si="110"/>
        <v>n.a.</v>
      </c>
      <c r="N460" s="165" t="str">
        <f t="shared" si="110"/>
        <v>n.a.</v>
      </c>
      <c r="O460" s="165" t="str">
        <f t="shared" si="110"/>
        <v>n.a.</v>
      </c>
      <c r="P460" s="165" t="str">
        <f t="shared" si="110"/>
        <v>n.a.</v>
      </c>
      <c r="Q460" s="165" t="str">
        <f t="shared" si="110"/>
        <v>n.a.</v>
      </c>
      <c r="R460" s="165" t="str">
        <f t="shared" si="110"/>
        <v>n.a.</v>
      </c>
      <c r="S460" s="165" t="str">
        <f t="shared" si="110"/>
        <v>n.a.</v>
      </c>
    </row>
    <row r="461" spans="1:19" s="51" customFormat="1" x14ac:dyDescent="0.25">
      <c r="A461" s="239">
        <v>328</v>
      </c>
      <c r="B461" s="165" t="str">
        <f t="shared" si="109"/>
        <v>n.a.</v>
      </c>
      <c r="C461" s="165" t="str">
        <f t="shared" si="109"/>
        <v>n.a.</v>
      </c>
      <c r="D461" s="165" t="str">
        <f t="shared" si="109"/>
        <v>n.a.</v>
      </c>
      <c r="E461" s="165" t="str">
        <f t="shared" si="109"/>
        <v>n.a.</v>
      </c>
      <c r="F461" s="165" t="str">
        <f t="shared" si="109"/>
        <v>73066110</v>
      </c>
      <c r="G461" s="165" t="str">
        <f t="shared" si="109"/>
        <v>n.a.</v>
      </c>
      <c r="H461" s="165" t="str">
        <f t="shared" si="109"/>
        <v>n.a.</v>
      </c>
      <c r="I461" s="165" t="str">
        <f t="shared" si="109"/>
        <v>n.a.</v>
      </c>
      <c r="J461" s="165" t="str">
        <f t="shared" si="109"/>
        <v>n.a.</v>
      </c>
      <c r="K461" s="165" t="str">
        <f t="shared" si="109"/>
        <v>n.a.</v>
      </c>
      <c r="L461" s="165" t="str">
        <f t="shared" si="110"/>
        <v>n.a.</v>
      </c>
      <c r="M461" s="165" t="str">
        <f t="shared" si="110"/>
        <v>n.a.</v>
      </c>
      <c r="N461" s="165" t="str">
        <f t="shared" si="110"/>
        <v>n.a.</v>
      </c>
      <c r="O461" s="165" t="str">
        <f t="shared" si="110"/>
        <v>n.a.</v>
      </c>
      <c r="P461" s="165" t="str">
        <f t="shared" si="110"/>
        <v>n.a.</v>
      </c>
      <c r="Q461" s="165" t="str">
        <f t="shared" si="110"/>
        <v>n.a.</v>
      </c>
      <c r="R461" s="165" t="str">
        <f t="shared" si="110"/>
        <v>n.a.</v>
      </c>
      <c r="S461" s="165" t="str">
        <f t="shared" si="110"/>
        <v>n.a.</v>
      </c>
    </row>
    <row r="462" spans="1:19" s="51" customFormat="1" x14ac:dyDescent="0.25">
      <c r="A462" s="239">
        <v>329</v>
      </c>
      <c r="B462" s="165" t="str">
        <f t="shared" si="109"/>
        <v>n.a.</v>
      </c>
      <c r="C462" s="165" t="str">
        <f t="shared" si="109"/>
        <v>n.a.</v>
      </c>
      <c r="D462" s="165" t="str">
        <f t="shared" si="109"/>
        <v>n.a.</v>
      </c>
      <c r="E462" s="165" t="str">
        <f t="shared" si="109"/>
        <v>n.a.</v>
      </c>
      <c r="F462" s="165" t="str">
        <f t="shared" si="109"/>
        <v>73066192</v>
      </c>
      <c r="G462" s="165" t="str">
        <f t="shared" si="109"/>
        <v>n.a.</v>
      </c>
      <c r="H462" s="165" t="str">
        <f t="shared" si="109"/>
        <v>n.a.</v>
      </c>
      <c r="I462" s="165" t="str">
        <f t="shared" si="109"/>
        <v>n.a.</v>
      </c>
      <c r="J462" s="165" t="str">
        <f t="shared" si="109"/>
        <v>n.a.</v>
      </c>
      <c r="K462" s="165" t="str">
        <f t="shared" si="109"/>
        <v>n.a.</v>
      </c>
      <c r="L462" s="165" t="str">
        <f t="shared" si="110"/>
        <v>n.a.</v>
      </c>
      <c r="M462" s="165" t="str">
        <f t="shared" si="110"/>
        <v>n.a.</v>
      </c>
      <c r="N462" s="165" t="str">
        <f t="shared" si="110"/>
        <v>n.a.</v>
      </c>
      <c r="O462" s="165" t="str">
        <f t="shared" si="110"/>
        <v>n.a.</v>
      </c>
      <c r="P462" s="165" t="str">
        <f t="shared" si="110"/>
        <v>n.a.</v>
      </c>
      <c r="Q462" s="165" t="str">
        <f t="shared" si="110"/>
        <v>n.a.</v>
      </c>
      <c r="R462" s="165" t="str">
        <f t="shared" si="110"/>
        <v>n.a.</v>
      </c>
      <c r="S462" s="165" t="str">
        <f t="shared" si="110"/>
        <v>n.a.</v>
      </c>
    </row>
    <row r="463" spans="1:19" s="51" customFormat="1" x14ac:dyDescent="0.25">
      <c r="A463" s="239">
        <v>330</v>
      </c>
      <c r="B463" s="165" t="str">
        <f t="shared" si="109"/>
        <v>n.a.</v>
      </c>
      <c r="C463" s="165" t="str">
        <f t="shared" si="109"/>
        <v>n.a.</v>
      </c>
      <c r="D463" s="165" t="str">
        <f t="shared" si="109"/>
        <v>n.a.</v>
      </c>
      <c r="E463" s="165" t="str">
        <f t="shared" si="109"/>
        <v>n.a.</v>
      </c>
      <c r="F463" s="165" t="str">
        <f t="shared" si="109"/>
        <v>73066199</v>
      </c>
      <c r="G463" s="165" t="str">
        <f t="shared" si="109"/>
        <v>n.a.</v>
      </c>
      <c r="H463" s="165" t="str">
        <f t="shared" si="109"/>
        <v>n.a.</v>
      </c>
      <c r="I463" s="165" t="str">
        <f t="shared" si="109"/>
        <v>n.a.</v>
      </c>
      <c r="J463" s="165" t="str">
        <f t="shared" si="109"/>
        <v>n.a.</v>
      </c>
      <c r="K463" s="165" t="str">
        <f t="shared" si="109"/>
        <v>n.a.</v>
      </c>
      <c r="L463" s="165" t="str">
        <f t="shared" si="110"/>
        <v>n.a.</v>
      </c>
      <c r="M463" s="165" t="str">
        <f t="shared" si="110"/>
        <v>n.a.</v>
      </c>
      <c r="N463" s="165" t="str">
        <f t="shared" si="110"/>
        <v>n.a.</v>
      </c>
      <c r="O463" s="165" t="str">
        <f t="shared" si="110"/>
        <v>n.a.</v>
      </c>
      <c r="P463" s="165" t="str">
        <f t="shared" si="110"/>
        <v>n.a.</v>
      </c>
      <c r="Q463" s="165" t="str">
        <f t="shared" si="110"/>
        <v>n.a.</v>
      </c>
      <c r="R463" s="165" t="str">
        <f t="shared" si="110"/>
        <v>n.a.</v>
      </c>
      <c r="S463" s="165" t="str">
        <f t="shared" si="110"/>
        <v>n.a.</v>
      </c>
    </row>
    <row r="464" spans="1:19" s="51" customFormat="1" x14ac:dyDescent="0.25">
      <c r="A464" s="239">
        <v>331</v>
      </c>
      <c r="B464" s="165" t="str">
        <f t="shared" ref="B464:K473" si="111">IFERROR(INDEX(CNCodes_ListKey,MATCH($A464&amp;"_"&amp;B$132,CNCodes_ListNumbering,0)),CONST_NA)</f>
        <v>n.a.</v>
      </c>
      <c r="C464" s="165" t="str">
        <f t="shared" si="111"/>
        <v>n.a.</v>
      </c>
      <c r="D464" s="165" t="str">
        <f t="shared" si="111"/>
        <v>n.a.</v>
      </c>
      <c r="E464" s="165" t="str">
        <f t="shared" si="111"/>
        <v>n.a.</v>
      </c>
      <c r="F464" s="165" t="str">
        <f t="shared" si="111"/>
        <v>73066910</v>
      </c>
      <c r="G464" s="165" t="str">
        <f t="shared" si="111"/>
        <v>n.a.</v>
      </c>
      <c r="H464" s="165" t="str">
        <f t="shared" si="111"/>
        <v>n.a.</v>
      </c>
      <c r="I464" s="165" t="str">
        <f t="shared" si="111"/>
        <v>n.a.</v>
      </c>
      <c r="J464" s="165" t="str">
        <f t="shared" si="111"/>
        <v>n.a.</v>
      </c>
      <c r="K464" s="165" t="str">
        <f t="shared" si="111"/>
        <v>n.a.</v>
      </c>
      <c r="L464" s="165" t="str">
        <f t="shared" ref="L464:S473" si="112">IFERROR(INDEX(CNCodes_ListKey,MATCH($A464&amp;"_"&amp;L$132,CNCodes_ListNumbering,0)),CONST_NA)</f>
        <v>n.a.</v>
      </c>
      <c r="M464" s="165" t="str">
        <f t="shared" si="112"/>
        <v>n.a.</v>
      </c>
      <c r="N464" s="165" t="str">
        <f t="shared" si="112"/>
        <v>n.a.</v>
      </c>
      <c r="O464" s="165" t="str">
        <f t="shared" si="112"/>
        <v>n.a.</v>
      </c>
      <c r="P464" s="165" t="str">
        <f t="shared" si="112"/>
        <v>n.a.</v>
      </c>
      <c r="Q464" s="165" t="str">
        <f t="shared" si="112"/>
        <v>n.a.</v>
      </c>
      <c r="R464" s="165" t="str">
        <f t="shared" si="112"/>
        <v>n.a.</v>
      </c>
      <c r="S464" s="165" t="str">
        <f t="shared" si="112"/>
        <v>n.a.</v>
      </c>
    </row>
    <row r="465" spans="1:19" s="51" customFormat="1" x14ac:dyDescent="0.25">
      <c r="A465" s="239">
        <v>332</v>
      </c>
      <c r="B465" s="165" t="str">
        <f t="shared" si="111"/>
        <v>n.a.</v>
      </c>
      <c r="C465" s="165" t="str">
        <f t="shared" si="111"/>
        <v>n.a.</v>
      </c>
      <c r="D465" s="165" t="str">
        <f t="shared" si="111"/>
        <v>n.a.</v>
      </c>
      <c r="E465" s="165" t="str">
        <f t="shared" si="111"/>
        <v>n.a.</v>
      </c>
      <c r="F465" s="165" t="str">
        <f t="shared" si="111"/>
        <v>73066990</v>
      </c>
      <c r="G465" s="165" t="str">
        <f t="shared" si="111"/>
        <v>n.a.</v>
      </c>
      <c r="H465" s="165" t="str">
        <f t="shared" si="111"/>
        <v>n.a.</v>
      </c>
      <c r="I465" s="165" t="str">
        <f t="shared" si="111"/>
        <v>n.a.</v>
      </c>
      <c r="J465" s="165" t="str">
        <f t="shared" si="111"/>
        <v>n.a.</v>
      </c>
      <c r="K465" s="165" t="str">
        <f t="shared" si="111"/>
        <v>n.a.</v>
      </c>
      <c r="L465" s="165" t="str">
        <f t="shared" si="112"/>
        <v>n.a.</v>
      </c>
      <c r="M465" s="165" t="str">
        <f t="shared" si="112"/>
        <v>n.a.</v>
      </c>
      <c r="N465" s="165" t="str">
        <f t="shared" si="112"/>
        <v>n.a.</v>
      </c>
      <c r="O465" s="165" t="str">
        <f t="shared" si="112"/>
        <v>n.a.</v>
      </c>
      <c r="P465" s="165" t="str">
        <f t="shared" si="112"/>
        <v>n.a.</v>
      </c>
      <c r="Q465" s="165" t="str">
        <f t="shared" si="112"/>
        <v>n.a.</v>
      </c>
      <c r="R465" s="165" t="str">
        <f t="shared" si="112"/>
        <v>n.a.</v>
      </c>
      <c r="S465" s="165" t="str">
        <f t="shared" si="112"/>
        <v>n.a.</v>
      </c>
    </row>
    <row r="466" spans="1:19" s="51" customFormat="1" x14ac:dyDescent="0.25">
      <c r="A466" s="239">
        <v>333</v>
      </c>
      <c r="B466" s="165" t="str">
        <f t="shared" si="111"/>
        <v>n.a.</v>
      </c>
      <c r="C466" s="165" t="str">
        <f t="shared" si="111"/>
        <v>n.a.</v>
      </c>
      <c r="D466" s="165" t="str">
        <f t="shared" si="111"/>
        <v>n.a.</v>
      </c>
      <c r="E466" s="165" t="str">
        <f t="shared" si="111"/>
        <v>n.a.</v>
      </c>
      <c r="F466" s="165" t="str">
        <f t="shared" si="111"/>
        <v>73069000</v>
      </c>
      <c r="G466" s="165" t="str">
        <f t="shared" si="111"/>
        <v>n.a.</v>
      </c>
      <c r="H466" s="165" t="str">
        <f t="shared" si="111"/>
        <v>n.a.</v>
      </c>
      <c r="I466" s="165" t="str">
        <f t="shared" si="111"/>
        <v>n.a.</v>
      </c>
      <c r="J466" s="165" t="str">
        <f t="shared" si="111"/>
        <v>n.a.</v>
      </c>
      <c r="K466" s="165" t="str">
        <f t="shared" si="111"/>
        <v>n.a.</v>
      </c>
      <c r="L466" s="165" t="str">
        <f t="shared" si="112"/>
        <v>n.a.</v>
      </c>
      <c r="M466" s="165" t="str">
        <f t="shared" si="112"/>
        <v>n.a.</v>
      </c>
      <c r="N466" s="165" t="str">
        <f t="shared" si="112"/>
        <v>n.a.</v>
      </c>
      <c r="O466" s="165" t="str">
        <f t="shared" si="112"/>
        <v>n.a.</v>
      </c>
      <c r="P466" s="165" t="str">
        <f t="shared" si="112"/>
        <v>n.a.</v>
      </c>
      <c r="Q466" s="165" t="str">
        <f t="shared" si="112"/>
        <v>n.a.</v>
      </c>
      <c r="R466" s="165" t="str">
        <f t="shared" si="112"/>
        <v>n.a.</v>
      </c>
      <c r="S466" s="165" t="str">
        <f t="shared" si="112"/>
        <v>n.a.</v>
      </c>
    </row>
    <row r="467" spans="1:19" s="51" customFormat="1" x14ac:dyDescent="0.25">
      <c r="A467" s="239">
        <v>334</v>
      </c>
      <c r="B467" s="165" t="str">
        <f t="shared" si="111"/>
        <v>n.a.</v>
      </c>
      <c r="C467" s="165" t="str">
        <f t="shared" si="111"/>
        <v>n.a.</v>
      </c>
      <c r="D467" s="165" t="str">
        <f t="shared" si="111"/>
        <v>n.a.</v>
      </c>
      <c r="E467" s="165" t="str">
        <f t="shared" si="111"/>
        <v>n.a.</v>
      </c>
      <c r="F467" s="165" t="str">
        <f t="shared" si="111"/>
        <v>73071110</v>
      </c>
      <c r="G467" s="165" t="str">
        <f t="shared" si="111"/>
        <v>n.a.</v>
      </c>
      <c r="H467" s="165" t="str">
        <f t="shared" si="111"/>
        <v>n.a.</v>
      </c>
      <c r="I467" s="165" t="str">
        <f t="shared" si="111"/>
        <v>n.a.</v>
      </c>
      <c r="J467" s="165" t="str">
        <f t="shared" si="111"/>
        <v>n.a.</v>
      </c>
      <c r="K467" s="165" t="str">
        <f t="shared" si="111"/>
        <v>n.a.</v>
      </c>
      <c r="L467" s="165" t="str">
        <f t="shared" si="112"/>
        <v>n.a.</v>
      </c>
      <c r="M467" s="165" t="str">
        <f t="shared" si="112"/>
        <v>n.a.</v>
      </c>
      <c r="N467" s="165" t="str">
        <f t="shared" si="112"/>
        <v>n.a.</v>
      </c>
      <c r="O467" s="165" t="str">
        <f t="shared" si="112"/>
        <v>n.a.</v>
      </c>
      <c r="P467" s="165" t="str">
        <f t="shared" si="112"/>
        <v>n.a.</v>
      </c>
      <c r="Q467" s="165" t="str">
        <f t="shared" si="112"/>
        <v>n.a.</v>
      </c>
      <c r="R467" s="165" t="str">
        <f t="shared" si="112"/>
        <v>n.a.</v>
      </c>
      <c r="S467" s="165" t="str">
        <f t="shared" si="112"/>
        <v>n.a.</v>
      </c>
    </row>
    <row r="468" spans="1:19" s="51" customFormat="1" x14ac:dyDescent="0.25">
      <c r="A468" s="239">
        <v>335</v>
      </c>
      <c r="B468" s="165" t="str">
        <f t="shared" si="111"/>
        <v>n.a.</v>
      </c>
      <c r="C468" s="165" t="str">
        <f t="shared" si="111"/>
        <v>n.a.</v>
      </c>
      <c r="D468" s="165" t="str">
        <f t="shared" si="111"/>
        <v>n.a.</v>
      </c>
      <c r="E468" s="165" t="str">
        <f t="shared" si="111"/>
        <v>n.a.</v>
      </c>
      <c r="F468" s="165" t="str">
        <f t="shared" si="111"/>
        <v>73071190</v>
      </c>
      <c r="G468" s="165" t="str">
        <f t="shared" si="111"/>
        <v>n.a.</v>
      </c>
      <c r="H468" s="165" t="str">
        <f t="shared" si="111"/>
        <v>n.a.</v>
      </c>
      <c r="I468" s="165" t="str">
        <f t="shared" si="111"/>
        <v>n.a.</v>
      </c>
      <c r="J468" s="165" t="str">
        <f t="shared" si="111"/>
        <v>n.a.</v>
      </c>
      <c r="K468" s="165" t="str">
        <f t="shared" si="111"/>
        <v>n.a.</v>
      </c>
      <c r="L468" s="165" t="str">
        <f t="shared" si="112"/>
        <v>n.a.</v>
      </c>
      <c r="M468" s="165" t="str">
        <f t="shared" si="112"/>
        <v>n.a.</v>
      </c>
      <c r="N468" s="165" t="str">
        <f t="shared" si="112"/>
        <v>n.a.</v>
      </c>
      <c r="O468" s="165" t="str">
        <f t="shared" si="112"/>
        <v>n.a.</v>
      </c>
      <c r="P468" s="165" t="str">
        <f t="shared" si="112"/>
        <v>n.a.</v>
      </c>
      <c r="Q468" s="165" t="str">
        <f t="shared" si="112"/>
        <v>n.a.</v>
      </c>
      <c r="R468" s="165" t="str">
        <f t="shared" si="112"/>
        <v>n.a.</v>
      </c>
      <c r="S468" s="165" t="str">
        <f t="shared" si="112"/>
        <v>n.a.</v>
      </c>
    </row>
    <row r="469" spans="1:19" s="51" customFormat="1" x14ac:dyDescent="0.25">
      <c r="A469" s="239">
        <v>336</v>
      </c>
      <c r="B469" s="165" t="str">
        <f t="shared" si="111"/>
        <v>n.a.</v>
      </c>
      <c r="C469" s="165" t="str">
        <f t="shared" si="111"/>
        <v>n.a.</v>
      </c>
      <c r="D469" s="165" t="str">
        <f t="shared" si="111"/>
        <v>n.a.</v>
      </c>
      <c r="E469" s="165" t="str">
        <f t="shared" si="111"/>
        <v>n.a.</v>
      </c>
      <c r="F469" s="165" t="str">
        <f t="shared" si="111"/>
        <v>73071910</v>
      </c>
      <c r="G469" s="165" t="str">
        <f t="shared" si="111"/>
        <v>n.a.</v>
      </c>
      <c r="H469" s="165" t="str">
        <f t="shared" si="111"/>
        <v>n.a.</v>
      </c>
      <c r="I469" s="165" t="str">
        <f t="shared" si="111"/>
        <v>n.a.</v>
      </c>
      <c r="J469" s="165" t="str">
        <f t="shared" si="111"/>
        <v>n.a.</v>
      </c>
      <c r="K469" s="165" t="str">
        <f t="shared" si="111"/>
        <v>n.a.</v>
      </c>
      <c r="L469" s="165" t="str">
        <f t="shared" si="112"/>
        <v>n.a.</v>
      </c>
      <c r="M469" s="165" t="str">
        <f t="shared" si="112"/>
        <v>n.a.</v>
      </c>
      <c r="N469" s="165" t="str">
        <f t="shared" si="112"/>
        <v>n.a.</v>
      </c>
      <c r="O469" s="165" t="str">
        <f t="shared" si="112"/>
        <v>n.a.</v>
      </c>
      <c r="P469" s="165" t="str">
        <f t="shared" si="112"/>
        <v>n.a.</v>
      </c>
      <c r="Q469" s="165" t="str">
        <f t="shared" si="112"/>
        <v>n.a.</v>
      </c>
      <c r="R469" s="165" t="str">
        <f t="shared" si="112"/>
        <v>n.a.</v>
      </c>
      <c r="S469" s="165" t="str">
        <f t="shared" si="112"/>
        <v>n.a.</v>
      </c>
    </row>
    <row r="470" spans="1:19" s="51" customFormat="1" x14ac:dyDescent="0.25">
      <c r="A470" s="239">
        <v>337</v>
      </c>
      <c r="B470" s="165" t="str">
        <f t="shared" si="111"/>
        <v>n.a.</v>
      </c>
      <c r="C470" s="165" t="str">
        <f t="shared" si="111"/>
        <v>n.a.</v>
      </c>
      <c r="D470" s="165" t="str">
        <f t="shared" si="111"/>
        <v>n.a.</v>
      </c>
      <c r="E470" s="165" t="str">
        <f t="shared" si="111"/>
        <v>n.a.</v>
      </c>
      <c r="F470" s="165" t="str">
        <f t="shared" si="111"/>
        <v>73071990</v>
      </c>
      <c r="G470" s="165" t="str">
        <f t="shared" si="111"/>
        <v>n.a.</v>
      </c>
      <c r="H470" s="165" t="str">
        <f t="shared" si="111"/>
        <v>n.a.</v>
      </c>
      <c r="I470" s="165" t="str">
        <f t="shared" si="111"/>
        <v>n.a.</v>
      </c>
      <c r="J470" s="165" t="str">
        <f t="shared" si="111"/>
        <v>n.a.</v>
      </c>
      <c r="K470" s="165" t="str">
        <f t="shared" si="111"/>
        <v>n.a.</v>
      </c>
      <c r="L470" s="165" t="str">
        <f t="shared" si="112"/>
        <v>n.a.</v>
      </c>
      <c r="M470" s="165" t="str">
        <f t="shared" si="112"/>
        <v>n.a.</v>
      </c>
      <c r="N470" s="165" t="str">
        <f t="shared" si="112"/>
        <v>n.a.</v>
      </c>
      <c r="O470" s="165" t="str">
        <f t="shared" si="112"/>
        <v>n.a.</v>
      </c>
      <c r="P470" s="165" t="str">
        <f t="shared" si="112"/>
        <v>n.a.</v>
      </c>
      <c r="Q470" s="165" t="str">
        <f t="shared" si="112"/>
        <v>n.a.</v>
      </c>
      <c r="R470" s="165" t="str">
        <f t="shared" si="112"/>
        <v>n.a.</v>
      </c>
      <c r="S470" s="165" t="str">
        <f t="shared" si="112"/>
        <v>n.a.</v>
      </c>
    </row>
    <row r="471" spans="1:19" s="51" customFormat="1" x14ac:dyDescent="0.25">
      <c r="A471" s="239">
        <v>338</v>
      </c>
      <c r="B471" s="165" t="str">
        <f t="shared" si="111"/>
        <v>n.a.</v>
      </c>
      <c r="C471" s="165" t="str">
        <f t="shared" si="111"/>
        <v>n.a.</v>
      </c>
      <c r="D471" s="165" t="str">
        <f t="shared" si="111"/>
        <v>n.a.</v>
      </c>
      <c r="E471" s="165" t="str">
        <f t="shared" si="111"/>
        <v>n.a.</v>
      </c>
      <c r="F471" s="165" t="str">
        <f t="shared" si="111"/>
        <v>73072100</v>
      </c>
      <c r="G471" s="165" t="str">
        <f t="shared" si="111"/>
        <v>n.a.</v>
      </c>
      <c r="H471" s="165" t="str">
        <f t="shared" si="111"/>
        <v>n.a.</v>
      </c>
      <c r="I471" s="165" t="str">
        <f t="shared" si="111"/>
        <v>n.a.</v>
      </c>
      <c r="J471" s="165" t="str">
        <f t="shared" si="111"/>
        <v>n.a.</v>
      </c>
      <c r="K471" s="165" t="str">
        <f t="shared" si="111"/>
        <v>n.a.</v>
      </c>
      <c r="L471" s="165" t="str">
        <f t="shared" si="112"/>
        <v>n.a.</v>
      </c>
      <c r="M471" s="165" t="str">
        <f t="shared" si="112"/>
        <v>n.a.</v>
      </c>
      <c r="N471" s="165" t="str">
        <f t="shared" si="112"/>
        <v>n.a.</v>
      </c>
      <c r="O471" s="165" t="str">
        <f t="shared" si="112"/>
        <v>n.a.</v>
      </c>
      <c r="P471" s="165" t="str">
        <f t="shared" si="112"/>
        <v>n.a.</v>
      </c>
      <c r="Q471" s="165" t="str">
        <f t="shared" si="112"/>
        <v>n.a.</v>
      </c>
      <c r="R471" s="165" t="str">
        <f t="shared" si="112"/>
        <v>n.a.</v>
      </c>
      <c r="S471" s="165" t="str">
        <f t="shared" si="112"/>
        <v>n.a.</v>
      </c>
    </row>
    <row r="472" spans="1:19" s="51" customFormat="1" x14ac:dyDescent="0.25">
      <c r="A472" s="239">
        <v>339</v>
      </c>
      <c r="B472" s="165" t="str">
        <f t="shared" si="111"/>
        <v>n.a.</v>
      </c>
      <c r="C472" s="165" t="str">
        <f t="shared" si="111"/>
        <v>n.a.</v>
      </c>
      <c r="D472" s="165" t="str">
        <f t="shared" si="111"/>
        <v>n.a.</v>
      </c>
      <c r="E472" s="165" t="str">
        <f t="shared" si="111"/>
        <v>n.a.</v>
      </c>
      <c r="F472" s="165" t="str">
        <f t="shared" si="111"/>
        <v>73072210</v>
      </c>
      <c r="G472" s="165" t="str">
        <f t="shared" si="111"/>
        <v>n.a.</v>
      </c>
      <c r="H472" s="165" t="str">
        <f t="shared" si="111"/>
        <v>n.a.</v>
      </c>
      <c r="I472" s="165" t="str">
        <f t="shared" si="111"/>
        <v>n.a.</v>
      </c>
      <c r="J472" s="165" t="str">
        <f t="shared" si="111"/>
        <v>n.a.</v>
      </c>
      <c r="K472" s="165" t="str">
        <f t="shared" si="111"/>
        <v>n.a.</v>
      </c>
      <c r="L472" s="165" t="str">
        <f t="shared" si="112"/>
        <v>n.a.</v>
      </c>
      <c r="M472" s="165" t="str">
        <f t="shared" si="112"/>
        <v>n.a.</v>
      </c>
      <c r="N472" s="165" t="str">
        <f t="shared" si="112"/>
        <v>n.a.</v>
      </c>
      <c r="O472" s="165" t="str">
        <f t="shared" si="112"/>
        <v>n.a.</v>
      </c>
      <c r="P472" s="165" t="str">
        <f t="shared" si="112"/>
        <v>n.a.</v>
      </c>
      <c r="Q472" s="165" t="str">
        <f t="shared" si="112"/>
        <v>n.a.</v>
      </c>
      <c r="R472" s="165" t="str">
        <f t="shared" si="112"/>
        <v>n.a.</v>
      </c>
      <c r="S472" s="165" t="str">
        <f t="shared" si="112"/>
        <v>n.a.</v>
      </c>
    </row>
    <row r="473" spans="1:19" s="51" customFormat="1" x14ac:dyDescent="0.25">
      <c r="A473" s="239">
        <v>340</v>
      </c>
      <c r="B473" s="165" t="str">
        <f t="shared" si="111"/>
        <v>n.a.</v>
      </c>
      <c r="C473" s="165" t="str">
        <f t="shared" si="111"/>
        <v>n.a.</v>
      </c>
      <c r="D473" s="165" t="str">
        <f t="shared" si="111"/>
        <v>n.a.</v>
      </c>
      <c r="E473" s="165" t="str">
        <f t="shared" si="111"/>
        <v>n.a.</v>
      </c>
      <c r="F473" s="165" t="str">
        <f t="shared" si="111"/>
        <v>73072290</v>
      </c>
      <c r="G473" s="165" t="str">
        <f t="shared" si="111"/>
        <v>n.a.</v>
      </c>
      <c r="H473" s="165" t="str">
        <f t="shared" si="111"/>
        <v>n.a.</v>
      </c>
      <c r="I473" s="165" t="str">
        <f t="shared" si="111"/>
        <v>n.a.</v>
      </c>
      <c r="J473" s="165" t="str">
        <f t="shared" si="111"/>
        <v>n.a.</v>
      </c>
      <c r="K473" s="165" t="str">
        <f t="shared" si="111"/>
        <v>n.a.</v>
      </c>
      <c r="L473" s="165" t="str">
        <f t="shared" si="112"/>
        <v>n.a.</v>
      </c>
      <c r="M473" s="165" t="str">
        <f t="shared" si="112"/>
        <v>n.a.</v>
      </c>
      <c r="N473" s="165" t="str">
        <f t="shared" si="112"/>
        <v>n.a.</v>
      </c>
      <c r="O473" s="165" t="str">
        <f t="shared" si="112"/>
        <v>n.a.</v>
      </c>
      <c r="P473" s="165" t="str">
        <f t="shared" si="112"/>
        <v>n.a.</v>
      </c>
      <c r="Q473" s="165" t="str">
        <f t="shared" si="112"/>
        <v>n.a.</v>
      </c>
      <c r="R473" s="165" t="str">
        <f t="shared" si="112"/>
        <v>n.a.</v>
      </c>
      <c r="S473" s="165" t="str">
        <f t="shared" si="112"/>
        <v>n.a.</v>
      </c>
    </row>
    <row r="474" spans="1:19" s="51" customFormat="1" x14ac:dyDescent="0.25">
      <c r="A474" s="239">
        <v>341</v>
      </c>
      <c r="B474" s="165" t="str">
        <f t="shared" ref="B474:K483" si="113">IFERROR(INDEX(CNCodes_ListKey,MATCH($A474&amp;"_"&amp;B$132,CNCodes_ListNumbering,0)),CONST_NA)</f>
        <v>n.a.</v>
      </c>
      <c r="C474" s="165" t="str">
        <f t="shared" si="113"/>
        <v>n.a.</v>
      </c>
      <c r="D474" s="165" t="str">
        <f t="shared" si="113"/>
        <v>n.a.</v>
      </c>
      <c r="E474" s="165" t="str">
        <f t="shared" si="113"/>
        <v>n.a.</v>
      </c>
      <c r="F474" s="165" t="str">
        <f t="shared" si="113"/>
        <v>73072310</v>
      </c>
      <c r="G474" s="165" t="str">
        <f t="shared" si="113"/>
        <v>n.a.</v>
      </c>
      <c r="H474" s="165" t="str">
        <f t="shared" si="113"/>
        <v>n.a.</v>
      </c>
      <c r="I474" s="165" t="str">
        <f t="shared" si="113"/>
        <v>n.a.</v>
      </c>
      <c r="J474" s="165" t="str">
        <f t="shared" si="113"/>
        <v>n.a.</v>
      </c>
      <c r="K474" s="165" t="str">
        <f t="shared" si="113"/>
        <v>n.a.</v>
      </c>
      <c r="L474" s="165" t="str">
        <f t="shared" ref="L474:S483" si="114">IFERROR(INDEX(CNCodes_ListKey,MATCH($A474&amp;"_"&amp;L$132,CNCodes_ListNumbering,0)),CONST_NA)</f>
        <v>n.a.</v>
      </c>
      <c r="M474" s="165" t="str">
        <f t="shared" si="114"/>
        <v>n.a.</v>
      </c>
      <c r="N474" s="165" t="str">
        <f t="shared" si="114"/>
        <v>n.a.</v>
      </c>
      <c r="O474" s="165" t="str">
        <f t="shared" si="114"/>
        <v>n.a.</v>
      </c>
      <c r="P474" s="165" t="str">
        <f t="shared" si="114"/>
        <v>n.a.</v>
      </c>
      <c r="Q474" s="165" t="str">
        <f t="shared" si="114"/>
        <v>n.a.</v>
      </c>
      <c r="R474" s="165" t="str">
        <f t="shared" si="114"/>
        <v>n.a.</v>
      </c>
      <c r="S474" s="165" t="str">
        <f t="shared" si="114"/>
        <v>n.a.</v>
      </c>
    </row>
    <row r="475" spans="1:19" s="51" customFormat="1" x14ac:dyDescent="0.25">
      <c r="A475" s="239">
        <v>342</v>
      </c>
      <c r="B475" s="165" t="str">
        <f t="shared" si="113"/>
        <v>n.a.</v>
      </c>
      <c r="C475" s="165" t="str">
        <f t="shared" si="113"/>
        <v>n.a.</v>
      </c>
      <c r="D475" s="165" t="str">
        <f t="shared" si="113"/>
        <v>n.a.</v>
      </c>
      <c r="E475" s="165" t="str">
        <f t="shared" si="113"/>
        <v>n.a.</v>
      </c>
      <c r="F475" s="165" t="str">
        <f t="shared" si="113"/>
        <v>73072390</v>
      </c>
      <c r="G475" s="165" t="str">
        <f t="shared" si="113"/>
        <v>n.a.</v>
      </c>
      <c r="H475" s="165" t="str">
        <f t="shared" si="113"/>
        <v>n.a.</v>
      </c>
      <c r="I475" s="165" t="str">
        <f t="shared" si="113"/>
        <v>n.a.</v>
      </c>
      <c r="J475" s="165" t="str">
        <f t="shared" si="113"/>
        <v>n.a.</v>
      </c>
      <c r="K475" s="165" t="str">
        <f t="shared" si="113"/>
        <v>n.a.</v>
      </c>
      <c r="L475" s="165" t="str">
        <f t="shared" si="114"/>
        <v>n.a.</v>
      </c>
      <c r="M475" s="165" t="str">
        <f t="shared" si="114"/>
        <v>n.a.</v>
      </c>
      <c r="N475" s="165" t="str">
        <f t="shared" si="114"/>
        <v>n.a.</v>
      </c>
      <c r="O475" s="165" t="str">
        <f t="shared" si="114"/>
        <v>n.a.</v>
      </c>
      <c r="P475" s="165" t="str">
        <f t="shared" si="114"/>
        <v>n.a.</v>
      </c>
      <c r="Q475" s="165" t="str">
        <f t="shared" si="114"/>
        <v>n.a.</v>
      </c>
      <c r="R475" s="165" t="str">
        <f t="shared" si="114"/>
        <v>n.a.</v>
      </c>
      <c r="S475" s="165" t="str">
        <f t="shared" si="114"/>
        <v>n.a.</v>
      </c>
    </row>
    <row r="476" spans="1:19" s="51" customFormat="1" x14ac:dyDescent="0.25">
      <c r="A476" s="239">
        <v>343</v>
      </c>
      <c r="B476" s="165" t="str">
        <f t="shared" si="113"/>
        <v>n.a.</v>
      </c>
      <c r="C476" s="165" t="str">
        <f t="shared" si="113"/>
        <v>n.a.</v>
      </c>
      <c r="D476" s="165" t="str">
        <f t="shared" si="113"/>
        <v>n.a.</v>
      </c>
      <c r="E476" s="165" t="str">
        <f t="shared" si="113"/>
        <v>n.a.</v>
      </c>
      <c r="F476" s="165" t="str">
        <f t="shared" si="113"/>
        <v>73072910</v>
      </c>
      <c r="G476" s="165" t="str">
        <f t="shared" si="113"/>
        <v>n.a.</v>
      </c>
      <c r="H476" s="165" t="str">
        <f t="shared" si="113"/>
        <v>n.a.</v>
      </c>
      <c r="I476" s="165" t="str">
        <f t="shared" si="113"/>
        <v>n.a.</v>
      </c>
      <c r="J476" s="165" t="str">
        <f t="shared" si="113"/>
        <v>n.a.</v>
      </c>
      <c r="K476" s="165" t="str">
        <f t="shared" si="113"/>
        <v>n.a.</v>
      </c>
      <c r="L476" s="165" t="str">
        <f t="shared" si="114"/>
        <v>n.a.</v>
      </c>
      <c r="M476" s="165" t="str">
        <f t="shared" si="114"/>
        <v>n.a.</v>
      </c>
      <c r="N476" s="165" t="str">
        <f t="shared" si="114"/>
        <v>n.a.</v>
      </c>
      <c r="O476" s="165" t="str">
        <f t="shared" si="114"/>
        <v>n.a.</v>
      </c>
      <c r="P476" s="165" t="str">
        <f t="shared" si="114"/>
        <v>n.a.</v>
      </c>
      <c r="Q476" s="165" t="str">
        <f t="shared" si="114"/>
        <v>n.a.</v>
      </c>
      <c r="R476" s="165" t="str">
        <f t="shared" si="114"/>
        <v>n.a.</v>
      </c>
      <c r="S476" s="165" t="str">
        <f t="shared" si="114"/>
        <v>n.a.</v>
      </c>
    </row>
    <row r="477" spans="1:19" s="51" customFormat="1" x14ac:dyDescent="0.25">
      <c r="A477" s="239">
        <v>344</v>
      </c>
      <c r="B477" s="165" t="str">
        <f t="shared" si="113"/>
        <v>n.a.</v>
      </c>
      <c r="C477" s="165" t="str">
        <f t="shared" si="113"/>
        <v>n.a.</v>
      </c>
      <c r="D477" s="165" t="str">
        <f t="shared" si="113"/>
        <v>n.a.</v>
      </c>
      <c r="E477" s="165" t="str">
        <f t="shared" si="113"/>
        <v>n.a.</v>
      </c>
      <c r="F477" s="165" t="str">
        <f t="shared" si="113"/>
        <v>73072980</v>
      </c>
      <c r="G477" s="165" t="str">
        <f t="shared" si="113"/>
        <v>n.a.</v>
      </c>
      <c r="H477" s="165" t="str">
        <f t="shared" si="113"/>
        <v>n.a.</v>
      </c>
      <c r="I477" s="165" t="str">
        <f t="shared" si="113"/>
        <v>n.a.</v>
      </c>
      <c r="J477" s="165" t="str">
        <f t="shared" si="113"/>
        <v>n.a.</v>
      </c>
      <c r="K477" s="165" t="str">
        <f t="shared" si="113"/>
        <v>n.a.</v>
      </c>
      <c r="L477" s="165" t="str">
        <f t="shared" si="114"/>
        <v>n.a.</v>
      </c>
      <c r="M477" s="165" t="str">
        <f t="shared" si="114"/>
        <v>n.a.</v>
      </c>
      <c r="N477" s="165" t="str">
        <f t="shared" si="114"/>
        <v>n.a.</v>
      </c>
      <c r="O477" s="165" t="str">
        <f t="shared" si="114"/>
        <v>n.a.</v>
      </c>
      <c r="P477" s="165" t="str">
        <f t="shared" si="114"/>
        <v>n.a.</v>
      </c>
      <c r="Q477" s="165" t="str">
        <f t="shared" si="114"/>
        <v>n.a.</v>
      </c>
      <c r="R477" s="165" t="str">
        <f t="shared" si="114"/>
        <v>n.a.</v>
      </c>
      <c r="S477" s="165" t="str">
        <f t="shared" si="114"/>
        <v>n.a.</v>
      </c>
    </row>
    <row r="478" spans="1:19" s="51" customFormat="1" x14ac:dyDescent="0.25">
      <c r="A478" s="239">
        <v>345</v>
      </c>
      <c r="B478" s="165" t="str">
        <f t="shared" si="113"/>
        <v>n.a.</v>
      </c>
      <c r="C478" s="165" t="str">
        <f t="shared" si="113"/>
        <v>n.a.</v>
      </c>
      <c r="D478" s="165" t="str">
        <f t="shared" si="113"/>
        <v>n.a.</v>
      </c>
      <c r="E478" s="165" t="str">
        <f t="shared" si="113"/>
        <v>n.a.</v>
      </c>
      <c r="F478" s="165" t="str">
        <f t="shared" si="113"/>
        <v>73079100</v>
      </c>
      <c r="G478" s="165" t="str">
        <f t="shared" si="113"/>
        <v>n.a.</v>
      </c>
      <c r="H478" s="165" t="str">
        <f t="shared" si="113"/>
        <v>n.a.</v>
      </c>
      <c r="I478" s="165" t="str">
        <f t="shared" si="113"/>
        <v>n.a.</v>
      </c>
      <c r="J478" s="165" t="str">
        <f t="shared" si="113"/>
        <v>n.a.</v>
      </c>
      <c r="K478" s="165" t="str">
        <f t="shared" si="113"/>
        <v>n.a.</v>
      </c>
      <c r="L478" s="165" t="str">
        <f t="shared" si="114"/>
        <v>n.a.</v>
      </c>
      <c r="M478" s="165" t="str">
        <f t="shared" si="114"/>
        <v>n.a.</v>
      </c>
      <c r="N478" s="165" t="str">
        <f t="shared" si="114"/>
        <v>n.a.</v>
      </c>
      <c r="O478" s="165" t="str">
        <f t="shared" si="114"/>
        <v>n.a.</v>
      </c>
      <c r="P478" s="165" t="str">
        <f t="shared" si="114"/>
        <v>n.a.</v>
      </c>
      <c r="Q478" s="165" t="str">
        <f t="shared" si="114"/>
        <v>n.a.</v>
      </c>
      <c r="R478" s="165" t="str">
        <f t="shared" si="114"/>
        <v>n.a.</v>
      </c>
      <c r="S478" s="165" t="str">
        <f t="shared" si="114"/>
        <v>n.a.</v>
      </c>
    </row>
    <row r="479" spans="1:19" s="51" customFormat="1" x14ac:dyDescent="0.25">
      <c r="A479" s="239">
        <v>346</v>
      </c>
      <c r="B479" s="165" t="str">
        <f t="shared" si="113"/>
        <v>n.a.</v>
      </c>
      <c r="C479" s="165" t="str">
        <f t="shared" si="113"/>
        <v>n.a.</v>
      </c>
      <c r="D479" s="165" t="str">
        <f t="shared" si="113"/>
        <v>n.a.</v>
      </c>
      <c r="E479" s="165" t="str">
        <f t="shared" si="113"/>
        <v>n.a.</v>
      </c>
      <c r="F479" s="165" t="str">
        <f t="shared" si="113"/>
        <v>73079210</v>
      </c>
      <c r="G479" s="165" t="str">
        <f t="shared" si="113"/>
        <v>n.a.</v>
      </c>
      <c r="H479" s="165" t="str">
        <f t="shared" si="113"/>
        <v>n.a.</v>
      </c>
      <c r="I479" s="165" t="str">
        <f t="shared" si="113"/>
        <v>n.a.</v>
      </c>
      <c r="J479" s="165" t="str">
        <f t="shared" si="113"/>
        <v>n.a.</v>
      </c>
      <c r="K479" s="165" t="str">
        <f t="shared" si="113"/>
        <v>n.a.</v>
      </c>
      <c r="L479" s="165" t="str">
        <f t="shared" si="114"/>
        <v>n.a.</v>
      </c>
      <c r="M479" s="165" t="str">
        <f t="shared" si="114"/>
        <v>n.a.</v>
      </c>
      <c r="N479" s="165" t="str">
        <f t="shared" si="114"/>
        <v>n.a.</v>
      </c>
      <c r="O479" s="165" t="str">
        <f t="shared" si="114"/>
        <v>n.a.</v>
      </c>
      <c r="P479" s="165" t="str">
        <f t="shared" si="114"/>
        <v>n.a.</v>
      </c>
      <c r="Q479" s="165" t="str">
        <f t="shared" si="114"/>
        <v>n.a.</v>
      </c>
      <c r="R479" s="165" t="str">
        <f t="shared" si="114"/>
        <v>n.a.</v>
      </c>
      <c r="S479" s="165" t="str">
        <f t="shared" si="114"/>
        <v>n.a.</v>
      </c>
    </row>
    <row r="480" spans="1:19" s="51" customFormat="1" x14ac:dyDescent="0.25">
      <c r="A480" s="239">
        <v>347</v>
      </c>
      <c r="B480" s="165" t="str">
        <f t="shared" si="113"/>
        <v>n.a.</v>
      </c>
      <c r="C480" s="165" t="str">
        <f t="shared" si="113"/>
        <v>n.a.</v>
      </c>
      <c r="D480" s="165" t="str">
        <f t="shared" si="113"/>
        <v>n.a.</v>
      </c>
      <c r="E480" s="165" t="str">
        <f t="shared" si="113"/>
        <v>n.a.</v>
      </c>
      <c r="F480" s="165" t="str">
        <f t="shared" si="113"/>
        <v>73079290</v>
      </c>
      <c r="G480" s="165" t="str">
        <f t="shared" si="113"/>
        <v>n.a.</v>
      </c>
      <c r="H480" s="165" t="str">
        <f t="shared" si="113"/>
        <v>n.a.</v>
      </c>
      <c r="I480" s="165" t="str">
        <f t="shared" si="113"/>
        <v>n.a.</v>
      </c>
      <c r="J480" s="165" t="str">
        <f t="shared" si="113"/>
        <v>n.a.</v>
      </c>
      <c r="K480" s="165" t="str">
        <f t="shared" si="113"/>
        <v>n.a.</v>
      </c>
      <c r="L480" s="165" t="str">
        <f t="shared" si="114"/>
        <v>n.a.</v>
      </c>
      <c r="M480" s="165" t="str">
        <f t="shared" si="114"/>
        <v>n.a.</v>
      </c>
      <c r="N480" s="165" t="str">
        <f t="shared" si="114"/>
        <v>n.a.</v>
      </c>
      <c r="O480" s="165" t="str">
        <f t="shared" si="114"/>
        <v>n.a.</v>
      </c>
      <c r="P480" s="165" t="str">
        <f t="shared" si="114"/>
        <v>n.a.</v>
      </c>
      <c r="Q480" s="165" t="str">
        <f t="shared" si="114"/>
        <v>n.a.</v>
      </c>
      <c r="R480" s="165" t="str">
        <f t="shared" si="114"/>
        <v>n.a.</v>
      </c>
      <c r="S480" s="165" t="str">
        <f t="shared" si="114"/>
        <v>n.a.</v>
      </c>
    </row>
    <row r="481" spans="1:19" s="51" customFormat="1" x14ac:dyDescent="0.25">
      <c r="A481" s="239">
        <v>348</v>
      </c>
      <c r="B481" s="165" t="str">
        <f t="shared" si="113"/>
        <v>n.a.</v>
      </c>
      <c r="C481" s="165" t="str">
        <f t="shared" si="113"/>
        <v>n.a.</v>
      </c>
      <c r="D481" s="165" t="str">
        <f t="shared" si="113"/>
        <v>n.a.</v>
      </c>
      <c r="E481" s="165" t="str">
        <f t="shared" si="113"/>
        <v>n.a.</v>
      </c>
      <c r="F481" s="165" t="str">
        <f t="shared" si="113"/>
        <v>73079311</v>
      </c>
      <c r="G481" s="165" t="str">
        <f t="shared" si="113"/>
        <v>n.a.</v>
      </c>
      <c r="H481" s="165" t="str">
        <f t="shared" si="113"/>
        <v>n.a.</v>
      </c>
      <c r="I481" s="165" t="str">
        <f t="shared" si="113"/>
        <v>n.a.</v>
      </c>
      <c r="J481" s="165" t="str">
        <f t="shared" si="113"/>
        <v>n.a.</v>
      </c>
      <c r="K481" s="165" t="str">
        <f t="shared" si="113"/>
        <v>n.a.</v>
      </c>
      <c r="L481" s="165" t="str">
        <f t="shared" si="114"/>
        <v>n.a.</v>
      </c>
      <c r="M481" s="165" t="str">
        <f t="shared" si="114"/>
        <v>n.a.</v>
      </c>
      <c r="N481" s="165" t="str">
        <f t="shared" si="114"/>
        <v>n.a.</v>
      </c>
      <c r="O481" s="165" t="str">
        <f t="shared" si="114"/>
        <v>n.a.</v>
      </c>
      <c r="P481" s="165" t="str">
        <f t="shared" si="114"/>
        <v>n.a.</v>
      </c>
      <c r="Q481" s="165" t="str">
        <f t="shared" si="114"/>
        <v>n.a.</v>
      </c>
      <c r="R481" s="165" t="str">
        <f t="shared" si="114"/>
        <v>n.a.</v>
      </c>
      <c r="S481" s="165" t="str">
        <f t="shared" si="114"/>
        <v>n.a.</v>
      </c>
    </row>
    <row r="482" spans="1:19" s="51" customFormat="1" x14ac:dyDescent="0.25">
      <c r="A482" s="239">
        <v>349</v>
      </c>
      <c r="B482" s="165" t="str">
        <f t="shared" si="113"/>
        <v>n.a.</v>
      </c>
      <c r="C482" s="165" t="str">
        <f t="shared" si="113"/>
        <v>n.a.</v>
      </c>
      <c r="D482" s="165" t="str">
        <f t="shared" si="113"/>
        <v>n.a.</v>
      </c>
      <c r="E482" s="165" t="str">
        <f t="shared" si="113"/>
        <v>n.a.</v>
      </c>
      <c r="F482" s="165" t="str">
        <f t="shared" si="113"/>
        <v>73079319</v>
      </c>
      <c r="G482" s="165" t="str">
        <f t="shared" si="113"/>
        <v>n.a.</v>
      </c>
      <c r="H482" s="165" t="str">
        <f t="shared" si="113"/>
        <v>n.a.</v>
      </c>
      <c r="I482" s="165" t="str">
        <f t="shared" si="113"/>
        <v>n.a.</v>
      </c>
      <c r="J482" s="165" t="str">
        <f t="shared" si="113"/>
        <v>n.a.</v>
      </c>
      <c r="K482" s="165" t="str">
        <f t="shared" si="113"/>
        <v>n.a.</v>
      </c>
      <c r="L482" s="165" t="str">
        <f t="shared" si="114"/>
        <v>n.a.</v>
      </c>
      <c r="M482" s="165" t="str">
        <f t="shared" si="114"/>
        <v>n.a.</v>
      </c>
      <c r="N482" s="165" t="str">
        <f t="shared" si="114"/>
        <v>n.a.</v>
      </c>
      <c r="O482" s="165" t="str">
        <f t="shared" si="114"/>
        <v>n.a.</v>
      </c>
      <c r="P482" s="165" t="str">
        <f t="shared" si="114"/>
        <v>n.a.</v>
      </c>
      <c r="Q482" s="165" t="str">
        <f t="shared" si="114"/>
        <v>n.a.</v>
      </c>
      <c r="R482" s="165" t="str">
        <f t="shared" si="114"/>
        <v>n.a.</v>
      </c>
      <c r="S482" s="165" t="str">
        <f t="shared" si="114"/>
        <v>n.a.</v>
      </c>
    </row>
    <row r="483" spans="1:19" s="51" customFormat="1" x14ac:dyDescent="0.25">
      <c r="A483" s="239">
        <v>350</v>
      </c>
      <c r="B483" s="165" t="str">
        <f t="shared" si="113"/>
        <v>n.a.</v>
      </c>
      <c r="C483" s="165" t="str">
        <f t="shared" si="113"/>
        <v>n.a.</v>
      </c>
      <c r="D483" s="165" t="str">
        <f t="shared" si="113"/>
        <v>n.a.</v>
      </c>
      <c r="E483" s="165" t="str">
        <f t="shared" si="113"/>
        <v>n.a.</v>
      </c>
      <c r="F483" s="165" t="str">
        <f t="shared" si="113"/>
        <v>73079391</v>
      </c>
      <c r="G483" s="165" t="str">
        <f t="shared" si="113"/>
        <v>n.a.</v>
      </c>
      <c r="H483" s="165" t="str">
        <f t="shared" si="113"/>
        <v>n.a.</v>
      </c>
      <c r="I483" s="165" t="str">
        <f t="shared" si="113"/>
        <v>n.a.</v>
      </c>
      <c r="J483" s="165" t="str">
        <f t="shared" si="113"/>
        <v>n.a.</v>
      </c>
      <c r="K483" s="165" t="str">
        <f t="shared" si="113"/>
        <v>n.a.</v>
      </c>
      <c r="L483" s="165" t="str">
        <f t="shared" si="114"/>
        <v>n.a.</v>
      </c>
      <c r="M483" s="165" t="str">
        <f t="shared" si="114"/>
        <v>n.a.</v>
      </c>
      <c r="N483" s="165" t="str">
        <f t="shared" si="114"/>
        <v>n.a.</v>
      </c>
      <c r="O483" s="165" t="str">
        <f t="shared" si="114"/>
        <v>n.a.</v>
      </c>
      <c r="P483" s="165" t="str">
        <f t="shared" si="114"/>
        <v>n.a.</v>
      </c>
      <c r="Q483" s="165" t="str">
        <f t="shared" si="114"/>
        <v>n.a.</v>
      </c>
      <c r="R483" s="165" t="str">
        <f t="shared" si="114"/>
        <v>n.a.</v>
      </c>
      <c r="S483" s="165" t="str">
        <f t="shared" si="114"/>
        <v>n.a.</v>
      </c>
    </row>
    <row r="484" spans="1:19" s="51" customFormat="1" x14ac:dyDescent="0.25">
      <c r="A484" s="239">
        <v>351</v>
      </c>
      <c r="B484" s="165" t="str">
        <f t="shared" ref="B484:K493" si="115">IFERROR(INDEX(CNCodes_ListKey,MATCH($A484&amp;"_"&amp;B$132,CNCodes_ListNumbering,0)),CONST_NA)</f>
        <v>n.a.</v>
      </c>
      <c r="C484" s="165" t="str">
        <f t="shared" si="115"/>
        <v>n.a.</v>
      </c>
      <c r="D484" s="165" t="str">
        <f t="shared" si="115"/>
        <v>n.a.</v>
      </c>
      <c r="E484" s="165" t="str">
        <f t="shared" si="115"/>
        <v>n.a.</v>
      </c>
      <c r="F484" s="165" t="str">
        <f t="shared" si="115"/>
        <v>73079399</v>
      </c>
      <c r="G484" s="165" t="str">
        <f t="shared" si="115"/>
        <v>n.a.</v>
      </c>
      <c r="H484" s="165" t="str">
        <f t="shared" si="115"/>
        <v>n.a.</v>
      </c>
      <c r="I484" s="165" t="str">
        <f t="shared" si="115"/>
        <v>n.a.</v>
      </c>
      <c r="J484" s="165" t="str">
        <f t="shared" si="115"/>
        <v>n.a.</v>
      </c>
      <c r="K484" s="165" t="str">
        <f t="shared" si="115"/>
        <v>n.a.</v>
      </c>
      <c r="L484" s="165" t="str">
        <f t="shared" ref="L484:S493" si="116">IFERROR(INDEX(CNCodes_ListKey,MATCH($A484&amp;"_"&amp;L$132,CNCodes_ListNumbering,0)),CONST_NA)</f>
        <v>n.a.</v>
      </c>
      <c r="M484" s="165" t="str">
        <f t="shared" si="116"/>
        <v>n.a.</v>
      </c>
      <c r="N484" s="165" t="str">
        <f t="shared" si="116"/>
        <v>n.a.</v>
      </c>
      <c r="O484" s="165" t="str">
        <f t="shared" si="116"/>
        <v>n.a.</v>
      </c>
      <c r="P484" s="165" t="str">
        <f t="shared" si="116"/>
        <v>n.a.</v>
      </c>
      <c r="Q484" s="165" t="str">
        <f t="shared" si="116"/>
        <v>n.a.</v>
      </c>
      <c r="R484" s="165" t="str">
        <f t="shared" si="116"/>
        <v>n.a.</v>
      </c>
      <c r="S484" s="165" t="str">
        <f t="shared" si="116"/>
        <v>n.a.</v>
      </c>
    </row>
    <row r="485" spans="1:19" s="51" customFormat="1" x14ac:dyDescent="0.25">
      <c r="A485" s="239">
        <v>352</v>
      </c>
      <c r="B485" s="165" t="str">
        <f t="shared" si="115"/>
        <v>n.a.</v>
      </c>
      <c r="C485" s="165" t="str">
        <f t="shared" si="115"/>
        <v>n.a.</v>
      </c>
      <c r="D485" s="165" t="str">
        <f t="shared" si="115"/>
        <v>n.a.</v>
      </c>
      <c r="E485" s="165" t="str">
        <f t="shared" si="115"/>
        <v>n.a.</v>
      </c>
      <c r="F485" s="165" t="str">
        <f t="shared" si="115"/>
        <v>73079910</v>
      </c>
      <c r="G485" s="165" t="str">
        <f t="shared" si="115"/>
        <v>n.a.</v>
      </c>
      <c r="H485" s="165" t="str">
        <f t="shared" si="115"/>
        <v>n.a.</v>
      </c>
      <c r="I485" s="165" t="str">
        <f t="shared" si="115"/>
        <v>n.a.</v>
      </c>
      <c r="J485" s="165" t="str">
        <f t="shared" si="115"/>
        <v>n.a.</v>
      </c>
      <c r="K485" s="165" t="str">
        <f t="shared" si="115"/>
        <v>n.a.</v>
      </c>
      <c r="L485" s="165" t="str">
        <f t="shared" si="116"/>
        <v>n.a.</v>
      </c>
      <c r="M485" s="165" t="str">
        <f t="shared" si="116"/>
        <v>n.a.</v>
      </c>
      <c r="N485" s="165" t="str">
        <f t="shared" si="116"/>
        <v>n.a.</v>
      </c>
      <c r="O485" s="165" t="str">
        <f t="shared" si="116"/>
        <v>n.a.</v>
      </c>
      <c r="P485" s="165" t="str">
        <f t="shared" si="116"/>
        <v>n.a.</v>
      </c>
      <c r="Q485" s="165" t="str">
        <f t="shared" si="116"/>
        <v>n.a.</v>
      </c>
      <c r="R485" s="165" t="str">
        <f t="shared" si="116"/>
        <v>n.a.</v>
      </c>
      <c r="S485" s="165" t="str">
        <f t="shared" si="116"/>
        <v>n.a.</v>
      </c>
    </row>
    <row r="486" spans="1:19" s="51" customFormat="1" x14ac:dyDescent="0.25">
      <c r="A486" s="239">
        <v>353</v>
      </c>
      <c r="B486" s="165" t="str">
        <f t="shared" si="115"/>
        <v>n.a.</v>
      </c>
      <c r="C486" s="165" t="str">
        <f t="shared" si="115"/>
        <v>n.a.</v>
      </c>
      <c r="D486" s="165" t="str">
        <f t="shared" si="115"/>
        <v>n.a.</v>
      </c>
      <c r="E486" s="165" t="str">
        <f t="shared" si="115"/>
        <v>n.a.</v>
      </c>
      <c r="F486" s="165" t="str">
        <f t="shared" si="115"/>
        <v>73079980</v>
      </c>
      <c r="G486" s="165" t="str">
        <f t="shared" si="115"/>
        <v>n.a.</v>
      </c>
      <c r="H486" s="165" t="str">
        <f t="shared" si="115"/>
        <v>n.a.</v>
      </c>
      <c r="I486" s="165" t="str">
        <f t="shared" si="115"/>
        <v>n.a.</v>
      </c>
      <c r="J486" s="165" t="str">
        <f t="shared" si="115"/>
        <v>n.a.</v>
      </c>
      <c r="K486" s="165" t="str">
        <f t="shared" si="115"/>
        <v>n.a.</v>
      </c>
      <c r="L486" s="165" t="str">
        <f t="shared" si="116"/>
        <v>n.a.</v>
      </c>
      <c r="M486" s="165" t="str">
        <f t="shared" si="116"/>
        <v>n.a.</v>
      </c>
      <c r="N486" s="165" t="str">
        <f t="shared" si="116"/>
        <v>n.a.</v>
      </c>
      <c r="O486" s="165" t="str">
        <f t="shared" si="116"/>
        <v>n.a.</v>
      </c>
      <c r="P486" s="165" t="str">
        <f t="shared" si="116"/>
        <v>n.a.</v>
      </c>
      <c r="Q486" s="165" t="str">
        <f t="shared" si="116"/>
        <v>n.a.</v>
      </c>
      <c r="R486" s="165" t="str">
        <f t="shared" si="116"/>
        <v>n.a.</v>
      </c>
      <c r="S486" s="165" t="str">
        <f t="shared" si="116"/>
        <v>n.a.</v>
      </c>
    </row>
    <row r="487" spans="1:19" s="51" customFormat="1" x14ac:dyDescent="0.25">
      <c r="A487" s="239">
        <v>354</v>
      </c>
      <c r="B487" s="165" t="str">
        <f t="shared" si="115"/>
        <v>n.a.</v>
      </c>
      <c r="C487" s="165" t="str">
        <f t="shared" si="115"/>
        <v>n.a.</v>
      </c>
      <c r="D487" s="165" t="str">
        <f t="shared" si="115"/>
        <v>n.a.</v>
      </c>
      <c r="E487" s="165" t="str">
        <f t="shared" si="115"/>
        <v>n.a.</v>
      </c>
      <c r="F487" s="165" t="str">
        <f t="shared" si="115"/>
        <v>73081000</v>
      </c>
      <c r="G487" s="165" t="str">
        <f t="shared" si="115"/>
        <v>n.a.</v>
      </c>
      <c r="H487" s="165" t="str">
        <f t="shared" si="115"/>
        <v>n.a.</v>
      </c>
      <c r="I487" s="165" t="str">
        <f t="shared" si="115"/>
        <v>n.a.</v>
      </c>
      <c r="J487" s="165" t="str">
        <f t="shared" si="115"/>
        <v>n.a.</v>
      </c>
      <c r="K487" s="165" t="str">
        <f t="shared" si="115"/>
        <v>n.a.</v>
      </c>
      <c r="L487" s="165" t="str">
        <f t="shared" si="116"/>
        <v>n.a.</v>
      </c>
      <c r="M487" s="165" t="str">
        <f t="shared" si="116"/>
        <v>n.a.</v>
      </c>
      <c r="N487" s="165" t="str">
        <f t="shared" si="116"/>
        <v>n.a.</v>
      </c>
      <c r="O487" s="165" t="str">
        <f t="shared" si="116"/>
        <v>n.a.</v>
      </c>
      <c r="P487" s="165" t="str">
        <f t="shared" si="116"/>
        <v>n.a.</v>
      </c>
      <c r="Q487" s="165" t="str">
        <f t="shared" si="116"/>
        <v>n.a.</v>
      </c>
      <c r="R487" s="165" t="str">
        <f t="shared" si="116"/>
        <v>n.a.</v>
      </c>
      <c r="S487" s="165" t="str">
        <f t="shared" si="116"/>
        <v>n.a.</v>
      </c>
    </row>
    <row r="488" spans="1:19" s="51" customFormat="1" x14ac:dyDescent="0.25">
      <c r="A488" s="239">
        <v>355</v>
      </c>
      <c r="B488" s="165" t="str">
        <f t="shared" si="115"/>
        <v>n.a.</v>
      </c>
      <c r="C488" s="165" t="str">
        <f t="shared" si="115"/>
        <v>n.a.</v>
      </c>
      <c r="D488" s="165" t="str">
        <f t="shared" si="115"/>
        <v>n.a.</v>
      </c>
      <c r="E488" s="165" t="str">
        <f t="shared" si="115"/>
        <v>n.a.</v>
      </c>
      <c r="F488" s="165" t="str">
        <f t="shared" si="115"/>
        <v>73082000</v>
      </c>
      <c r="G488" s="165" t="str">
        <f t="shared" si="115"/>
        <v>n.a.</v>
      </c>
      <c r="H488" s="165" t="str">
        <f t="shared" si="115"/>
        <v>n.a.</v>
      </c>
      <c r="I488" s="165" t="str">
        <f t="shared" si="115"/>
        <v>n.a.</v>
      </c>
      <c r="J488" s="165" t="str">
        <f t="shared" si="115"/>
        <v>n.a.</v>
      </c>
      <c r="K488" s="165" t="str">
        <f t="shared" si="115"/>
        <v>n.a.</v>
      </c>
      <c r="L488" s="165" t="str">
        <f t="shared" si="116"/>
        <v>n.a.</v>
      </c>
      <c r="M488" s="165" t="str">
        <f t="shared" si="116"/>
        <v>n.a.</v>
      </c>
      <c r="N488" s="165" t="str">
        <f t="shared" si="116"/>
        <v>n.a.</v>
      </c>
      <c r="O488" s="165" t="str">
        <f t="shared" si="116"/>
        <v>n.a.</v>
      </c>
      <c r="P488" s="165" t="str">
        <f t="shared" si="116"/>
        <v>n.a.</v>
      </c>
      <c r="Q488" s="165" t="str">
        <f t="shared" si="116"/>
        <v>n.a.</v>
      </c>
      <c r="R488" s="165" t="str">
        <f t="shared" si="116"/>
        <v>n.a.</v>
      </c>
      <c r="S488" s="165" t="str">
        <f t="shared" si="116"/>
        <v>n.a.</v>
      </c>
    </row>
    <row r="489" spans="1:19" s="51" customFormat="1" x14ac:dyDescent="0.25">
      <c r="A489" s="239">
        <v>356</v>
      </c>
      <c r="B489" s="165" t="str">
        <f t="shared" si="115"/>
        <v>n.a.</v>
      </c>
      <c r="C489" s="165" t="str">
        <f t="shared" si="115"/>
        <v>n.a.</v>
      </c>
      <c r="D489" s="165" t="str">
        <f t="shared" si="115"/>
        <v>n.a.</v>
      </c>
      <c r="E489" s="165" t="str">
        <f t="shared" si="115"/>
        <v>n.a.</v>
      </c>
      <c r="F489" s="165" t="str">
        <f t="shared" si="115"/>
        <v>73083000</v>
      </c>
      <c r="G489" s="165" t="str">
        <f t="shared" si="115"/>
        <v>n.a.</v>
      </c>
      <c r="H489" s="165" t="str">
        <f t="shared" si="115"/>
        <v>n.a.</v>
      </c>
      <c r="I489" s="165" t="str">
        <f t="shared" si="115"/>
        <v>n.a.</v>
      </c>
      <c r="J489" s="165" t="str">
        <f t="shared" si="115"/>
        <v>n.a.</v>
      </c>
      <c r="K489" s="165" t="str">
        <f t="shared" si="115"/>
        <v>n.a.</v>
      </c>
      <c r="L489" s="165" t="str">
        <f t="shared" si="116"/>
        <v>n.a.</v>
      </c>
      <c r="M489" s="165" t="str">
        <f t="shared" si="116"/>
        <v>n.a.</v>
      </c>
      <c r="N489" s="165" t="str">
        <f t="shared" si="116"/>
        <v>n.a.</v>
      </c>
      <c r="O489" s="165" t="str">
        <f t="shared" si="116"/>
        <v>n.a.</v>
      </c>
      <c r="P489" s="165" t="str">
        <f t="shared" si="116"/>
        <v>n.a.</v>
      </c>
      <c r="Q489" s="165" t="str">
        <f t="shared" si="116"/>
        <v>n.a.</v>
      </c>
      <c r="R489" s="165" t="str">
        <f t="shared" si="116"/>
        <v>n.a.</v>
      </c>
      <c r="S489" s="165" t="str">
        <f t="shared" si="116"/>
        <v>n.a.</v>
      </c>
    </row>
    <row r="490" spans="1:19" s="51" customFormat="1" x14ac:dyDescent="0.25">
      <c r="A490" s="239">
        <v>357</v>
      </c>
      <c r="B490" s="165" t="str">
        <f t="shared" si="115"/>
        <v>n.a.</v>
      </c>
      <c r="C490" s="165" t="str">
        <f t="shared" si="115"/>
        <v>n.a.</v>
      </c>
      <c r="D490" s="165" t="str">
        <f t="shared" si="115"/>
        <v>n.a.</v>
      </c>
      <c r="E490" s="165" t="str">
        <f t="shared" si="115"/>
        <v>n.a.</v>
      </c>
      <c r="F490" s="165" t="str">
        <f t="shared" si="115"/>
        <v>73084000</v>
      </c>
      <c r="G490" s="165" t="str">
        <f t="shared" si="115"/>
        <v>n.a.</v>
      </c>
      <c r="H490" s="165" t="str">
        <f t="shared" si="115"/>
        <v>n.a.</v>
      </c>
      <c r="I490" s="165" t="str">
        <f t="shared" si="115"/>
        <v>n.a.</v>
      </c>
      <c r="J490" s="165" t="str">
        <f t="shared" si="115"/>
        <v>n.a.</v>
      </c>
      <c r="K490" s="165" t="str">
        <f t="shared" si="115"/>
        <v>n.a.</v>
      </c>
      <c r="L490" s="165" t="str">
        <f t="shared" si="116"/>
        <v>n.a.</v>
      </c>
      <c r="M490" s="165" t="str">
        <f t="shared" si="116"/>
        <v>n.a.</v>
      </c>
      <c r="N490" s="165" t="str">
        <f t="shared" si="116"/>
        <v>n.a.</v>
      </c>
      <c r="O490" s="165" t="str">
        <f t="shared" si="116"/>
        <v>n.a.</v>
      </c>
      <c r="P490" s="165" t="str">
        <f t="shared" si="116"/>
        <v>n.a.</v>
      </c>
      <c r="Q490" s="165" t="str">
        <f t="shared" si="116"/>
        <v>n.a.</v>
      </c>
      <c r="R490" s="165" t="str">
        <f t="shared" si="116"/>
        <v>n.a.</v>
      </c>
      <c r="S490" s="165" t="str">
        <f t="shared" si="116"/>
        <v>n.a.</v>
      </c>
    </row>
    <row r="491" spans="1:19" s="51" customFormat="1" x14ac:dyDescent="0.25">
      <c r="A491" s="239">
        <v>358</v>
      </c>
      <c r="B491" s="165" t="str">
        <f t="shared" si="115"/>
        <v>n.a.</v>
      </c>
      <c r="C491" s="165" t="str">
        <f t="shared" si="115"/>
        <v>n.a.</v>
      </c>
      <c r="D491" s="165" t="str">
        <f t="shared" si="115"/>
        <v>n.a.</v>
      </c>
      <c r="E491" s="165" t="str">
        <f t="shared" si="115"/>
        <v>n.a.</v>
      </c>
      <c r="F491" s="165" t="str">
        <f t="shared" si="115"/>
        <v>73089051</v>
      </c>
      <c r="G491" s="165" t="str">
        <f t="shared" si="115"/>
        <v>n.a.</v>
      </c>
      <c r="H491" s="165" t="str">
        <f t="shared" si="115"/>
        <v>n.a.</v>
      </c>
      <c r="I491" s="165" t="str">
        <f t="shared" si="115"/>
        <v>n.a.</v>
      </c>
      <c r="J491" s="165" t="str">
        <f t="shared" si="115"/>
        <v>n.a.</v>
      </c>
      <c r="K491" s="165" t="str">
        <f t="shared" si="115"/>
        <v>n.a.</v>
      </c>
      <c r="L491" s="165" t="str">
        <f t="shared" si="116"/>
        <v>n.a.</v>
      </c>
      <c r="M491" s="165" t="str">
        <f t="shared" si="116"/>
        <v>n.a.</v>
      </c>
      <c r="N491" s="165" t="str">
        <f t="shared" si="116"/>
        <v>n.a.</v>
      </c>
      <c r="O491" s="165" t="str">
        <f t="shared" si="116"/>
        <v>n.a.</v>
      </c>
      <c r="P491" s="165" t="str">
        <f t="shared" si="116"/>
        <v>n.a.</v>
      </c>
      <c r="Q491" s="165" t="str">
        <f t="shared" si="116"/>
        <v>n.a.</v>
      </c>
      <c r="R491" s="165" t="str">
        <f t="shared" si="116"/>
        <v>n.a.</v>
      </c>
      <c r="S491" s="165" t="str">
        <f t="shared" si="116"/>
        <v>n.a.</v>
      </c>
    </row>
    <row r="492" spans="1:19" s="51" customFormat="1" x14ac:dyDescent="0.25">
      <c r="A492" s="239">
        <v>359</v>
      </c>
      <c r="B492" s="165" t="str">
        <f t="shared" si="115"/>
        <v>n.a.</v>
      </c>
      <c r="C492" s="165" t="str">
        <f t="shared" si="115"/>
        <v>n.a.</v>
      </c>
      <c r="D492" s="165" t="str">
        <f t="shared" si="115"/>
        <v>n.a.</v>
      </c>
      <c r="E492" s="165" t="str">
        <f t="shared" si="115"/>
        <v>n.a.</v>
      </c>
      <c r="F492" s="165" t="str">
        <f t="shared" si="115"/>
        <v>73089059</v>
      </c>
      <c r="G492" s="165" t="str">
        <f t="shared" si="115"/>
        <v>n.a.</v>
      </c>
      <c r="H492" s="165" t="str">
        <f t="shared" si="115"/>
        <v>n.a.</v>
      </c>
      <c r="I492" s="165" t="str">
        <f t="shared" si="115"/>
        <v>n.a.</v>
      </c>
      <c r="J492" s="165" t="str">
        <f t="shared" si="115"/>
        <v>n.a.</v>
      </c>
      <c r="K492" s="165" t="str">
        <f t="shared" si="115"/>
        <v>n.a.</v>
      </c>
      <c r="L492" s="165" t="str">
        <f t="shared" si="116"/>
        <v>n.a.</v>
      </c>
      <c r="M492" s="165" t="str">
        <f t="shared" si="116"/>
        <v>n.a.</v>
      </c>
      <c r="N492" s="165" t="str">
        <f t="shared" si="116"/>
        <v>n.a.</v>
      </c>
      <c r="O492" s="165" t="str">
        <f t="shared" si="116"/>
        <v>n.a.</v>
      </c>
      <c r="P492" s="165" t="str">
        <f t="shared" si="116"/>
        <v>n.a.</v>
      </c>
      <c r="Q492" s="165" t="str">
        <f t="shared" si="116"/>
        <v>n.a.</v>
      </c>
      <c r="R492" s="165" t="str">
        <f t="shared" si="116"/>
        <v>n.a.</v>
      </c>
      <c r="S492" s="165" t="str">
        <f t="shared" si="116"/>
        <v>n.a.</v>
      </c>
    </row>
    <row r="493" spans="1:19" s="51" customFormat="1" x14ac:dyDescent="0.25">
      <c r="A493" s="239">
        <v>360</v>
      </c>
      <c r="B493" s="165" t="str">
        <f t="shared" si="115"/>
        <v>n.a.</v>
      </c>
      <c r="C493" s="165" t="str">
        <f t="shared" si="115"/>
        <v>n.a.</v>
      </c>
      <c r="D493" s="165" t="str">
        <f t="shared" si="115"/>
        <v>n.a.</v>
      </c>
      <c r="E493" s="165" t="str">
        <f t="shared" si="115"/>
        <v>n.a.</v>
      </c>
      <c r="F493" s="165" t="str">
        <f t="shared" si="115"/>
        <v>73089098</v>
      </c>
      <c r="G493" s="165" t="str">
        <f t="shared" si="115"/>
        <v>n.a.</v>
      </c>
      <c r="H493" s="165" t="str">
        <f t="shared" si="115"/>
        <v>n.a.</v>
      </c>
      <c r="I493" s="165" t="str">
        <f t="shared" si="115"/>
        <v>n.a.</v>
      </c>
      <c r="J493" s="165" t="str">
        <f t="shared" si="115"/>
        <v>n.a.</v>
      </c>
      <c r="K493" s="165" t="str">
        <f t="shared" si="115"/>
        <v>n.a.</v>
      </c>
      <c r="L493" s="165" t="str">
        <f t="shared" si="116"/>
        <v>n.a.</v>
      </c>
      <c r="M493" s="165" t="str">
        <f t="shared" si="116"/>
        <v>n.a.</v>
      </c>
      <c r="N493" s="165" t="str">
        <f t="shared" si="116"/>
        <v>n.a.</v>
      </c>
      <c r="O493" s="165" t="str">
        <f t="shared" si="116"/>
        <v>n.a.</v>
      </c>
      <c r="P493" s="165" t="str">
        <f t="shared" si="116"/>
        <v>n.a.</v>
      </c>
      <c r="Q493" s="165" t="str">
        <f t="shared" si="116"/>
        <v>n.a.</v>
      </c>
      <c r="R493" s="165" t="str">
        <f t="shared" si="116"/>
        <v>n.a.</v>
      </c>
      <c r="S493" s="165" t="str">
        <f t="shared" si="116"/>
        <v>n.a.</v>
      </c>
    </row>
    <row r="494" spans="1:19" s="51" customFormat="1" x14ac:dyDescent="0.25">
      <c r="A494" s="239">
        <v>361</v>
      </c>
      <c r="B494" s="165" t="str">
        <f t="shared" ref="B494:K503" si="117">IFERROR(INDEX(CNCodes_ListKey,MATCH($A494&amp;"_"&amp;B$132,CNCodes_ListNumbering,0)),CONST_NA)</f>
        <v>n.a.</v>
      </c>
      <c r="C494" s="165" t="str">
        <f t="shared" si="117"/>
        <v>n.a.</v>
      </c>
      <c r="D494" s="165" t="str">
        <f t="shared" si="117"/>
        <v>n.a.</v>
      </c>
      <c r="E494" s="165" t="str">
        <f t="shared" si="117"/>
        <v>n.a.</v>
      </c>
      <c r="F494" s="165" t="str">
        <f t="shared" si="117"/>
        <v>73090010</v>
      </c>
      <c r="G494" s="165" t="str">
        <f t="shared" si="117"/>
        <v>n.a.</v>
      </c>
      <c r="H494" s="165" t="str">
        <f t="shared" si="117"/>
        <v>n.a.</v>
      </c>
      <c r="I494" s="165" t="str">
        <f t="shared" si="117"/>
        <v>n.a.</v>
      </c>
      <c r="J494" s="165" t="str">
        <f t="shared" si="117"/>
        <v>n.a.</v>
      </c>
      <c r="K494" s="165" t="str">
        <f t="shared" si="117"/>
        <v>n.a.</v>
      </c>
      <c r="L494" s="165" t="str">
        <f t="shared" ref="L494:S503" si="118">IFERROR(INDEX(CNCodes_ListKey,MATCH($A494&amp;"_"&amp;L$132,CNCodes_ListNumbering,0)),CONST_NA)</f>
        <v>n.a.</v>
      </c>
      <c r="M494" s="165" t="str">
        <f t="shared" si="118"/>
        <v>n.a.</v>
      </c>
      <c r="N494" s="165" t="str">
        <f t="shared" si="118"/>
        <v>n.a.</v>
      </c>
      <c r="O494" s="165" t="str">
        <f t="shared" si="118"/>
        <v>n.a.</v>
      </c>
      <c r="P494" s="165" t="str">
        <f t="shared" si="118"/>
        <v>n.a.</v>
      </c>
      <c r="Q494" s="165" t="str">
        <f t="shared" si="118"/>
        <v>n.a.</v>
      </c>
      <c r="R494" s="165" t="str">
        <f t="shared" si="118"/>
        <v>n.a.</v>
      </c>
      <c r="S494" s="165" t="str">
        <f t="shared" si="118"/>
        <v>n.a.</v>
      </c>
    </row>
    <row r="495" spans="1:19" s="51" customFormat="1" x14ac:dyDescent="0.25">
      <c r="A495" s="239">
        <v>362</v>
      </c>
      <c r="B495" s="165" t="str">
        <f t="shared" si="117"/>
        <v>n.a.</v>
      </c>
      <c r="C495" s="165" t="str">
        <f t="shared" si="117"/>
        <v>n.a.</v>
      </c>
      <c r="D495" s="165" t="str">
        <f t="shared" si="117"/>
        <v>n.a.</v>
      </c>
      <c r="E495" s="165" t="str">
        <f t="shared" si="117"/>
        <v>n.a.</v>
      </c>
      <c r="F495" s="165" t="str">
        <f t="shared" si="117"/>
        <v>73090030</v>
      </c>
      <c r="G495" s="165" t="str">
        <f t="shared" si="117"/>
        <v>n.a.</v>
      </c>
      <c r="H495" s="165" t="str">
        <f t="shared" si="117"/>
        <v>n.a.</v>
      </c>
      <c r="I495" s="165" t="str">
        <f t="shared" si="117"/>
        <v>n.a.</v>
      </c>
      <c r="J495" s="165" t="str">
        <f t="shared" si="117"/>
        <v>n.a.</v>
      </c>
      <c r="K495" s="165" t="str">
        <f t="shared" si="117"/>
        <v>n.a.</v>
      </c>
      <c r="L495" s="165" t="str">
        <f t="shared" si="118"/>
        <v>n.a.</v>
      </c>
      <c r="M495" s="165" t="str">
        <f t="shared" si="118"/>
        <v>n.a.</v>
      </c>
      <c r="N495" s="165" t="str">
        <f t="shared" si="118"/>
        <v>n.a.</v>
      </c>
      <c r="O495" s="165" t="str">
        <f t="shared" si="118"/>
        <v>n.a.</v>
      </c>
      <c r="P495" s="165" t="str">
        <f t="shared" si="118"/>
        <v>n.a.</v>
      </c>
      <c r="Q495" s="165" t="str">
        <f t="shared" si="118"/>
        <v>n.a.</v>
      </c>
      <c r="R495" s="165" t="str">
        <f t="shared" si="118"/>
        <v>n.a.</v>
      </c>
      <c r="S495" s="165" t="str">
        <f t="shared" si="118"/>
        <v>n.a.</v>
      </c>
    </row>
    <row r="496" spans="1:19" s="51" customFormat="1" x14ac:dyDescent="0.25">
      <c r="A496" s="239">
        <v>363</v>
      </c>
      <c r="B496" s="165" t="str">
        <f t="shared" si="117"/>
        <v>n.a.</v>
      </c>
      <c r="C496" s="165" t="str">
        <f t="shared" si="117"/>
        <v>n.a.</v>
      </c>
      <c r="D496" s="165" t="str">
        <f t="shared" si="117"/>
        <v>n.a.</v>
      </c>
      <c r="E496" s="165" t="str">
        <f t="shared" si="117"/>
        <v>n.a.</v>
      </c>
      <c r="F496" s="165" t="str">
        <f t="shared" si="117"/>
        <v>73090051</v>
      </c>
      <c r="G496" s="165" t="str">
        <f t="shared" si="117"/>
        <v>n.a.</v>
      </c>
      <c r="H496" s="165" t="str">
        <f t="shared" si="117"/>
        <v>n.a.</v>
      </c>
      <c r="I496" s="165" t="str">
        <f t="shared" si="117"/>
        <v>n.a.</v>
      </c>
      <c r="J496" s="165" t="str">
        <f t="shared" si="117"/>
        <v>n.a.</v>
      </c>
      <c r="K496" s="165" t="str">
        <f t="shared" si="117"/>
        <v>n.a.</v>
      </c>
      <c r="L496" s="165" t="str">
        <f t="shared" si="118"/>
        <v>n.a.</v>
      </c>
      <c r="M496" s="165" t="str">
        <f t="shared" si="118"/>
        <v>n.a.</v>
      </c>
      <c r="N496" s="165" t="str">
        <f t="shared" si="118"/>
        <v>n.a.</v>
      </c>
      <c r="O496" s="165" t="str">
        <f t="shared" si="118"/>
        <v>n.a.</v>
      </c>
      <c r="P496" s="165" t="str">
        <f t="shared" si="118"/>
        <v>n.a.</v>
      </c>
      <c r="Q496" s="165" t="str">
        <f t="shared" si="118"/>
        <v>n.a.</v>
      </c>
      <c r="R496" s="165" t="str">
        <f t="shared" si="118"/>
        <v>n.a.</v>
      </c>
      <c r="S496" s="165" t="str">
        <f t="shared" si="118"/>
        <v>n.a.</v>
      </c>
    </row>
    <row r="497" spans="1:19" s="51" customFormat="1" x14ac:dyDescent="0.25">
      <c r="A497" s="239">
        <v>364</v>
      </c>
      <c r="B497" s="165" t="str">
        <f t="shared" si="117"/>
        <v>n.a.</v>
      </c>
      <c r="C497" s="165" t="str">
        <f t="shared" si="117"/>
        <v>n.a.</v>
      </c>
      <c r="D497" s="165" t="str">
        <f t="shared" si="117"/>
        <v>n.a.</v>
      </c>
      <c r="E497" s="165" t="str">
        <f t="shared" si="117"/>
        <v>n.a.</v>
      </c>
      <c r="F497" s="165" t="str">
        <f t="shared" si="117"/>
        <v>73090059</v>
      </c>
      <c r="G497" s="165" t="str">
        <f t="shared" si="117"/>
        <v>n.a.</v>
      </c>
      <c r="H497" s="165" t="str">
        <f t="shared" si="117"/>
        <v>n.a.</v>
      </c>
      <c r="I497" s="165" t="str">
        <f t="shared" si="117"/>
        <v>n.a.</v>
      </c>
      <c r="J497" s="165" t="str">
        <f t="shared" si="117"/>
        <v>n.a.</v>
      </c>
      <c r="K497" s="165" t="str">
        <f t="shared" si="117"/>
        <v>n.a.</v>
      </c>
      <c r="L497" s="165" t="str">
        <f t="shared" si="118"/>
        <v>n.a.</v>
      </c>
      <c r="M497" s="165" t="str">
        <f t="shared" si="118"/>
        <v>n.a.</v>
      </c>
      <c r="N497" s="165" t="str">
        <f t="shared" si="118"/>
        <v>n.a.</v>
      </c>
      <c r="O497" s="165" t="str">
        <f t="shared" si="118"/>
        <v>n.a.</v>
      </c>
      <c r="P497" s="165" t="str">
        <f t="shared" si="118"/>
        <v>n.a.</v>
      </c>
      <c r="Q497" s="165" t="str">
        <f t="shared" si="118"/>
        <v>n.a.</v>
      </c>
      <c r="R497" s="165" t="str">
        <f t="shared" si="118"/>
        <v>n.a.</v>
      </c>
      <c r="S497" s="165" t="str">
        <f t="shared" si="118"/>
        <v>n.a.</v>
      </c>
    </row>
    <row r="498" spans="1:19" s="51" customFormat="1" x14ac:dyDescent="0.25">
      <c r="A498" s="239">
        <v>365</v>
      </c>
      <c r="B498" s="165" t="str">
        <f t="shared" si="117"/>
        <v>n.a.</v>
      </c>
      <c r="C498" s="165" t="str">
        <f t="shared" si="117"/>
        <v>n.a.</v>
      </c>
      <c r="D498" s="165" t="str">
        <f t="shared" si="117"/>
        <v>n.a.</v>
      </c>
      <c r="E498" s="165" t="str">
        <f t="shared" si="117"/>
        <v>n.a.</v>
      </c>
      <c r="F498" s="165" t="str">
        <f t="shared" si="117"/>
        <v>73090090</v>
      </c>
      <c r="G498" s="165" t="str">
        <f t="shared" si="117"/>
        <v>n.a.</v>
      </c>
      <c r="H498" s="165" t="str">
        <f t="shared" si="117"/>
        <v>n.a.</v>
      </c>
      <c r="I498" s="165" t="str">
        <f t="shared" si="117"/>
        <v>n.a.</v>
      </c>
      <c r="J498" s="165" t="str">
        <f t="shared" si="117"/>
        <v>n.a.</v>
      </c>
      <c r="K498" s="165" t="str">
        <f t="shared" si="117"/>
        <v>n.a.</v>
      </c>
      <c r="L498" s="165" t="str">
        <f t="shared" si="118"/>
        <v>n.a.</v>
      </c>
      <c r="M498" s="165" t="str">
        <f t="shared" si="118"/>
        <v>n.a.</v>
      </c>
      <c r="N498" s="165" t="str">
        <f t="shared" si="118"/>
        <v>n.a.</v>
      </c>
      <c r="O498" s="165" t="str">
        <f t="shared" si="118"/>
        <v>n.a.</v>
      </c>
      <c r="P498" s="165" t="str">
        <f t="shared" si="118"/>
        <v>n.a.</v>
      </c>
      <c r="Q498" s="165" t="str">
        <f t="shared" si="118"/>
        <v>n.a.</v>
      </c>
      <c r="R498" s="165" t="str">
        <f t="shared" si="118"/>
        <v>n.a.</v>
      </c>
      <c r="S498" s="165" t="str">
        <f t="shared" si="118"/>
        <v>n.a.</v>
      </c>
    </row>
    <row r="499" spans="1:19" s="51" customFormat="1" x14ac:dyDescent="0.25">
      <c r="A499" s="239">
        <v>366</v>
      </c>
      <c r="B499" s="165" t="str">
        <f t="shared" si="117"/>
        <v>n.a.</v>
      </c>
      <c r="C499" s="165" t="str">
        <f t="shared" si="117"/>
        <v>n.a.</v>
      </c>
      <c r="D499" s="165" t="str">
        <f t="shared" si="117"/>
        <v>n.a.</v>
      </c>
      <c r="E499" s="165" t="str">
        <f t="shared" si="117"/>
        <v>n.a.</v>
      </c>
      <c r="F499" s="165" t="str">
        <f t="shared" si="117"/>
        <v>73101000</v>
      </c>
      <c r="G499" s="165" t="str">
        <f t="shared" si="117"/>
        <v>n.a.</v>
      </c>
      <c r="H499" s="165" t="str">
        <f t="shared" si="117"/>
        <v>n.a.</v>
      </c>
      <c r="I499" s="165" t="str">
        <f t="shared" si="117"/>
        <v>n.a.</v>
      </c>
      <c r="J499" s="165" t="str">
        <f t="shared" si="117"/>
        <v>n.a.</v>
      </c>
      <c r="K499" s="165" t="str">
        <f t="shared" si="117"/>
        <v>n.a.</v>
      </c>
      <c r="L499" s="165" t="str">
        <f t="shared" si="118"/>
        <v>n.a.</v>
      </c>
      <c r="M499" s="165" t="str">
        <f t="shared" si="118"/>
        <v>n.a.</v>
      </c>
      <c r="N499" s="165" t="str">
        <f t="shared" si="118"/>
        <v>n.a.</v>
      </c>
      <c r="O499" s="165" t="str">
        <f t="shared" si="118"/>
        <v>n.a.</v>
      </c>
      <c r="P499" s="165" t="str">
        <f t="shared" si="118"/>
        <v>n.a.</v>
      </c>
      <c r="Q499" s="165" t="str">
        <f t="shared" si="118"/>
        <v>n.a.</v>
      </c>
      <c r="R499" s="165" t="str">
        <f t="shared" si="118"/>
        <v>n.a.</v>
      </c>
      <c r="S499" s="165" t="str">
        <f t="shared" si="118"/>
        <v>n.a.</v>
      </c>
    </row>
    <row r="500" spans="1:19" s="51" customFormat="1" x14ac:dyDescent="0.25">
      <c r="A500" s="239">
        <v>367</v>
      </c>
      <c r="B500" s="165" t="str">
        <f t="shared" si="117"/>
        <v>n.a.</v>
      </c>
      <c r="C500" s="165" t="str">
        <f t="shared" si="117"/>
        <v>n.a.</v>
      </c>
      <c r="D500" s="165" t="str">
        <f t="shared" si="117"/>
        <v>n.a.</v>
      </c>
      <c r="E500" s="165" t="str">
        <f t="shared" si="117"/>
        <v>n.a.</v>
      </c>
      <c r="F500" s="165" t="str">
        <f t="shared" si="117"/>
        <v>73102111</v>
      </c>
      <c r="G500" s="165" t="str">
        <f t="shared" si="117"/>
        <v>n.a.</v>
      </c>
      <c r="H500" s="165" t="str">
        <f t="shared" si="117"/>
        <v>n.a.</v>
      </c>
      <c r="I500" s="165" t="str">
        <f t="shared" si="117"/>
        <v>n.a.</v>
      </c>
      <c r="J500" s="165" t="str">
        <f t="shared" si="117"/>
        <v>n.a.</v>
      </c>
      <c r="K500" s="165" t="str">
        <f t="shared" si="117"/>
        <v>n.a.</v>
      </c>
      <c r="L500" s="165" t="str">
        <f t="shared" si="118"/>
        <v>n.a.</v>
      </c>
      <c r="M500" s="165" t="str">
        <f t="shared" si="118"/>
        <v>n.a.</v>
      </c>
      <c r="N500" s="165" t="str">
        <f t="shared" si="118"/>
        <v>n.a.</v>
      </c>
      <c r="O500" s="165" t="str">
        <f t="shared" si="118"/>
        <v>n.a.</v>
      </c>
      <c r="P500" s="165" t="str">
        <f t="shared" si="118"/>
        <v>n.a.</v>
      </c>
      <c r="Q500" s="165" t="str">
        <f t="shared" si="118"/>
        <v>n.a.</v>
      </c>
      <c r="R500" s="165" t="str">
        <f t="shared" si="118"/>
        <v>n.a.</v>
      </c>
      <c r="S500" s="165" t="str">
        <f t="shared" si="118"/>
        <v>n.a.</v>
      </c>
    </row>
    <row r="501" spans="1:19" s="51" customFormat="1" x14ac:dyDescent="0.25">
      <c r="A501" s="239">
        <v>368</v>
      </c>
      <c r="B501" s="165" t="str">
        <f t="shared" si="117"/>
        <v>n.a.</v>
      </c>
      <c r="C501" s="165" t="str">
        <f t="shared" si="117"/>
        <v>n.a.</v>
      </c>
      <c r="D501" s="165" t="str">
        <f t="shared" si="117"/>
        <v>n.a.</v>
      </c>
      <c r="E501" s="165" t="str">
        <f t="shared" si="117"/>
        <v>n.a.</v>
      </c>
      <c r="F501" s="165" t="str">
        <f t="shared" si="117"/>
        <v>73102119</v>
      </c>
      <c r="G501" s="165" t="str">
        <f t="shared" si="117"/>
        <v>n.a.</v>
      </c>
      <c r="H501" s="165" t="str">
        <f t="shared" si="117"/>
        <v>n.a.</v>
      </c>
      <c r="I501" s="165" t="str">
        <f t="shared" si="117"/>
        <v>n.a.</v>
      </c>
      <c r="J501" s="165" t="str">
        <f t="shared" si="117"/>
        <v>n.a.</v>
      </c>
      <c r="K501" s="165" t="str">
        <f t="shared" si="117"/>
        <v>n.a.</v>
      </c>
      <c r="L501" s="165" t="str">
        <f t="shared" si="118"/>
        <v>n.a.</v>
      </c>
      <c r="M501" s="165" t="str">
        <f t="shared" si="118"/>
        <v>n.a.</v>
      </c>
      <c r="N501" s="165" t="str">
        <f t="shared" si="118"/>
        <v>n.a.</v>
      </c>
      <c r="O501" s="165" t="str">
        <f t="shared" si="118"/>
        <v>n.a.</v>
      </c>
      <c r="P501" s="165" t="str">
        <f t="shared" si="118"/>
        <v>n.a.</v>
      </c>
      <c r="Q501" s="165" t="str">
        <f t="shared" si="118"/>
        <v>n.a.</v>
      </c>
      <c r="R501" s="165" t="str">
        <f t="shared" si="118"/>
        <v>n.a.</v>
      </c>
      <c r="S501" s="165" t="str">
        <f t="shared" si="118"/>
        <v>n.a.</v>
      </c>
    </row>
    <row r="502" spans="1:19" s="51" customFormat="1" x14ac:dyDescent="0.25">
      <c r="A502" s="239">
        <v>369</v>
      </c>
      <c r="B502" s="165" t="str">
        <f t="shared" si="117"/>
        <v>n.a.</v>
      </c>
      <c r="C502" s="165" t="str">
        <f t="shared" si="117"/>
        <v>n.a.</v>
      </c>
      <c r="D502" s="165" t="str">
        <f t="shared" si="117"/>
        <v>n.a.</v>
      </c>
      <c r="E502" s="165" t="str">
        <f t="shared" si="117"/>
        <v>n.a.</v>
      </c>
      <c r="F502" s="165" t="str">
        <f t="shared" si="117"/>
        <v>73102191</v>
      </c>
      <c r="G502" s="165" t="str">
        <f t="shared" si="117"/>
        <v>n.a.</v>
      </c>
      <c r="H502" s="165" t="str">
        <f t="shared" si="117"/>
        <v>n.a.</v>
      </c>
      <c r="I502" s="165" t="str">
        <f t="shared" si="117"/>
        <v>n.a.</v>
      </c>
      <c r="J502" s="165" t="str">
        <f t="shared" si="117"/>
        <v>n.a.</v>
      </c>
      <c r="K502" s="165" t="str">
        <f t="shared" si="117"/>
        <v>n.a.</v>
      </c>
      <c r="L502" s="165" t="str">
        <f t="shared" si="118"/>
        <v>n.a.</v>
      </c>
      <c r="M502" s="165" t="str">
        <f t="shared" si="118"/>
        <v>n.a.</v>
      </c>
      <c r="N502" s="165" t="str">
        <f t="shared" si="118"/>
        <v>n.a.</v>
      </c>
      <c r="O502" s="165" t="str">
        <f t="shared" si="118"/>
        <v>n.a.</v>
      </c>
      <c r="P502" s="165" t="str">
        <f t="shared" si="118"/>
        <v>n.a.</v>
      </c>
      <c r="Q502" s="165" t="str">
        <f t="shared" si="118"/>
        <v>n.a.</v>
      </c>
      <c r="R502" s="165" t="str">
        <f t="shared" si="118"/>
        <v>n.a.</v>
      </c>
      <c r="S502" s="165" t="str">
        <f t="shared" si="118"/>
        <v>n.a.</v>
      </c>
    </row>
    <row r="503" spans="1:19" s="51" customFormat="1" x14ac:dyDescent="0.25">
      <c r="A503" s="239">
        <v>370</v>
      </c>
      <c r="B503" s="165" t="str">
        <f t="shared" si="117"/>
        <v>n.a.</v>
      </c>
      <c r="C503" s="165" t="str">
        <f t="shared" si="117"/>
        <v>n.a.</v>
      </c>
      <c r="D503" s="165" t="str">
        <f t="shared" si="117"/>
        <v>n.a.</v>
      </c>
      <c r="E503" s="165" t="str">
        <f t="shared" si="117"/>
        <v>n.a.</v>
      </c>
      <c r="F503" s="165" t="str">
        <f t="shared" si="117"/>
        <v>73102199</v>
      </c>
      <c r="G503" s="165" t="str">
        <f t="shared" si="117"/>
        <v>n.a.</v>
      </c>
      <c r="H503" s="165" t="str">
        <f t="shared" si="117"/>
        <v>n.a.</v>
      </c>
      <c r="I503" s="165" t="str">
        <f t="shared" si="117"/>
        <v>n.a.</v>
      </c>
      <c r="J503" s="165" t="str">
        <f t="shared" si="117"/>
        <v>n.a.</v>
      </c>
      <c r="K503" s="165" t="str">
        <f t="shared" si="117"/>
        <v>n.a.</v>
      </c>
      <c r="L503" s="165" t="str">
        <f t="shared" si="118"/>
        <v>n.a.</v>
      </c>
      <c r="M503" s="165" t="str">
        <f t="shared" si="118"/>
        <v>n.a.</v>
      </c>
      <c r="N503" s="165" t="str">
        <f t="shared" si="118"/>
        <v>n.a.</v>
      </c>
      <c r="O503" s="165" t="str">
        <f t="shared" si="118"/>
        <v>n.a.</v>
      </c>
      <c r="P503" s="165" t="str">
        <f t="shared" si="118"/>
        <v>n.a.</v>
      </c>
      <c r="Q503" s="165" t="str">
        <f t="shared" si="118"/>
        <v>n.a.</v>
      </c>
      <c r="R503" s="165" t="str">
        <f t="shared" si="118"/>
        <v>n.a.</v>
      </c>
      <c r="S503" s="165" t="str">
        <f t="shared" si="118"/>
        <v>n.a.</v>
      </c>
    </row>
    <row r="504" spans="1:19" s="51" customFormat="1" x14ac:dyDescent="0.25">
      <c r="A504" s="239">
        <v>371</v>
      </c>
      <c r="B504" s="165" t="str">
        <f t="shared" ref="B504:K513" si="119">IFERROR(INDEX(CNCodes_ListKey,MATCH($A504&amp;"_"&amp;B$132,CNCodes_ListNumbering,0)),CONST_NA)</f>
        <v>n.a.</v>
      </c>
      <c r="C504" s="165" t="str">
        <f t="shared" si="119"/>
        <v>n.a.</v>
      </c>
      <c r="D504" s="165" t="str">
        <f t="shared" si="119"/>
        <v>n.a.</v>
      </c>
      <c r="E504" s="165" t="str">
        <f t="shared" si="119"/>
        <v>n.a.</v>
      </c>
      <c r="F504" s="165" t="str">
        <f t="shared" si="119"/>
        <v>73102910</v>
      </c>
      <c r="G504" s="165" t="str">
        <f t="shared" si="119"/>
        <v>n.a.</v>
      </c>
      <c r="H504" s="165" t="str">
        <f t="shared" si="119"/>
        <v>n.a.</v>
      </c>
      <c r="I504" s="165" t="str">
        <f t="shared" si="119"/>
        <v>n.a.</v>
      </c>
      <c r="J504" s="165" t="str">
        <f t="shared" si="119"/>
        <v>n.a.</v>
      </c>
      <c r="K504" s="165" t="str">
        <f t="shared" si="119"/>
        <v>n.a.</v>
      </c>
      <c r="L504" s="165" t="str">
        <f t="shared" ref="L504:S513" si="120">IFERROR(INDEX(CNCodes_ListKey,MATCH($A504&amp;"_"&amp;L$132,CNCodes_ListNumbering,0)),CONST_NA)</f>
        <v>n.a.</v>
      </c>
      <c r="M504" s="165" t="str">
        <f t="shared" si="120"/>
        <v>n.a.</v>
      </c>
      <c r="N504" s="165" t="str">
        <f t="shared" si="120"/>
        <v>n.a.</v>
      </c>
      <c r="O504" s="165" t="str">
        <f t="shared" si="120"/>
        <v>n.a.</v>
      </c>
      <c r="P504" s="165" t="str">
        <f t="shared" si="120"/>
        <v>n.a.</v>
      </c>
      <c r="Q504" s="165" t="str">
        <f t="shared" si="120"/>
        <v>n.a.</v>
      </c>
      <c r="R504" s="165" t="str">
        <f t="shared" si="120"/>
        <v>n.a.</v>
      </c>
      <c r="S504" s="165" t="str">
        <f t="shared" si="120"/>
        <v>n.a.</v>
      </c>
    </row>
    <row r="505" spans="1:19" s="51" customFormat="1" x14ac:dyDescent="0.25">
      <c r="A505" s="239">
        <v>372</v>
      </c>
      <c r="B505" s="165" t="str">
        <f t="shared" si="119"/>
        <v>n.a.</v>
      </c>
      <c r="C505" s="165" t="str">
        <f t="shared" si="119"/>
        <v>n.a.</v>
      </c>
      <c r="D505" s="165" t="str">
        <f t="shared" si="119"/>
        <v>n.a.</v>
      </c>
      <c r="E505" s="165" t="str">
        <f t="shared" si="119"/>
        <v>n.a.</v>
      </c>
      <c r="F505" s="165" t="str">
        <f t="shared" si="119"/>
        <v>73102990</v>
      </c>
      <c r="G505" s="165" t="str">
        <f t="shared" si="119"/>
        <v>n.a.</v>
      </c>
      <c r="H505" s="165" t="str">
        <f t="shared" si="119"/>
        <v>n.a.</v>
      </c>
      <c r="I505" s="165" t="str">
        <f t="shared" si="119"/>
        <v>n.a.</v>
      </c>
      <c r="J505" s="165" t="str">
        <f t="shared" si="119"/>
        <v>n.a.</v>
      </c>
      <c r="K505" s="165" t="str">
        <f t="shared" si="119"/>
        <v>n.a.</v>
      </c>
      <c r="L505" s="165" t="str">
        <f t="shared" si="120"/>
        <v>n.a.</v>
      </c>
      <c r="M505" s="165" t="str">
        <f t="shared" si="120"/>
        <v>n.a.</v>
      </c>
      <c r="N505" s="165" t="str">
        <f t="shared" si="120"/>
        <v>n.a.</v>
      </c>
      <c r="O505" s="165" t="str">
        <f t="shared" si="120"/>
        <v>n.a.</v>
      </c>
      <c r="P505" s="165" t="str">
        <f t="shared" si="120"/>
        <v>n.a.</v>
      </c>
      <c r="Q505" s="165" t="str">
        <f t="shared" si="120"/>
        <v>n.a.</v>
      </c>
      <c r="R505" s="165" t="str">
        <f t="shared" si="120"/>
        <v>n.a.</v>
      </c>
      <c r="S505" s="165" t="str">
        <f t="shared" si="120"/>
        <v>n.a.</v>
      </c>
    </row>
    <row r="506" spans="1:19" s="51" customFormat="1" x14ac:dyDescent="0.25">
      <c r="A506" s="239">
        <v>373</v>
      </c>
      <c r="B506" s="165" t="str">
        <f t="shared" si="119"/>
        <v>n.a.</v>
      </c>
      <c r="C506" s="165" t="str">
        <f t="shared" si="119"/>
        <v>n.a.</v>
      </c>
      <c r="D506" s="165" t="str">
        <f t="shared" si="119"/>
        <v>n.a.</v>
      </c>
      <c r="E506" s="165" t="str">
        <f t="shared" si="119"/>
        <v>n.a.</v>
      </c>
      <c r="F506" s="165" t="str">
        <f t="shared" si="119"/>
        <v>73110011</v>
      </c>
      <c r="G506" s="165" t="str">
        <f t="shared" si="119"/>
        <v>n.a.</v>
      </c>
      <c r="H506" s="165" t="str">
        <f t="shared" si="119"/>
        <v>n.a.</v>
      </c>
      <c r="I506" s="165" t="str">
        <f t="shared" si="119"/>
        <v>n.a.</v>
      </c>
      <c r="J506" s="165" t="str">
        <f t="shared" si="119"/>
        <v>n.a.</v>
      </c>
      <c r="K506" s="165" t="str">
        <f t="shared" si="119"/>
        <v>n.a.</v>
      </c>
      <c r="L506" s="165" t="str">
        <f t="shared" si="120"/>
        <v>n.a.</v>
      </c>
      <c r="M506" s="165" t="str">
        <f t="shared" si="120"/>
        <v>n.a.</v>
      </c>
      <c r="N506" s="165" t="str">
        <f t="shared" si="120"/>
        <v>n.a.</v>
      </c>
      <c r="O506" s="165" t="str">
        <f t="shared" si="120"/>
        <v>n.a.</v>
      </c>
      <c r="P506" s="165" t="str">
        <f t="shared" si="120"/>
        <v>n.a.</v>
      </c>
      <c r="Q506" s="165" t="str">
        <f t="shared" si="120"/>
        <v>n.a.</v>
      </c>
      <c r="R506" s="165" t="str">
        <f t="shared" si="120"/>
        <v>n.a.</v>
      </c>
      <c r="S506" s="165" t="str">
        <f t="shared" si="120"/>
        <v>n.a.</v>
      </c>
    </row>
    <row r="507" spans="1:19" s="51" customFormat="1" x14ac:dyDescent="0.25">
      <c r="A507" s="239">
        <v>374</v>
      </c>
      <c r="B507" s="165" t="str">
        <f t="shared" si="119"/>
        <v>n.a.</v>
      </c>
      <c r="C507" s="165" t="str">
        <f t="shared" si="119"/>
        <v>n.a.</v>
      </c>
      <c r="D507" s="165" t="str">
        <f t="shared" si="119"/>
        <v>n.a.</v>
      </c>
      <c r="E507" s="165" t="str">
        <f t="shared" si="119"/>
        <v>n.a.</v>
      </c>
      <c r="F507" s="165" t="str">
        <f t="shared" si="119"/>
        <v>73110013</v>
      </c>
      <c r="G507" s="165" t="str">
        <f t="shared" si="119"/>
        <v>n.a.</v>
      </c>
      <c r="H507" s="165" t="str">
        <f t="shared" si="119"/>
        <v>n.a.</v>
      </c>
      <c r="I507" s="165" t="str">
        <f t="shared" si="119"/>
        <v>n.a.</v>
      </c>
      <c r="J507" s="165" t="str">
        <f t="shared" si="119"/>
        <v>n.a.</v>
      </c>
      <c r="K507" s="165" t="str">
        <f t="shared" si="119"/>
        <v>n.a.</v>
      </c>
      <c r="L507" s="165" t="str">
        <f t="shared" si="120"/>
        <v>n.a.</v>
      </c>
      <c r="M507" s="165" t="str">
        <f t="shared" si="120"/>
        <v>n.a.</v>
      </c>
      <c r="N507" s="165" t="str">
        <f t="shared" si="120"/>
        <v>n.a.</v>
      </c>
      <c r="O507" s="165" t="str">
        <f t="shared" si="120"/>
        <v>n.a.</v>
      </c>
      <c r="P507" s="165" t="str">
        <f t="shared" si="120"/>
        <v>n.a.</v>
      </c>
      <c r="Q507" s="165" t="str">
        <f t="shared" si="120"/>
        <v>n.a.</v>
      </c>
      <c r="R507" s="165" t="str">
        <f t="shared" si="120"/>
        <v>n.a.</v>
      </c>
      <c r="S507" s="165" t="str">
        <f t="shared" si="120"/>
        <v>n.a.</v>
      </c>
    </row>
    <row r="508" spans="1:19" s="51" customFormat="1" x14ac:dyDescent="0.25">
      <c r="A508" s="239">
        <v>375</v>
      </c>
      <c r="B508" s="165" t="str">
        <f t="shared" si="119"/>
        <v>n.a.</v>
      </c>
      <c r="C508" s="165" t="str">
        <f t="shared" si="119"/>
        <v>n.a.</v>
      </c>
      <c r="D508" s="165" t="str">
        <f t="shared" si="119"/>
        <v>n.a.</v>
      </c>
      <c r="E508" s="165" t="str">
        <f t="shared" si="119"/>
        <v>n.a.</v>
      </c>
      <c r="F508" s="165" t="str">
        <f t="shared" si="119"/>
        <v>73110019</v>
      </c>
      <c r="G508" s="165" t="str">
        <f t="shared" si="119"/>
        <v>n.a.</v>
      </c>
      <c r="H508" s="165" t="str">
        <f t="shared" si="119"/>
        <v>n.a.</v>
      </c>
      <c r="I508" s="165" t="str">
        <f t="shared" si="119"/>
        <v>n.a.</v>
      </c>
      <c r="J508" s="165" t="str">
        <f t="shared" si="119"/>
        <v>n.a.</v>
      </c>
      <c r="K508" s="165" t="str">
        <f t="shared" si="119"/>
        <v>n.a.</v>
      </c>
      <c r="L508" s="165" t="str">
        <f t="shared" si="120"/>
        <v>n.a.</v>
      </c>
      <c r="M508" s="165" t="str">
        <f t="shared" si="120"/>
        <v>n.a.</v>
      </c>
      <c r="N508" s="165" t="str">
        <f t="shared" si="120"/>
        <v>n.a.</v>
      </c>
      <c r="O508" s="165" t="str">
        <f t="shared" si="120"/>
        <v>n.a.</v>
      </c>
      <c r="P508" s="165" t="str">
        <f t="shared" si="120"/>
        <v>n.a.</v>
      </c>
      <c r="Q508" s="165" t="str">
        <f t="shared" si="120"/>
        <v>n.a.</v>
      </c>
      <c r="R508" s="165" t="str">
        <f t="shared" si="120"/>
        <v>n.a.</v>
      </c>
      <c r="S508" s="165" t="str">
        <f t="shared" si="120"/>
        <v>n.a.</v>
      </c>
    </row>
    <row r="509" spans="1:19" s="51" customFormat="1" x14ac:dyDescent="0.25">
      <c r="A509" s="239">
        <v>376</v>
      </c>
      <c r="B509" s="165" t="str">
        <f t="shared" si="119"/>
        <v>n.a.</v>
      </c>
      <c r="C509" s="165" t="str">
        <f t="shared" si="119"/>
        <v>n.a.</v>
      </c>
      <c r="D509" s="165" t="str">
        <f t="shared" si="119"/>
        <v>n.a.</v>
      </c>
      <c r="E509" s="165" t="str">
        <f t="shared" si="119"/>
        <v>n.a.</v>
      </c>
      <c r="F509" s="165" t="str">
        <f t="shared" si="119"/>
        <v>73110030</v>
      </c>
      <c r="G509" s="165" t="str">
        <f t="shared" si="119"/>
        <v>n.a.</v>
      </c>
      <c r="H509" s="165" t="str">
        <f t="shared" si="119"/>
        <v>n.a.</v>
      </c>
      <c r="I509" s="165" t="str">
        <f t="shared" si="119"/>
        <v>n.a.</v>
      </c>
      <c r="J509" s="165" t="str">
        <f t="shared" si="119"/>
        <v>n.a.</v>
      </c>
      <c r="K509" s="165" t="str">
        <f t="shared" si="119"/>
        <v>n.a.</v>
      </c>
      <c r="L509" s="165" t="str">
        <f t="shared" si="120"/>
        <v>n.a.</v>
      </c>
      <c r="M509" s="165" t="str">
        <f t="shared" si="120"/>
        <v>n.a.</v>
      </c>
      <c r="N509" s="165" t="str">
        <f t="shared" si="120"/>
        <v>n.a.</v>
      </c>
      <c r="O509" s="165" t="str">
        <f t="shared" si="120"/>
        <v>n.a.</v>
      </c>
      <c r="P509" s="165" t="str">
        <f t="shared" si="120"/>
        <v>n.a.</v>
      </c>
      <c r="Q509" s="165" t="str">
        <f t="shared" si="120"/>
        <v>n.a.</v>
      </c>
      <c r="R509" s="165" t="str">
        <f t="shared" si="120"/>
        <v>n.a.</v>
      </c>
      <c r="S509" s="165" t="str">
        <f t="shared" si="120"/>
        <v>n.a.</v>
      </c>
    </row>
    <row r="510" spans="1:19" s="51" customFormat="1" x14ac:dyDescent="0.25">
      <c r="A510" s="239">
        <v>377</v>
      </c>
      <c r="B510" s="165" t="str">
        <f t="shared" si="119"/>
        <v>n.a.</v>
      </c>
      <c r="C510" s="165" t="str">
        <f t="shared" si="119"/>
        <v>n.a.</v>
      </c>
      <c r="D510" s="165" t="str">
        <f t="shared" si="119"/>
        <v>n.a.</v>
      </c>
      <c r="E510" s="165" t="str">
        <f t="shared" si="119"/>
        <v>n.a.</v>
      </c>
      <c r="F510" s="165" t="str">
        <f t="shared" si="119"/>
        <v>73110091</v>
      </c>
      <c r="G510" s="165" t="str">
        <f t="shared" si="119"/>
        <v>n.a.</v>
      </c>
      <c r="H510" s="165" t="str">
        <f t="shared" si="119"/>
        <v>n.a.</v>
      </c>
      <c r="I510" s="165" t="str">
        <f t="shared" si="119"/>
        <v>n.a.</v>
      </c>
      <c r="J510" s="165" t="str">
        <f t="shared" si="119"/>
        <v>n.a.</v>
      </c>
      <c r="K510" s="165" t="str">
        <f t="shared" si="119"/>
        <v>n.a.</v>
      </c>
      <c r="L510" s="165" t="str">
        <f t="shared" si="120"/>
        <v>n.a.</v>
      </c>
      <c r="M510" s="165" t="str">
        <f t="shared" si="120"/>
        <v>n.a.</v>
      </c>
      <c r="N510" s="165" t="str">
        <f t="shared" si="120"/>
        <v>n.a.</v>
      </c>
      <c r="O510" s="165" t="str">
        <f t="shared" si="120"/>
        <v>n.a.</v>
      </c>
      <c r="P510" s="165" t="str">
        <f t="shared" si="120"/>
        <v>n.a.</v>
      </c>
      <c r="Q510" s="165" t="str">
        <f t="shared" si="120"/>
        <v>n.a.</v>
      </c>
      <c r="R510" s="165" t="str">
        <f t="shared" si="120"/>
        <v>n.a.</v>
      </c>
      <c r="S510" s="165" t="str">
        <f t="shared" si="120"/>
        <v>n.a.</v>
      </c>
    </row>
    <row r="511" spans="1:19" s="51" customFormat="1" x14ac:dyDescent="0.25">
      <c r="A511" s="239">
        <v>378</v>
      </c>
      <c r="B511" s="165" t="str">
        <f t="shared" si="119"/>
        <v>n.a.</v>
      </c>
      <c r="C511" s="165" t="str">
        <f t="shared" si="119"/>
        <v>n.a.</v>
      </c>
      <c r="D511" s="165" t="str">
        <f t="shared" si="119"/>
        <v>n.a.</v>
      </c>
      <c r="E511" s="165" t="str">
        <f t="shared" si="119"/>
        <v>n.a.</v>
      </c>
      <c r="F511" s="165" t="str">
        <f t="shared" si="119"/>
        <v>73110099</v>
      </c>
      <c r="G511" s="165" t="str">
        <f t="shared" si="119"/>
        <v>n.a.</v>
      </c>
      <c r="H511" s="165" t="str">
        <f t="shared" si="119"/>
        <v>n.a.</v>
      </c>
      <c r="I511" s="165" t="str">
        <f t="shared" si="119"/>
        <v>n.a.</v>
      </c>
      <c r="J511" s="165" t="str">
        <f t="shared" si="119"/>
        <v>n.a.</v>
      </c>
      <c r="K511" s="165" t="str">
        <f t="shared" si="119"/>
        <v>n.a.</v>
      </c>
      <c r="L511" s="165" t="str">
        <f t="shared" si="120"/>
        <v>n.a.</v>
      </c>
      <c r="M511" s="165" t="str">
        <f t="shared" si="120"/>
        <v>n.a.</v>
      </c>
      <c r="N511" s="165" t="str">
        <f t="shared" si="120"/>
        <v>n.a.</v>
      </c>
      <c r="O511" s="165" t="str">
        <f t="shared" si="120"/>
        <v>n.a.</v>
      </c>
      <c r="P511" s="165" t="str">
        <f t="shared" si="120"/>
        <v>n.a.</v>
      </c>
      <c r="Q511" s="165" t="str">
        <f t="shared" si="120"/>
        <v>n.a.</v>
      </c>
      <c r="R511" s="165" t="str">
        <f t="shared" si="120"/>
        <v>n.a.</v>
      </c>
      <c r="S511" s="165" t="str">
        <f t="shared" si="120"/>
        <v>n.a.</v>
      </c>
    </row>
    <row r="512" spans="1:19" s="51" customFormat="1" x14ac:dyDescent="0.25">
      <c r="A512" s="239">
        <v>379</v>
      </c>
      <c r="B512" s="165" t="str">
        <f t="shared" si="119"/>
        <v>n.a.</v>
      </c>
      <c r="C512" s="165" t="str">
        <f t="shared" si="119"/>
        <v>n.a.</v>
      </c>
      <c r="D512" s="165" t="str">
        <f t="shared" si="119"/>
        <v>n.a.</v>
      </c>
      <c r="E512" s="165" t="str">
        <f t="shared" si="119"/>
        <v>n.a.</v>
      </c>
      <c r="F512" s="165" t="str">
        <f t="shared" si="119"/>
        <v>73181100</v>
      </c>
      <c r="G512" s="165" t="str">
        <f t="shared" si="119"/>
        <v>n.a.</v>
      </c>
      <c r="H512" s="165" t="str">
        <f t="shared" si="119"/>
        <v>n.a.</v>
      </c>
      <c r="I512" s="165" t="str">
        <f t="shared" si="119"/>
        <v>n.a.</v>
      </c>
      <c r="J512" s="165" t="str">
        <f t="shared" si="119"/>
        <v>n.a.</v>
      </c>
      <c r="K512" s="165" t="str">
        <f t="shared" si="119"/>
        <v>n.a.</v>
      </c>
      <c r="L512" s="165" t="str">
        <f t="shared" si="120"/>
        <v>n.a.</v>
      </c>
      <c r="M512" s="165" t="str">
        <f t="shared" si="120"/>
        <v>n.a.</v>
      </c>
      <c r="N512" s="165" t="str">
        <f t="shared" si="120"/>
        <v>n.a.</v>
      </c>
      <c r="O512" s="165" t="str">
        <f t="shared" si="120"/>
        <v>n.a.</v>
      </c>
      <c r="P512" s="165" t="str">
        <f t="shared" si="120"/>
        <v>n.a.</v>
      </c>
      <c r="Q512" s="165" t="str">
        <f t="shared" si="120"/>
        <v>n.a.</v>
      </c>
      <c r="R512" s="165" t="str">
        <f t="shared" si="120"/>
        <v>n.a.</v>
      </c>
      <c r="S512" s="165" t="str">
        <f t="shared" si="120"/>
        <v>n.a.</v>
      </c>
    </row>
    <row r="513" spans="1:19" s="51" customFormat="1" x14ac:dyDescent="0.25">
      <c r="A513" s="239">
        <v>380</v>
      </c>
      <c r="B513" s="165" t="str">
        <f t="shared" si="119"/>
        <v>n.a.</v>
      </c>
      <c r="C513" s="165" t="str">
        <f t="shared" si="119"/>
        <v>n.a.</v>
      </c>
      <c r="D513" s="165" t="str">
        <f t="shared" si="119"/>
        <v>n.a.</v>
      </c>
      <c r="E513" s="165" t="str">
        <f t="shared" si="119"/>
        <v>n.a.</v>
      </c>
      <c r="F513" s="165" t="str">
        <f t="shared" si="119"/>
        <v>73181210</v>
      </c>
      <c r="G513" s="165" t="str">
        <f t="shared" si="119"/>
        <v>n.a.</v>
      </c>
      <c r="H513" s="165" t="str">
        <f t="shared" si="119"/>
        <v>n.a.</v>
      </c>
      <c r="I513" s="165" t="str">
        <f t="shared" si="119"/>
        <v>n.a.</v>
      </c>
      <c r="J513" s="165" t="str">
        <f t="shared" si="119"/>
        <v>n.a.</v>
      </c>
      <c r="K513" s="165" t="str">
        <f t="shared" si="119"/>
        <v>n.a.</v>
      </c>
      <c r="L513" s="165" t="str">
        <f t="shared" si="120"/>
        <v>n.a.</v>
      </c>
      <c r="M513" s="165" t="str">
        <f t="shared" si="120"/>
        <v>n.a.</v>
      </c>
      <c r="N513" s="165" t="str">
        <f t="shared" si="120"/>
        <v>n.a.</v>
      </c>
      <c r="O513" s="165" t="str">
        <f t="shared" si="120"/>
        <v>n.a.</v>
      </c>
      <c r="P513" s="165" t="str">
        <f t="shared" si="120"/>
        <v>n.a.</v>
      </c>
      <c r="Q513" s="165" t="str">
        <f t="shared" si="120"/>
        <v>n.a.</v>
      </c>
      <c r="R513" s="165" t="str">
        <f t="shared" si="120"/>
        <v>n.a.</v>
      </c>
      <c r="S513" s="165" t="str">
        <f t="shared" si="120"/>
        <v>n.a.</v>
      </c>
    </row>
    <row r="514" spans="1:19" s="51" customFormat="1" x14ac:dyDescent="0.25">
      <c r="A514" s="239">
        <v>381</v>
      </c>
      <c r="B514" s="165" t="str">
        <f t="shared" ref="B514:K523" si="121">IFERROR(INDEX(CNCodes_ListKey,MATCH($A514&amp;"_"&amp;B$132,CNCodes_ListNumbering,0)),CONST_NA)</f>
        <v>n.a.</v>
      </c>
      <c r="C514" s="165" t="str">
        <f t="shared" si="121"/>
        <v>n.a.</v>
      </c>
      <c r="D514" s="165" t="str">
        <f t="shared" si="121"/>
        <v>n.a.</v>
      </c>
      <c r="E514" s="165" t="str">
        <f t="shared" si="121"/>
        <v>n.a.</v>
      </c>
      <c r="F514" s="165" t="str">
        <f t="shared" si="121"/>
        <v>73181290</v>
      </c>
      <c r="G514" s="165" t="str">
        <f t="shared" si="121"/>
        <v>n.a.</v>
      </c>
      <c r="H514" s="165" t="str">
        <f t="shared" si="121"/>
        <v>n.a.</v>
      </c>
      <c r="I514" s="165" t="str">
        <f t="shared" si="121"/>
        <v>n.a.</v>
      </c>
      <c r="J514" s="165" t="str">
        <f t="shared" si="121"/>
        <v>n.a.</v>
      </c>
      <c r="K514" s="165" t="str">
        <f t="shared" si="121"/>
        <v>n.a.</v>
      </c>
      <c r="L514" s="165" t="str">
        <f t="shared" ref="L514:S523" si="122">IFERROR(INDEX(CNCodes_ListKey,MATCH($A514&amp;"_"&amp;L$132,CNCodes_ListNumbering,0)),CONST_NA)</f>
        <v>n.a.</v>
      </c>
      <c r="M514" s="165" t="str">
        <f t="shared" si="122"/>
        <v>n.a.</v>
      </c>
      <c r="N514" s="165" t="str">
        <f t="shared" si="122"/>
        <v>n.a.</v>
      </c>
      <c r="O514" s="165" t="str">
        <f t="shared" si="122"/>
        <v>n.a.</v>
      </c>
      <c r="P514" s="165" t="str">
        <f t="shared" si="122"/>
        <v>n.a.</v>
      </c>
      <c r="Q514" s="165" t="str">
        <f t="shared" si="122"/>
        <v>n.a.</v>
      </c>
      <c r="R514" s="165" t="str">
        <f t="shared" si="122"/>
        <v>n.a.</v>
      </c>
      <c r="S514" s="165" t="str">
        <f t="shared" si="122"/>
        <v>n.a.</v>
      </c>
    </row>
    <row r="515" spans="1:19" s="51" customFormat="1" x14ac:dyDescent="0.25">
      <c r="A515" s="239">
        <v>382</v>
      </c>
      <c r="B515" s="165" t="str">
        <f t="shared" si="121"/>
        <v>n.a.</v>
      </c>
      <c r="C515" s="165" t="str">
        <f t="shared" si="121"/>
        <v>n.a.</v>
      </c>
      <c r="D515" s="165" t="str">
        <f t="shared" si="121"/>
        <v>n.a.</v>
      </c>
      <c r="E515" s="165" t="str">
        <f t="shared" si="121"/>
        <v>n.a.</v>
      </c>
      <c r="F515" s="165" t="str">
        <f t="shared" si="121"/>
        <v>73181300</v>
      </c>
      <c r="G515" s="165" t="str">
        <f t="shared" si="121"/>
        <v>n.a.</v>
      </c>
      <c r="H515" s="165" t="str">
        <f t="shared" si="121"/>
        <v>n.a.</v>
      </c>
      <c r="I515" s="165" t="str">
        <f t="shared" si="121"/>
        <v>n.a.</v>
      </c>
      <c r="J515" s="165" t="str">
        <f t="shared" si="121"/>
        <v>n.a.</v>
      </c>
      <c r="K515" s="165" t="str">
        <f t="shared" si="121"/>
        <v>n.a.</v>
      </c>
      <c r="L515" s="165" t="str">
        <f t="shared" si="122"/>
        <v>n.a.</v>
      </c>
      <c r="M515" s="165" t="str">
        <f t="shared" si="122"/>
        <v>n.a.</v>
      </c>
      <c r="N515" s="165" t="str">
        <f t="shared" si="122"/>
        <v>n.a.</v>
      </c>
      <c r="O515" s="165" t="str">
        <f t="shared" si="122"/>
        <v>n.a.</v>
      </c>
      <c r="P515" s="165" t="str">
        <f t="shared" si="122"/>
        <v>n.a.</v>
      </c>
      <c r="Q515" s="165" t="str">
        <f t="shared" si="122"/>
        <v>n.a.</v>
      </c>
      <c r="R515" s="165" t="str">
        <f t="shared" si="122"/>
        <v>n.a.</v>
      </c>
      <c r="S515" s="165" t="str">
        <f t="shared" si="122"/>
        <v>n.a.</v>
      </c>
    </row>
    <row r="516" spans="1:19" s="51" customFormat="1" x14ac:dyDescent="0.25">
      <c r="A516" s="239">
        <v>383</v>
      </c>
      <c r="B516" s="165" t="str">
        <f t="shared" si="121"/>
        <v>n.a.</v>
      </c>
      <c r="C516" s="165" t="str">
        <f t="shared" si="121"/>
        <v>n.a.</v>
      </c>
      <c r="D516" s="165" t="str">
        <f t="shared" si="121"/>
        <v>n.a.</v>
      </c>
      <c r="E516" s="165" t="str">
        <f t="shared" si="121"/>
        <v>n.a.</v>
      </c>
      <c r="F516" s="165" t="str">
        <f t="shared" si="121"/>
        <v>73181410</v>
      </c>
      <c r="G516" s="165" t="str">
        <f t="shared" si="121"/>
        <v>n.a.</v>
      </c>
      <c r="H516" s="165" t="str">
        <f t="shared" si="121"/>
        <v>n.a.</v>
      </c>
      <c r="I516" s="165" t="str">
        <f t="shared" si="121"/>
        <v>n.a.</v>
      </c>
      <c r="J516" s="165" t="str">
        <f t="shared" si="121"/>
        <v>n.a.</v>
      </c>
      <c r="K516" s="165" t="str">
        <f t="shared" si="121"/>
        <v>n.a.</v>
      </c>
      <c r="L516" s="165" t="str">
        <f t="shared" si="122"/>
        <v>n.a.</v>
      </c>
      <c r="M516" s="165" t="str">
        <f t="shared" si="122"/>
        <v>n.a.</v>
      </c>
      <c r="N516" s="165" t="str">
        <f t="shared" si="122"/>
        <v>n.a.</v>
      </c>
      <c r="O516" s="165" t="str">
        <f t="shared" si="122"/>
        <v>n.a.</v>
      </c>
      <c r="P516" s="165" t="str">
        <f t="shared" si="122"/>
        <v>n.a.</v>
      </c>
      <c r="Q516" s="165" t="str">
        <f t="shared" si="122"/>
        <v>n.a.</v>
      </c>
      <c r="R516" s="165" t="str">
        <f t="shared" si="122"/>
        <v>n.a.</v>
      </c>
      <c r="S516" s="165" t="str">
        <f t="shared" si="122"/>
        <v>n.a.</v>
      </c>
    </row>
    <row r="517" spans="1:19" s="51" customFormat="1" x14ac:dyDescent="0.25">
      <c r="A517" s="239">
        <v>384</v>
      </c>
      <c r="B517" s="165" t="str">
        <f t="shared" si="121"/>
        <v>n.a.</v>
      </c>
      <c r="C517" s="165" t="str">
        <f t="shared" si="121"/>
        <v>n.a.</v>
      </c>
      <c r="D517" s="165" t="str">
        <f t="shared" si="121"/>
        <v>n.a.</v>
      </c>
      <c r="E517" s="165" t="str">
        <f t="shared" si="121"/>
        <v>n.a.</v>
      </c>
      <c r="F517" s="165" t="str">
        <f t="shared" si="121"/>
        <v>73181491</v>
      </c>
      <c r="G517" s="165" t="str">
        <f t="shared" si="121"/>
        <v>n.a.</v>
      </c>
      <c r="H517" s="165" t="str">
        <f t="shared" si="121"/>
        <v>n.a.</v>
      </c>
      <c r="I517" s="165" t="str">
        <f t="shared" si="121"/>
        <v>n.a.</v>
      </c>
      <c r="J517" s="165" t="str">
        <f t="shared" si="121"/>
        <v>n.a.</v>
      </c>
      <c r="K517" s="165" t="str">
        <f t="shared" si="121"/>
        <v>n.a.</v>
      </c>
      <c r="L517" s="165" t="str">
        <f t="shared" si="122"/>
        <v>n.a.</v>
      </c>
      <c r="M517" s="165" t="str">
        <f t="shared" si="122"/>
        <v>n.a.</v>
      </c>
      <c r="N517" s="165" t="str">
        <f t="shared" si="122"/>
        <v>n.a.</v>
      </c>
      <c r="O517" s="165" t="str">
        <f t="shared" si="122"/>
        <v>n.a.</v>
      </c>
      <c r="P517" s="165" t="str">
        <f t="shared" si="122"/>
        <v>n.a.</v>
      </c>
      <c r="Q517" s="165" t="str">
        <f t="shared" si="122"/>
        <v>n.a.</v>
      </c>
      <c r="R517" s="165" t="str">
        <f t="shared" si="122"/>
        <v>n.a.</v>
      </c>
      <c r="S517" s="165" t="str">
        <f t="shared" si="122"/>
        <v>n.a.</v>
      </c>
    </row>
    <row r="518" spans="1:19" s="51" customFormat="1" x14ac:dyDescent="0.25">
      <c r="A518" s="239">
        <v>385</v>
      </c>
      <c r="B518" s="165" t="str">
        <f t="shared" si="121"/>
        <v>n.a.</v>
      </c>
      <c r="C518" s="165" t="str">
        <f t="shared" si="121"/>
        <v>n.a.</v>
      </c>
      <c r="D518" s="165" t="str">
        <f t="shared" si="121"/>
        <v>n.a.</v>
      </c>
      <c r="E518" s="165" t="str">
        <f t="shared" si="121"/>
        <v>n.a.</v>
      </c>
      <c r="F518" s="165" t="str">
        <f t="shared" si="121"/>
        <v>73181499</v>
      </c>
      <c r="G518" s="165" t="str">
        <f t="shared" si="121"/>
        <v>n.a.</v>
      </c>
      <c r="H518" s="165" t="str">
        <f t="shared" si="121"/>
        <v>n.a.</v>
      </c>
      <c r="I518" s="165" t="str">
        <f t="shared" si="121"/>
        <v>n.a.</v>
      </c>
      <c r="J518" s="165" t="str">
        <f t="shared" si="121"/>
        <v>n.a.</v>
      </c>
      <c r="K518" s="165" t="str">
        <f t="shared" si="121"/>
        <v>n.a.</v>
      </c>
      <c r="L518" s="165" t="str">
        <f t="shared" si="122"/>
        <v>n.a.</v>
      </c>
      <c r="M518" s="165" t="str">
        <f t="shared" si="122"/>
        <v>n.a.</v>
      </c>
      <c r="N518" s="165" t="str">
        <f t="shared" si="122"/>
        <v>n.a.</v>
      </c>
      <c r="O518" s="165" t="str">
        <f t="shared" si="122"/>
        <v>n.a.</v>
      </c>
      <c r="P518" s="165" t="str">
        <f t="shared" si="122"/>
        <v>n.a.</v>
      </c>
      <c r="Q518" s="165" t="str">
        <f t="shared" si="122"/>
        <v>n.a.</v>
      </c>
      <c r="R518" s="165" t="str">
        <f t="shared" si="122"/>
        <v>n.a.</v>
      </c>
      <c r="S518" s="165" t="str">
        <f t="shared" si="122"/>
        <v>n.a.</v>
      </c>
    </row>
    <row r="519" spans="1:19" s="51" customFormat="1" x14ac:dyDescent="0.25">
      <c r="A519" s="239">
        <v>386</v>
      </c>
      <c r="B519" s="165" t="str">
        <f t="shared" si="121"/>
        <v>n.a.</v>
      </c>
      <c r="C519" s="165" t="str">
        <f t="shared" si="121"/>
        <v>n.a.</v>
      </c>
      <c r="D519" s="165" t="str">
        <f t="shared" si="121"/>
        <v>n.a.</v>
      </c>
      <c r="E519" s="165" t="str">
        <f t="shared" si="121"/>
        <v>n.a.</v>
      </c>
      <c r="F519" s="165" t="str">
        <f t="shared" si="121"/>
        <v>73181520</v>
      </c>
      <c r="G519" s="165" t="str">
        <f t="shared" si="121"/>
        <v>n.a.</v>
      </c>
      <c r="H519" s="165" t="str">
        <f t="shared" si="121"/>
        <v>n.a.</v>
      </c>
      <c r="I519" s="165" t="str">
        <f t="shared" si="121"/>
        <v>n.a.</v>
      </c>
      <c r="J519" s="165" t="str">
        <f t="shared" si="121"/>
        <v>n.a.</v>
      </c>
      <c r="K519" s="165" t="str">
        <f t="shared" si="121"/>
        <v>n.a.</v>
      </c>
      <c r="L519" s="165" t="str">
        <f t="shared" si="122"/>
        <v>n.a.</v>
      </c>
      <c r="M519" s="165" t="str">
        <f t="shared" si="122"/>
        <v>n.a.</v>
      </c>
      <c r="N519" s="165" t="str">
        <f t="shared" si="122"/>
        <v>n.a.</v>
      </c>
      <c r="O519" s="165" t="str">
        <f t="shared" si="122"/>
        <v>n.a.</v>
      </c>
      <c r="P519" s="165" t="str">
        <f t="shared" si="122"/>
        <v>n.a.</v>
      </c>
      <c r="Q519" s="165" t="str">
        <f t="shared" si="122"/>
        <v>n.a.</v>
      </c>
      <c r="R519" s="165" t="str">
        <f t="shared" si="122"/>
        <v>n.a.</v>
      </c>
      <c r="S519" s="165" t="str">
        <f t="shared" si="122"/>
        <v>n.a.</v>
      </c>
    </row>
    <row r="520" spans="1:19" s="51" customFormat="1" x14ac:dyDescent="0.25">
      <c r="A520" s="239">
        <v>387</v>
      </c>
      <c r="B520" s="165" t="str">
        <f t="shared" si="121"/>
        <v>n.a.</v>
      </c>
      <c r="C520" s="165" t="str">
        <f t="shared" si="121"/>
        <v>n.a.</v>
      </c>
      <c r="D520" s="165" t="str">
        <f t="shared" si="121"/>
        <v>n.a.</v>
      </c>
      <c r="E520" s="165" t="str">
        <f t="shared" si="121"/>
        <v>n.a.</v>
      </c>
      <c r="F520" s="165" t="str">
        <f t="shared" si="121"/>
        <v>73181535</v>
      </c>
      <c r="G520" s="165" t="str">
        <f t="shared" si="121"/>
        <v>n.a.</v>
      </c>
      <c r="H520" s="165" t="str">
        <f t="shared" si="121"/>
        <v>n.a.</v>
      </c>
      <c r="I520" s="165" t="str">
        <f t="shared" si="121"/>
        <v>n.a.</v>
      </c>
      <c r="J520" s="165" t="str">
        <f t="shared" si="121"/>
        <v>n.a.</v>
      </c>
      <c r="K520" s="165" t="str">
        <f t="shared" si="121"/>
        <v>n.a.</v>
      </c>
      <c r="L520" s="165" t="str">
        <f t="shared" si="122"/>
        <v>n.a.</v>
      </c>
      <c r="M520" s="165" t="str">
        <f t="shared" si="122"/>
        <v>n.a.</v>
      </c>
      <c r="N520" s="165" t="str">
        <f t="shared" si="122"/>
        <v>n.a.</v>
      </c>
      <c r="O520" s="165" t="str">
        <f t="shared" si="122"/>
        <v>n.a.</v>
      </c>
      <c r="P520" s="165" t="str">
        <f t="shared" si="122"/>
        <v>n.a.</v>
      </c>
      <c r="Q520" s="165" t="str">
        <f t="shared" si="122"/>
        <v>n.a.</v>
      </c>
      <c r="R520" s="165" t="str">
        <f t="shared" si="122"/>
        <v>n.a.</v>
      </c>
      <c r="S520" s="165" t="str">
        <f t="shared" si="122"/>
        <v>n.a.</v>
      </c>
    </row>
    <row r="521" spans="1:19" s="51" customFormat="1" x14ac:dyDescent="0.25">
      <c r="A521" s="239">
        <v>388</v>
      </c>
      <c r="B521" s="165" t="str">
        <f t="shared" si="121"/>
        <v>n.a.</v>
      </c>
      <c r="C521" s="165" t="str">
        <f t="shared" si="121"/>
        <v>n.a.</v>
      </c>
      <c r="D521" s="165" t="str">
        <f t="shared" si="121"/>
        <v>n.a.</v>
      </c>
      <c r="E521" s="165" t="str">
        <f t="shared" si="121"/>
        <v>n.a.</v>
      </c>
      <c r="F521" s="165" t="str">
        <f t="shared" si="121"/>
        <v>73181542</v>
      </c>
      <c r="G521" s="165" t="str">
        <f t="shared" si="121"/>
        <v>n.a.</v>
      </c>
      <c r="H521" s="165" t="str">
        <f t="shared" si="121"/>
        <v>n.a.</v>
      </c>
      <c r="I521" s="165" t="str">
        <f t="shared" si="121"/>
        <v>n.a.</v>
      </c>
      <c r="J521" s="165" t="str">
        <f t="shared" si="121"/>
        <v>n.a.</v>
      </c>
      <c r="K521" s="165" t="str">
        <f t="shared" si="121"/>
        <v>n.a.</v>
      </c>
      <c r="L521" s="165" t="str">
        <f t="shared" si="122"/>
        <v>n.a.</v>
      </c>
      <c r="M521" s="165" t="str">
        <f t="shared" si="122"/>
        <v>n.a.</v>
      </c>
      <c r="N521" s="165" t="str">
        <f t="shared" si="122"/>
        <v>n.a.</v>
      </c>
      <c r="O521" s="165" t="str">
        <f t="shared" si="122"/>
        <v>n.a.</v>
      </c>
      <c r="P521" s="165" t="str">
        <f t="shared" si="122"/>
        <v>n.a.</v>
      </c>
      <c r="Q521" s="165" t="str">
        <f t="shared" si="122"/>
        <v>n.a.</v>
      </c>
      <c r="R521" s="165" t="str">
        <f t="shared" si="122"/>
        <v>n.a.</v>
      </c>
      <c r="S521" s="165" t="str">
        <f t="shared" si="122"/>
        <v>n.a.</v>
      </c>
    </row>
    <row r="522" spans="1:19" s="51" customFormat="1" x14ac:dyDescent="0.25">
      <c r="A522" s="239">
        <v>389</v>
      </c>
      <c r="B522" s="165" t="str">
        <f t="shared" si="121"/>
        <v>n.a.</v>
      </c>
      <c r="C522" s="165" t="str">
        <f t="shared" si="121"/>
        <v>n.a.</v>
      </c>
      <c r="D522" s="165" t="str">
        <f t="shared" si="121"/>
        <v>n.a.</v>
      </c>
      <c r="E522" s="165" t="str">
        <f t="shared" si="121"/>
        <v>n.a.</v>
      </c>
      <c r="F522" s="165" t="str">
        <f t="shared" si="121"/>
        <v>73181548</v>
      </c>
      <c r="G522" s="165" t="str">
        <f t="shared" si="121"/>
        <v>n.a.</v>
      </c>
      <c r="H522" s="165" t="str">
        <f t="shared" si="121"/>
        <v>n.a.</v>
      </c>
      <c r="I522" s="165" t="str">
        <f t="shared" si="121"/>
        <v>n.a.</v>
      </c>
      <c r="J522" s="165" t="str">
        <f t="shared" si="121"/>
        <v>n.a.</v>
      </c>
      <c r="K522" s="165" t="str">
        <f t="shared" si="121"/>
        <v>n.a.</v>
      </c>
      <c r="L522" s="165" t="str">
        <f t="shared" si="122"/>
        <v>n.a.</v>
      </c>
      <c r="M522" s="165" t="str">
        <f t="shared" si="122"/>
        <v>n.a.</v>
      </c>
      <c r="N522" s="165" t="str">
        <f t="shared" si="122"/>
        <v>n.a.</v>
      </c>
      <c r="O522" s="165" t="str">
        <f t="shared" si="122"/>
        <v>n.a.</v>
      </c>
      <c r="P522" s="165" t="str">
        <f t="shared" si="122"/>
        <v>n.a.</v>
      </c>
      <c r="Q522" s="165" t="str">
        <f t="shared" si="122"/>
        <v>n.a.</v>
      </c>
      <c r="R522" s="165" t="str">
        <f t="shared" si="122"/>
        <v>n.a.</v>
      </c>
      <c r="S522" s="165" t="str">
        <f t="shared" si="122"/>
        <v>n.a.</v>
      </c>
    </row>
    <row r="523" spans="1:19" s="51" customFormat="1" x14ac:dyDescent="0.25">
      <c r="A523" s="239">
        <v>390</v>
      </c>
      <c r="B523" s="165" t="str">
        <f t="shared" si="121"/>
        <v>n.a.</v>
      </c>
      <c r="C523" s="165" t="str">
        <f t="shared" si="121"/>
        <v>n.a.</v>
      </c>
      <c r="D523" s="165" t="str">
        <f t="shared" si="121"/>
        <v>n.a.</v>
      </c>
      <c r="E523" s="165" t="str">
        <f t="shared" si="121"/>
        <v>n.a.</v>
      </c>
      <c r="F523" s="165" t="str">
        <f t="shared" si="121"/>
        <v>73181552</v>
      </c>
      <c r="G523" s="165" t="str">
        <f t="shared" si="121"/>
        <v>n.a.</v>
      </c>
      <c r="H523" s="165" t="str">
        <f t="shared" si="121"/>
        <v>n.a.</v>
      </c>
      <c r="I523" s="165" t="str">
        <f t="shared" si="121"/>
        <v>n.a.</v>
      </c>
      <c r="J523" s="165" t="str">
        <f t="shared" si="121"/>
        <v>n.a.</v>
      </c>
      <c r="K523" s="165" t="str">
        <f t="shared" si="121"/>
        <v>n.a.</v>
      </c>
      <c r="L523" s="165" t="str">
        <f t="shared" si="122"/>
        <v>n.a.</v>
      </c>
      <c r="M523" s="165" t="str">
        <f t="shared" si="122"/>
        <v>n.a.</v>
      </c>
      <c r="N523" s="165" t="str">
        <f t="shared" si="122"/>
        <v>n.a.</v>
      </c>
      <c r="O523" s="165" t="str">
        <f t="shared" si="122"/>
        <v>n.a.</v>
      </c>
      <c r="P523" s="165" t="str">
        <f t="shared" si="122"/>
        <v>n.a.</v>
      </c>
      <c r="Q523" s="165" t="str">
        <f t="shared" si="122"/>
        <v>n.a.</v>
      </c>
      <c r="R523" s="165" t="str">
        <f t="shared" si="122"/>
        <v>n.a.</v>
      </c>
      <c r="S523" s="165" t="str">
        <f t="shared" si="122"/>
        <v>n.a.</v>
      </c>
    </row>
    <row r="524" spans="1:19" s="51" customFormat="1" x14ac:dyDescent="0.25">
      <c r="A524" s="239">
        <v>391</v>
      </c>
      <c r="B524" s="165" t="str">
        <f t="shared" ref="B524:K533" si="123">IFERROR(INDEX(CNCodes_ListKey,MATCH($A524&amp;"_"&amp;B$132,CNCodes_ListNumbering,0)),CONST_NA)</f>
        <v>n.a.</v>
      </c>
      <c r="C524" s="165" t="str">
        <f t="shared" si="123"/>
        <v>n.a.</v>
      </c>
      <c r="D524" s="165" t="str">
        <f t="shared" si="123"/>
        <v>n.a.</v>
      </c>
      <c r="E524" s="165" t="str">
        <f t="shared" si="123"/>
        <v>n.a.</v>
      </c>
      <c r="F524" s="165" t="str">
        <f t="shared" si="123"/>
        <v>73181558</v>
      </c>
      <c r="G524" s="165" t="str">
        <f t="shared" si="123"/>
        <v>n.a.</v>
      </c>
      <c r="H524" s="165" t="str">
        <f t="shared" si="123"/>
        <v>n.a.</v>
      </c>
      <c r="I524" s="165" t="str">
        <f t="shared" si="123"/>
        <v>n.a.</v>
      </c>
      <c r="J524" s="165" t="str">
        <f t="shared" si="123"/>
        <v>n.a.</v>
      </c>
      <c r="K524" s="165" t="str">
        <f t="shared" si="123"/>
        <v>n.a.</v>
      </c>
      <c r="L524" s="165" t="str">
        <f t="shared" ref="L524:S533" si="124">IFERROR(INDEX(CNCodes_ListKey,MATCH($A524&amp;"_"&amp;L$132,CNCodes_ListNumbering,0)),CONST_NA)</f>
        <v>n.a.</v>
      </c>
      <c r="M524" s="165" t="str">
        <f t="shared" si="124"/>
        <v>n.a.</v>
      </c>
      <c r="N524" s="165" t="str">
        <f t="shared" si="124"/>
        <v>n.a.</v>
      </c>
      <c r="O524" s="165" t="str">
        <f t="shared" si="124"/>
        <v>n.a.</v>
      </c>
      <c r="P524" s="165" t="str">
        <f t="shared" si="124"/>
        <v>n.a.</v>
      </c>
      <c r="Q524" s="165" t="str">
        <f t="shared" si="124"/>
        <v>n.a.</v>
      </c>
      <c r="R524" s="165" t="str">
        <f t="shared" si="124"/>
        <v>n.a.</v>
      </c>
      <c r="S524" s="165" t="str">
        <f t="shared" si="124"/>
        <v>n.a.</v>
      </c>
    </row>
    <row r="525" spans="1:19" s="51" customFormat="1" x14ac:dyDescent="0.25">
      <c r="A525" s="239">
        <v>392</v>
      </c>
      <c r="B525" s="165" t="str">
        <f t="shared" si="123"/>
        <v>n.a.</v>
      </c>
      <c r="C525" s="165" t="str">
        <f t="shared" si="123"/>
        <v>n.a.</v>
      </c>
      <c r="D525" s="165" t="str">
        <f t="shared" si="123"/>
        <v>n.a.</v>
      </c>
      <c r="E525" s="165" t="str">
        <f t="shared" si="123"/>
        <v>n.a.</v>
      </c>
      <c r="F525" s="165" t="str">
        <f t="shared" si="123"/>
        <v>73181562</v>
      </c>
      <c r="G525" s="165" t="str">
        <f t="shared" si="123"/>
        <v>n.a.</v>
      </c>
      <c r="H525" s="165" t="str">
        <f t="shared" si="123"/>
        <v>n.a.</v>
      </c>
      <c r="I525" s="165" t="str">
        <f t="shared" si="123"/>
        <v>n.a.</v>
      </c>
      <c r="J525" s="165" t="str">
        <f t="shared" si="123"/>
        <v>n.a.</v>
      </c>
      <c r="K525" s="165" t="str">
        <f t="shared" si="123"/>
        <v>n.a.</v>
      </c>
      <c r="L525" s="165" t="str">
        <f t="shared" si="124"/>
        <v>n.a.</v>
      </c>
      <c r="M525" s="165" t="str">
        <f t="shared" si="124"/>
        <v>n.a.</v>
      </c>
      <c r="N525" s="165" t="str">
        <f t="shared" si="124"/>
        <v>n.a.</v>
      </c>
      <c r="O525" s="165" t="str">
        <f t="shared" si="124"/>
        <v>n.a.</v>
      </c>
      <c r="P525" s="165" t="str">
        <f t="shared" si="124"/>
        <v>n.a.</v>
      </c>
      <c r="Q525" s="165" t="str">
        <f t="shared" si="124"/>
        <v>n.a.</v>
      </c>
      <c r="R525" s="165" t="str">
        <f t="shared" si="124"/>
        <v>n.a.</v>
      </c>
      <c r="S525" s="165" t="str">
        <f t="shared" si="124"/>
        <v>n.a.</v>
      </c>
    </row>
    <row r="526" spans="1:19" s="51" customFormat="1" x14ac:dyDescent="0.25">
      <c r="A526" s="239">
        <v>393</v>
      </c>
      <c r="B526" s="165" t="str">
        <f t="shared" si="123"/>
        <v>n.a.</v>
      </c>
      <c r="C526" s="165" t="str">
        <f t="shared" si="123"/>
        <v>n.a.</v>
      </c>
      <c r="D526" s="165" t="str">
        <f t="shared" si="123"/>
        <v>n.a.</v>
      </c>
      <c r="E526" s="165" t="str">
        <f t="shared" si="123"/>
        <v>n.a.</v>
      </c>
      <c r="F526" s="165" t="str">
        <f t="shared" si="123"/>
        <v>73181568</v>
      </c>
      <c r="G526" s="165" t="str">
        <f t="shared" si="123"/>
        <v>n.a.</v>
      </c>
      <c r="H526" s="165" t="str">
        <f t="shared" si="123"/>
        <v>n.a.</v>
      </c>
      <c r="I526" s="165" t="str">
        <f t="shared" si="123"/>
        <v>n.a.</v>
      </c>
      <c r="J526" s="165" t="str">
        <f t="shared" si="123"/>
        <v>n.a.</v>
      </c>
      <c r="K526" s="165" t="str">
        <f t="shared" si="123"/>
        <v>n.a.</v>
      </c>
      <c r="L526" s="165" t="str">
        <f t="shared" si="124"/>
        <v>n.a.</v>
      </c>
      <c r="M526" s="165" t="str">
        <f t="shared" si="124"/>
        <v>n.a.</v>
      </c>
      <c r="N526" s="165" t="str">
        <f t="shared" si="124"/>
        <v>n.a.</v>
      </c>
      <c r="O526" s="165" t="str">
        <f t="shared" si="124"/>
        <v>n.a.</v>
      </c>
      <c r="P526" s="165" t="str">
        <f t="shared" si="124"/>
        <v>n.a.</v>
      </c>
      <c r="Q526" s="165" t="str">
        <f t="shared" si="124"/>
        <v>n.a.</v>
      </c>
      <c r="R526" s="165" t="str">
        <f t="shared" si="124"/>
        <v>n.a.</v>
      </c>
      <c r="S526" s="165" t="str">
        <f t="shared" si="124"/>
        <v>n.a.</v>
      </c>
    </row>
    <row r="527" spans="1:19" s="51" customFormat="1" x14ac:dyDescent="0.25">
      <c r="A527" s="239">
        <v>394</v>
      </c>
      <c r="B527" s="165" t="str">
        <f t="shared" si="123"/>
        <v>n.a.</v>
      </c>
      <c r="C527" s="165" t="str">
        <f t="shared" si="123"/>
        <v>n.a.</v>
      </c>
      <c r="D527" s="165" t="str">
        <f t="shared" si="123"/>
        <v>n.a.</v>
      </c>
      <c r="E527" s="165" t="str">
        <f t="shared" si="123"/>
        <v>n.a.</v>
      </c>
      <c r="F527" s="165" t="str">
        <f t="shared" si="123"/>
        <v>73181575</v>
      </c>
      <c r="G527" s="165" t="str">
        <f t="shared" si="123"/>
        <v>n.a.</v>
      </c>
      <c r="H527" s="165" t="str">
        <f t="shared" si="123"/>
        <v>n.a.</v>
      </c>
      <c r="I527" s="165" t="str">
        <f t="shared" si="123"/>
        <v>n.a.</v>
      </c>
      <c r="J527" s="165" t="str">
        <f t="shared" si="123"/>
        <v>n.a.</v>
      </c>
      <c r="K527" s="165" t="str">
        <f t="shared" si="123"/>
        <v>n.a.</v>
      </c>
      <c r="L527" s="165" t="str">
        <f t="shared" si="124"/>
        <v>n.a.</v>
      </c>
      <c r="M527" s="165" t="str">
        <f t="shared" si="124"/>
        <v>n.a.</v>
      </c>
      <c r="N527" s="165" t="str">
        <f t="shared" si="124"/>
        <v>n.a.</v>
      </c>
      <c r="O527" s="165" t="str">
        <f t="shared" si="124"/>
        <v>n.a.</v>
      </c>
      <c r="P527" s="165" t="str">
        <f t="shared" si="124"/>
        <v>n.a.</v>
      </c>
      <c r="Q527" s="165" t="str">
        <f t="shared" si="124"/>
        <v>n.a.</v>
      </c>
      <c r="R527" s="165" t="str">
        <f t="shared" si="124"/>
        <v>n.a.</v>
      </c>
      <c r="S527" s="165" t="str">
        <f t="shared" si="124"/>
        <v>n.a.</v>
      </c>
    </row>
    <row r="528" spans="1:19" s="51" customFormat="1" x14ac:dyDescent="0.25">
      <c r="A528" s="239">
        <v>395</v>
      </c>
      <c r="B528" s="165" t="str">
        <f t="shared" si="123"/>
        <v>n.a.</v>
      </c>
      <c r="C528" s="165" t="str">
        <f t="shared" si="123"/>
        <v>n.a.</v>
      </c>
      <c r="D528" s="165" t="str">
        <f t="shared" si="123"/>
        <v>n.a.</v>
      </c>
      <c r="E528" s="165" t="str">
        <f t="shared" si="123"/>
        <v>n.a.</v>
      </c>
      <c r="F528" s="165" t="str">
        <f t="shared" si="123"/>
        <v>73181582</v>
      </c>
      <c r="G528" s="165" t="str">
        <f t="shared" si="123"/>
        <v>n.a.</v>
      </c>
      <c r="H528" s="165" t="str">
        <f t="shared" si="123"/>
        <v>n.a.</v>
      </c>
      <c r="I528" s="165" t="str">
        <f t="shared" si="123"/>
        <v>n.a.</v>
      </c>
      <c r="J528" s="165" t="str">
        <f t="shared" si="123"/>
        <v>n.a.</v>
      </c>
      <c r="K528" s="165" t="str">
        <f t="shared" si="123"/>
        <v>n.a.</v>
      </c>
      <c r="L528" s="165" t="str">
        <f t="shared" si="124"/>
        <v>n.a.</v>
      </c>
      <c r="M528" s="165" t="str">
        <f t="shared" si="124"/>
        <v>n.a.</v>
      </c>
      <c r="N528" s="165" t="str">
        <f t="shared" si="124"/>
        <v>n.a.</v>
      </c>
      <c r="O528" s="165" t="str">
        <f t="shared" si="124"/>
        <v>n.a.</v>
      </c>
      <c r="P528" s="165" t="str">
        <f t="shared" si="124"/>
        <v>n.a.</v>
      </c>
      <c r="Q528" s="165" t="str">
        <f t="shared" si="124"/>
        <v>n.a.</v>
      </c>
      <c r="R528" s="165" t="str">
        <f t="shared" si="124"/>
        <v>n.a.</v>
      </c>
      <c r="S528" s="165" t="str">
        <f t="shared" si="124"/>
        <v>n.a.</v>
      </c>
    </row>
    <row r="529" spans="1:19" s="51" customFormat="1" x14ac:dyDescent="0.25">
      <c r="A529" s="239">
        <v>396</v>
      </c>
      <c r="B529" s="165" t="str">
        <f t="shared" si="123"/>
        <v>n.a.</v>
      </c>
      <c r="C529" s="165" t="str">
        <f t="shared" si="123"/>
        <v>n.a.</v>
      </c>
      <c r="D529" s="165" t="str">
        <f t="shared" si="123"/>
        <v>n.a.</v>
      </c>
      <c r="E529" s="165" t="str">
        <f t="shared" si="123"/>
        <v>n.a.</v>
      </c>
      <c r="F529" s="165" t="str">
        <f t="shared" si="123"/>
        <v>73181588</v>
      </c>
      <c r="G529" s="165" t="str">
        <f t="shared" si="123"/>
        <v>n.a.</v>
      </c>
      <c r="H529" s="165" t="str">
        <f t="shared" si="123"/>
        <v>n.a.</v>
      </c>
      <c r="I529" s="165" t="str">
        <f t="shared" si="123"/>
        <v>n.a.</v>
      </c>
      <c r="J529" s="165" t="str">
        <f t="shared" si="123"/>
        <v>n.a.</v>
      </c>
      <c r="K529" s="165" t="str">
        <f t="shared" si="123"/>
        <v>n.a.</v>
      </c>
      <c r="L529" s="165" t="str">
        <f t="shared" si="124"/>
        <v>n.a.</v>
      </c>
      <c r="M529" s="165" t="str">
        <f t="shared" si="124"/>
        <v>n.a.</v>
      </c>
      <c r="N529" s="165" t="str">
        <f t="shared" si="124"/>
        <v>n.a.</v>
      </c>
      <c r="O529" s="165" t="str">
        <f t="shared" si="124"/>
        <v>n.a.</v>
      </c>
      <c r="P529" s="165" t="str">
        <f t="shared" si="124"/>
        <v>n.a.</v>
      </c>
      <c r="Q529" s="165" t="str">
        <f t="shared" si="124"/>
        <v>n.a.</v>
      </c>
      <c r="R529" s="165" t="str">
        <f t="shared" si="124"/>
        <v>n.a.</v>
      </c>
      <c r="S529" s="165" t="str">
        <f t="shared" si="124"/>
        <v>n.a.</v>
      </c>
    </row>
    <row r="530" spans="1:19" s="51" customFormat="1" x14ac:dyDescent="0.25">
      <c r="A530" s="239">
        <v>397</v>
      </c>
      <c r="B530" s="165" t="str">
        <f t="shared" si="123"/>
        <v>n.a.</v>
      </c>
      <c r="C530" s="165" t="str">
        <f t="shared" si="123"/>
        <v>n.a.</v>
      </c>
      <c r="D530" s="165" t="str">
        <f t="shared" si="123"/>
        <v>n.a.</v>
      </c>
      <c r="E530" s="165" t="str">
        <f t="shared" si="123"/>
        <v>n.a.</v>
      </c>
      <c r="F530" s="165" t="str">
        <f t="shared" si="123"/>
        <v>73181595</v>
      </c>
      <c r="G530" s="165" t="str">
        <f t="shared" si="123"/>
        <v>n.a.</v>
      </c>
      <c r="H530" s="165" t="str">
        <f t="shared" si="123"/>
        <v>n.a.</v>
      </c>
      <c r="I530" s="165" t="str">
        <f t="shared" si="123"/>
        <v>n.a.</v>
      </c>
      <c r="J530" s="165" t="str">
        <f t="shared" si="123"/>
        <v>n.a.</v>
      </c>
      <c r="K530" s="165" t="str">
        <f t="shared" si="123"/>
        <v>n.a.</v>
      </c>
      <c r="L530" s="165" t="str">
        <f t="shared" si="124"/>
        <v>n.a.</v>
      </c>
      <c r="M530" s="165" t="str">
        <f t="shared" si="124"/>
        <v>n.a.</v>
      </c>
      <c r="N530" s="165" t="str">
        <f t="shared" si="124"/>
        <v>n.a.</v>
      </c>
      <c r="O530" s="165" t="str">
        <f t="shared" si="124"/>
        <v>n.a.</v>
      </c>
      <c r="P530" s="165" t="str">
        <f t="shared" si="124"/>
        <v>n.a.</v>
      </c>
      <c r="Q530" s="165" t="str">
        <f t="shared" si="124"/>
        <v>n.a.</v>
      </c>
      <c r="R530" s="165" t="str">
        <f t="shared" si="124"/>
        <v>n.a.</v>
      </c>
      <c r="S530" s="165" t="str">
        <f t="shared" si="124"/>
        <v>n.a.</v>
      </c>
    </row>
    <row r="531" spans="1:19" s="51" customFormat="1" x14ac:dyDescent="0.25">
      <c r="A531" s="239">
        <v>398</v>
      </c>
      <c r="B531" s="165" t="str">
        <f t="shared" si="123"/>
        <v>n.a.</v>
      </c>
      <c r="C531" s="165" t="str">
        <f t="shared" si="123"/>
        <v>n.a.</v>
      </c>
      <c r="D531" s="165" t="str">
        <f t="shared" si="123"/>
        <v>n.a.</v>
      </c>
      <c r="E531" s="165" t="str">
        <f t="shared" si="123"/>
        <v>n.a.</v>
      </c>
      <c r="F531" s="165" t="str">
        <f t="shared" si="123"/>
        <v>73181631</v>
      </c>
      <c r="G531" s="165" t="str">
        <f t="shared" si="123"/>
        <v>n.a.</v>
      </c>
      <c r="H531" s="165" t="str">
        <f t="shared" si="123"/>
        <v>n.a.</v>
      </c>
      <c r="I531" s="165" t="str">
        <f t="shared" si="123"/>
        <v>n.a.</v>
      </c>
      <c r="J531" s="165" t="str">
        <f t="shared" si="123"/>
        <v>n.a.</v>
      </c>
      <c r="K531" s="165" t="str">
        <f t="shared" si="123"/>
        <v>n.a.</v>
      </c>
      <c r="L531" s="165" t="str">
        <f t="shared" si="124"/>
        <v>n.a.</v>
      </c>
      <c r="M531" s="165" t="str">
        <f t="shared" si="124"/>
        <v>n.a.</v>
      </c>
      <c r="N531" s="165" t="str">
        <f t="shared" si="124"/>
        <v>n.a.</v>
      </c>
      <c r="O531" s="165" t="str">
        <f t="shared" si="124"/>
        <v>n.a.</v>
      </c>
      <c r="P531" s="165" t="str">
        <f t="shared" si="124"/>
        <v>n.a.</v>
      </c>
      <c r="Q531" s="165" t="str">
        <f t="shared" si="124"/>
        <v>n.a.</v>
      </c>
      <c r="R531" s="165" t="str">
        <f t="shared" si="124"/>
        <v>n.a.</v>
      </c>
      <c r="S531" s="165" t="str">
        <f t="shared" si="124"/>
        <v>n.a.</v>
      </c>
    </row>
    <row r="532" spans="1:19" s="51" customFormat="1" x14ac:dyDescent="0.25">
      <c r="A532" s="239">
        <v>399</v>
      </c>
      <c r="B532" s="165" t="str">
        <f t="shared" si="123"/>
        <v>n.a.</v>
      </c>
      <c r="C532" s="165" t="str">
        <f t="shared" si="123"/>
        <v>n.a.</v>
      </c>
      <c r="D532" s="165" t="str">
        <f t="shared" si="123"/>
        <v>n.a.</v>
      </c>
      <c r="E532" s="165" t="str">
        <f t="shared" si="123"/>
        <v>n.a.</v>
      </c>
      <c r="F532" s="165" t="str">
        <f t="shared" si="123"/>
        <v>73181639</v>
      </c>
      <c r="G532" s="165" t="str">
        <f t="shared" si="123"/>
        <v>n.a.</v>
      </c>
      <c r="H532" s="165" t="str">
        <f t="shared" si="123"/>
        <v>n.a.</v>
      </c>
      <c r="I532" s="165" t="str">
        <f t="shared" si="123"/>
        <v>n.a.</v>
      </c>
      <c r="J532" s="165" t="str">
        <f t="shared" si="123"/>
        <v>n.a.</v>
      </c>
      <c r="K532" s="165" t="str">
        <f t="shared" si="123"/>
        <v>n.a.</v>
      </c>
      <c r="L532" s="165" t="str">
        <f t="shared" si="124"/>
        <v>n.a.</v>
      </c>
      <c r="M532" s="165" t="str">
        <f t="shared" si="124"/>
        <v>n.a.</v>
      </c>
      <c r="N532" s="165" t="str">
        <f t="shared" si="124"/>
        <v>n.a.</v>
      </c>
      <c r="O532" s="165" t="str">
        <f t="shared" si="124"/>
        <v>n.a.</v>
      </c>
      <c r="P532" s="165" t="str">
        <f t="shared" si="124"/>
        <v>n.a.</v>
      </c>
      <c r="Q532" s="165" t="str">
        <f t="shared" si="124"/>
        <v>n.a.</v>
      </c>
      <c r="R532" s="165" t="str">
        <f t="shared" si="124"/>
        <v>n.a.</v>
      </c>
      <c r="S532" s="165" t="str">
        <f t="shared" si="124"/>
        <v>n.a.</v>
      </c>
    </row>
    <row r="533" spans="1:19" s="51" customFormat="1" x14ac:dyDescent="0.25">
      <c r="A533" s="239">
        <v>400</v>
      </c>
      <c r="B533" s="165" t="str">
        <f t="shared" si="123"/>
        <v>n.a.</v>
      </c>
      <c r="C533" s="165" t="str">
        <f t="shared" si="123"/>
        <v>n.a.</v>
      </c>
      <c r="D533" s="165" t="str">
        <f t="shared" si="123"/>
        <v>n.a.</v>
      </c>
      <c r="E533" s="165" t="str">
        <f t="shared" si="123"/>
        <v>n.a.</v>
      </c>
      <c r="F533" s="165" t="str">
        <f t="shared" si="123"/>
        <v>73181640</v>
      </c>
      <c r="G533" s="165" t="str">
        <f t="shared" si="123"/>
        <v>n.a.</v>
      </c>
      <c r="H533" s="165" t="str">
        <f t="shared" si="123"/>
        <v>n.a.</v>
      </c>
      <c r="I533" s="165" t="str">
        <f t="shared" si="123"/>
        <v>n.a.</v>
      </c>
      <c r="J533" s="165" t="str">
        <f t="shared" si="123"/>
        <v>n.a.</v>
      </c>
      <c r="K533" s="165" t="str">
        <f t="shared" si="123"/>
        <v>n.a.</v>
      </c>
      <c r="L533" s="165" t="str">
        <f t="shared" si="124"/>
        <v>n.a.</v>
      </c>
      <c r="M533" s="165" t="str">
        <f t="shared" si="124"/>
        <v>n.a.</v>
      </c>
      <c r="N533" s="165" t="str">
        <f t="shared" si="124"/>
        <v>n.a.</v>
      </c>
      <c r="O533" s="165" t="str">
        <f t="shared" si="124"/>
        <v>n.a.</v>
      </c>
      <c r="P533" s="165" t="str">
        <f t="shared" si="124"/>
        <v>n.a.</v>
      </c>
      <c r="Q533" s="165" t="str">
        <f t="shared" si="124"/>
        <v>n.a.</v>
      </c>
      <c r="R533" s="165" t="str">
        <f t="shared" si="124"/>
        <v>n.a.</v>
      </c>
      <c r="S533" s="165" t="str">
        <f t="shared" si="124"/>
        <v>n.a.</v>
      </c>
    </row>
    <row r="534" spans="1:19" s="51" customFormat="1" x14ac:dyDescent="0.25">
      <c r="A534" s="239">
        <v>401</v>
      </c>
      <c r="B534" s="165" t="str">
        <f t="shared" ref="B534:K543" si="125">IFERROR(INDEX(CNCodes_ListKey,MATCH($A534&amp;"_"&amp;B$132,CNCodes_ListNumbering,0)),CONST_NA)</f>
        <v>n.a.</v>
      </c>
      <c r="C534" s="165" t="str">
        <f t="shared" si="125"/>
        <v>n.a.</v>
      </c>
      <c r="D534" s="165" t="str">
        <f t="shared" si="125"/>
        <v>n.a.</v>
      </c>
      <c r="E534" s="165" t="str">
        <f t="shared" si="125"/>
        <v>n.a.</v>
      </c>
      <c r="F534" s="165" t="str">
        <f t="shared" si="125"/>
        <v>73181660</v>
      </c>
      <c r="G534" s="165" t="str">
        <f t="shared" si="125"/>
        <v>n.a.</v>
      </c>
      <c r="H534" s="165" t="str">
        <f t="shared" si="125"/>
        <v>n.a.</v>
      </c>
      <c r="I534" s="165" t="str">
        <f t="shared" si="125"/>
        <v>n.a.</v>
      </c>
      <c r="J534" s="165" t="str">
        <f t="shared" si="125"/>
        <v>n.a.</v>
      </c>
      <c r="K534" s="165" t="str">
        <f t="shared" si="125"/>
        <v>n.a.</v>
      </c>
      <c r="L534" s="165" t="str">
        <f t="shared" ref="L534:S543" si="126">IFERROR(INDEX(CNCodes_ListKey,MATCH($A534&amp;"_"&amp;L$132,CNCodes_ListNumbering,0)),CONST_NA)</f>
        <v>n.a.</v>
      </c>
      <c r="M534" s="165" t="str">
        <f t="shared" si="126"/>
        <v>n.a.</v>
      </c>
      <c r="N534" s="165" t="str">
        <f t="shared" si="126"/>
        <v>n.a.</v>
      </c>
      <c r="O534" s="165" t="str">
        <f t="shared" si="126"/>
        <v>n.a.</v>
      </c>
      <c r="P534" s="165" t="str">
        <f t="shared" si="126"/>
        <v>n.a.</v>
      </c>
      <c r="Q534" s="165" t="str">
        <f t="shared" si="126"/>
        <v>n.a.</v>
      </c>
      <c r="R534" s="165" t="str">
        <f t="shared" si="126"/>
        <v>n.a.</v>
      </c>
      <c r="S534" s="165" t="str">
        <f t="shared" si="126"/>
        <v>n.a.</v>
      </c>
    </row>
    <row r="535" spans="1:19" s="51" customFormat="1" x14ac:dyDescent="0.25">
      <c r="A535" s="239">
        <v>402</v>
      </c>
      <c r="B535" s="165" t="str">
        <f t="shared" si="125"/>
        <v>n.a.</v>
      </c>
      <c r="C535" s="165" t="str">
        <f t="shared" si="125"/>
        <v>n.a.</v>
      </c>
      <c r="D535" s="165" t="str">
        <f t="shared" si="125"/>
        <v>n.a.</v>
      </c>
      <c r="E535" s="165" t="str">
        <f t="shared" si="125"/>
        <v>n.a.</v>
      </c>
      <c r="F535" s="165" t="str">
        <f t="shared" si="125"/>
        <v>73181692</v>
      </c>
      <c r="G535" s="165" t="str">
        <f t="shared" si="125"/>
        <v>n.a.</v>
      </c>
      <c r="H535" s="165" t="str">
        <f t="shared" si="125"/>
        <v>n.a.</v>
      </c>
      <c r="I535" s="165" t="str">
        <f t="shared" si="125"/>
        <v>n.a.</v>
      </c>
      <c r="J535" s="165" t="str">
        <f t="shared" si="125"/>
        <v>n.a.</v>
      </c>
      <c r="K535" s="165" t="str">
        <f t="shared" si="125"/>
        <v>n.a.</v>
      </c>
      <c r="L535" s="165" t="str">
        <f t="shared" si="126"/>
        <v>n.a.</v>
      </c>
      <c r="M535" s="165" t="str">
        <f t="shared" si="126"/>
        <v>n.a.</v>
      </c>
      <c r="N535" s="165" t="str">
        <f t="shared" si="126"/>
        <v>n.a.</v>
      </c>
      <c r="O535" s="165" t="str">
        <f t="shared" si="126"/>
        <v>n.a.</v>
      </c>
      <c r="P535" s="165" t="str">
        <f t="shared" si="126"/>
        <v>n.a.</v>
      </c>
      <c r="Q535" s="165" t="str">
        <f t="shared" si="126"/>
        <v>n.a.</v>
      </c>
      <c r="R535" s="165" t="str">
        <f t="shared" si="126"/>
        <v>n.a.</v>
      </c>
      <c r="S535" s="165" t="str">
        <f t="shared" si="126"/>
        <v>n.a.</v>
      </c>
    </row>
    <row r="536" spans="1:19" s="51" customFormat="1" x14ac:dyDescent="0.25">
      <c r="A536" s="239">
        <v>403</v>
      </c>
      <c r="B536" s="165" t="str">
        <f t="shared" si="125"/>
        <v>n.a.</v>
      </c>
      <c r="C536" s="165" t="str">
        <f t="shared" si="125"/>
        <v>n.a.</v>
      </c>
      <c r="D536" s="165" t="str">
        <f t="shared" si="125"/>
        <v>n.a.</v>
      </c>
      <c r="E536" s="165" t="str">
        <f t="shared" si="125"/>
        <v>n.a.</v>
      </c>
      <c r="F536" s="165" t="str">
        <f t="shared" si="125"/>
        <v>73181699</v>
      </c>
      <c r="G536" s="165" t="str">
        <f t="shared" si="125"/>
        <v>n.a.</v>
      </c>
      <c r="H536" s="165" t="str">
        <f t="shared" si="125"/>
        <v>n.a.</v>
      </c>
      <c r="I536" s="165" t="str">
        <f t="shared" si="125"/>
        <v>n.a.</v>
      </c>
      <c r="J536" s="165" t="str">
        <f t="shared" si="125"/>
        <v>n.a.</v>
      </c>
      <c r="K536" s="165" t="str">
        <f t="shared" si="125"/>
        <v>n.a.</v>
      </c>
      <c r="L536" s="165" t="str">
        <f t="shared" si="126"/>
        <v>n.a.</v>
      </c>
      <c r="M536" s="165" t="str">
        <f t="shared" si="126"/>
        <v>n.a.</v>
      </c>
      <c r="N536" s="165" t="str">
        <f t="shared" si="126"/>
        <v>n.a.</v>
      </c>
      <c r="O536" s="165" t="str">
        <f t="shared" si="126"/>
        <v>n.a.</v>
      </c>
      <c r="P536" s="165" t="str">
        <f t="shared" si="126"/>
        <v>n.a.</v>
      </c>
      <c r="Q536" s="165" t="str">
        <f t="shared" si="126"/>
        <v>n.a.</v>
      </c>
      <c r="R536" s="165" t="str">
        <f t="shared" si="126"/>
        <v>n.a.</v>
      </c>
      <c r="S536" s="165" t="str">
        <f t="shared" si="126"/>
        <v>n.a.</v>
      </c>
    </row>
    <row r="537" spans="1:19" s="51" customFormat="1" x14ac:dyDescent="0.25">
      <c r="A537" s="239">
        <v>404</v>
      </c>
      <c r="B537" s="165" t="str">
        <f t="shared" si="125"/>
        <v>n.a.</v>
      </c>
      <c r="C537" s="165" t="str">
        <f t="shared" si="125"/>
        <v>n.a.</v>
      </c>
      <c r="D537" s="165" t="str">
        <f t="shared" si="125"/>
        <v>n.a.</v>
      </c>
      <c r="E537" s="165" t="str">
        <f t="shared" si="125"/>
        <v>n.a.</v>
      </c>
      <c r="F537" s="165" t="str">
        <f t="shared" si="125"/>
        <v>73181900</v>
      </c>
      <c r="G537" s="165" t="str">
        <f t="shared" si="125"/>
        <v>n.a.</v>
      </c>
      <c r="H537" s="165" t="str">
        <f t="shared" si="125"/>
        <v>n.a.</v>
      </c>
      <c r="I537" s="165" t="str">
        <f t="shared" si="125"/>
        <v>n.a.</v>
      </c>
      <c r="J537" s="165" t="str">
        <f t="shared" si="125"/>
        <v>n.a.</v>
      </c>
      <c r="K537" s="165" t="str">
        <f t="shared" si="125"/>
        <v>n.a.</v>
      </c>
      <c r="L537" s="165" t="str">
        <f t="shared" si="126"/>
        <v>n.a.</v>
      </c>
      <c r="M537" s="165" t="str">
        <f t="shared" si="126"/>
        <v>n.a.</v>
      </c>
      <c r="N537" s="165" t="str">
        <f t="shared" si="126"/>
        <v>n.a.</v>
      </c>
      <c r="O537" s="165" t="str">
        <f t="shared" si="126"/>
        <v>n.a.</v>
      </c>
      <c r="P537" s="165" t="str">
        <f t="shared" si="126"/>
        <v>n.a.</v>
      </c>
      <c r="Q537" s="165" t="str">
        <f t="shared" si="126"/>
        <v>n.a.</v>
      </c>
      <c r="R537" s="165" t="str">
        <f t="shared" si="126"/>
        <v>n.a.</v>
      </c>
      <c r="S537" s="165" t="str">
        <f t="shared" si="126"/>
        <v>n.a.</v>
      </c>
    </row>
    <row r="538" spans="1:19" s="51" customFormat="1" x14ac:dyDescent="0.25">
      <c r="A538" s="239">
        <v>405</v>
      </c>
      <c r="B538" s="165" t="str">
        <f t="shared" si="125"/>
        <v>n.a.</v>
      </c>
      <c r="C538" s="165" t="str">
        <f t="shared" si="125"/>
        <v>n.a.</v>
      </c>
      <c r="D538" s="165" t="str">
        <f t="shared" si="125"/>
        <v>n.a.</v>
      </c>
      <c r="E538" s="165" t="str">
        <f t="shared" si="125"/>
        <v>n.a.</v>
      </c>
      <c r="F538" s="165" t="str">
        <f t="shared" si="125"/>
        <v>73182100</v>
      </c>
      <c r="G538" s="165" t="str">
        <f t="shared" si="125"/>
        <v>n.a.</v>
      </c>
      <c r="H538" s="165" t="str">
        <f t="shared" si="125"/>
        <v>n.a.</v>
      </c>
      <c r="I538" s="165" t="str">
        <f t="shared" si="125"/>
        <v>n.a.</v>
      </c>
      <c r="J538" s="165" t="str">
        <f t="shared" si="125"/>
        <v>n.a.</v>
      </c>
      <c r="K538" s="165" t="str">
        <f t="shared" si="125"/>
        <v>n.a.</v>
      </c>
      <c r="L538" s="165" t="str">
        <f t="shared" si="126"/>
        <v>n.a.</v>
      </c>
      <c r="M538" s="165" t="str">
        <f t="shared" si="126"/>
        <v>n.a.</v>
      </c>
      <c r="N538" s="165" t="str">
        <f t="shared" si="126"/>
        <v>n.a.</v>
      </c>
      <c r="O538" s="165" t="str">
        <f t="shared" si="126"/>
        <v>n.a.</v>
      </c>
      <c r="P538" s="165" t="str">
        <f t="shared" si="126"/>
        <v>n.a.</v>
      </c>
      <c r="Q538" s="165" t="str">
        <f t="shared" si="126"/>
        <v>n.a.</v>
      </c>
      <c r="R538" s="165" t="str">
        <f t="shared" si="126"/>
        <v>n.a.</v>
      </c>
      <c r="S538" s="165" t="str">
        <f t="shared" si="126"/>
        <v>n.a.</v>
      </c>
    </row>
    <row r="539" spans="1:19" s="51" customFormat="1" x14ac:dyDescent="0.25">
      <c r="A539" s="239">
        <v>406</v>
      </c>
      <c r="B539" s="165" t="str">
        <f t="shared" si="125"/>
        <v>n.a.</v>
      </c>
      <c r="C539" s="165" t="str">
        <f t="shared" si="125"/>
        <v>n.a.</v>
      </c>
      <c r="D539" s="165" t="str">
        <f t="shared" si="125"/>
        <v>n.a.</v>
      </c>
      <c r="E539" s="165" t="str">
        <f t="shared" si="125"/>
        <v>n.a.</v>
      </c>
      <c r="F539" s="165" t="str">
        <f t="shared" si="125"/>
        <v>73182200</v>
      </c>
      <c r="G539" s="165" t="str">
        <f t="shared" si="125"/>
        <v>n.a.</v>
      </c>
      <c r="H539" s="165" t="str">
        <f t="shared" si="125"/>
        <v>n.a.</v>
      </c>
      <c r="I539" s="165" t="str">
        <f t="shared" si="125"/>
        <v>n.a.</v>
      </c>
      <c r="J539" s="165" t="str">
        <f t="shared" si="125"/>
        <v>n.a.</v>
      </c>
      <c r="K539" s="165" t="str">
        <f t="shared" si="125"/>
        <v>n.a.</v>
      </c>
      <c r="L539" s="165" t="str">
        <f t="shared" si="126"/>
        <v>n.a.</v>
      </c>
      <c r="M539" s="165" t="str">
        <f t="shared" si="126"/>
        <v>n.a.</v>
      </c>
      <c r="N539" s="165" t="str">
        <f t="shared" si="126"/>
        <v>n.a.</v>
      </c>
      <c r="O539" s="165" t="str">
        <f t="shared" si="126"/>
        <v>n.a.</v>
      </c>
      <c r="P539" s="165" t="str">
        <f t="shared" si="126"/>
        <v>n.a.</v>
      </c>
      <c r="Q539" s="165" t="str">
        <f t="shared" si="126"/>
        <v>n.a.</v>
      </c>
      <c r="R539" s="165" t="str">
        <f t="shared" si="126"/>
        <v>n.a.</v>
      </c>
      <c r="S539" s="165" t="str">
        <f t="shared" si="126"/>
        <v>n.a.</v>
      </c>
    </row>
    <row r="540" spans="1:19" s="51" customFormat="1" x14ac:dyDescent="0.25">
      <c r="A540" s="239">
        <v>407</v>
      </c>
      <c r="B540" s="165" t="str">
        <f t="shared" si="125"/>
        <v>n.a.</v>
      </c>
      <c r="C540" s="165" t="str">
        <f t="shared" si="125"/>
        <v>n.a.</v>
      </c>
      <c r="D540" s="165" t="str">
        <f t="shared" si="125"/>
        <v>n.a.</v>
      </c>
      <c r="E540" s="165" t="str">
        <f t="shared" si="125"/>
        <v>n.a.</v>
      </c>
      <c r="F540" s="165" t="str">
        <f t="shared" si="125"/>
        <v>73182300</v>
      </c>
      <c r="G540" s="165" t="str">
        <f t="shared" si="125"/>
        <v>n.a.</v>
      </c>
      <c r="H540" s="165" t="str">
        <f t="shared" si="125"/>
        <v>n.a.</v>
      </c>
      <c r="I540" s="165" t="str">
        <f t="shared" si="125"/>
        <v>n.a.</v>
      </c>
      <c r="J540" s="165" t="str">
        <f t="shared" si="125"/>
        <v>n.a.</v>
      </c>
      <c r="K540" s="165" t="str">
        <f t="shared" si="125"/>
        <v>n.a.</v>
      </c>
      <c r="L540" s="165" t="str">
        <f t="shared" si="126"/>
        <v>n.a.</v>
      </c>
      <c r="M540" s="165" t="str">
        <f t="shared" si="126"/>
        <v>n.a.</v>
      </c>
      <c r="N540" s="165" t="str">
        <f t="shared" si="126"/>
        <v>n.a.</v>
      </c>
      <c r="O540" s="165" t="str">
        <f t="shared" si="126"/>
        <v>n.a.</v>
      </c>
      <c r="P540" s="165" t="str">
        <f t="shared" si="126"/>
        <v>n.a.</v>
      </c>
      <c r="Q540" s="165" t="str">
        <f t="shared" si="126"/>
        <v>n.a.</v>
      </c>
      <c r="R540" s="165" t="str">
        <f t="shared" si="126"/>
        <v>n.a.</v>
      </c>
      <c r="S540" s="165" t="str">
        <f t="shared" si="126"/>
        <v>n.a.</v>
      </c>
    </row>
    <row r="541" spans="1:19" s="51" customFormat="1" x14ac:dyDescent="0.25">
      <c r="A541" s="239">
        <v>408</v>
      </c>
      <c r="B541" s="165" t="str">
        <f t="shared" si="125"/>
        <v>n.a.</v>
      </c>
      <c r="C541" s="165" t="str">
        <f t="shared" si="125"/>
        <v>n.a.</v>
      </c>
      <c r="D541" s="165" t="str">
        <f t="shared" si="125"/>
        <v>n.a.</v>
      </c>
      <c r="E541" s="165" t="str">
        <f t="shared" si="125"/>
        <v>n.a.</v>
      </c>
      <c r="F541" s="165" t="str">
        <f t="shared" si="125"/>
        <v>73182400</v>
      </c>
      <c r="G541" s="165" t="str">
        <f t="shared" si="125"/>
        <v>n.a.</v>
      </c>
      <c r="H541" s="165" t="str">
        <f t="shared" si="125"/>
        <v>n.a.</v>
      </c>
      <c r="I541" s="165" t="str">
        <f t="shared" si="125"/>
        <v>n.a.</v>
      </c>
      <c r="J541" s="165" t="str">
        <f t="shared" si="125"/>
        <v>n.a.</v>
      </c>
      <c r="K541" s="165" t="str">
        <f t="shared" si="125"/>
        <v>n.a.</v>
      </c>
      <c r="L541" s="165" t="str">
        <f t="shared" si="126"/>
        <v>n.a.</v>
      </c>
      <c r="M541" s="165" t="str">
        <f t="shared" si="126"/>
        <v>n.a.</v>
      </c>
      <c r="N541" s="165" t="str">
        <f t="shared" si="126"/>
        <v>n.a.</v>
      </c>
      <c r="O541" s="165" t="str">
        <f t="shared" si="126"/>
        <v>n.a.</v>
      </c>
      <c r="P541" s="165" t="str">
        <f t="shared" si="126"/>
        <v>n.a.</v>
      </c>
      <c r="Q541" s="165" t="str">
        <f t="shared" si="126"/>
        <v>n.a.</v>
      </c>
      <c r="R541" s="165" t="str">
        <f t="shared" si="126"/>
        <v>n.a.</v>
      </c>
      <c r="S541" s="165" t="str">
        <f t="shared" si="126"/>
        <v>n.a.</v>
      </c>
    </row>
    <row r="542" spans="1:19" s="51" customFormat="1" x14ac:dyDescent="0.25">
      <c r="A542" s="239">
        <v>409</v>
      </c>
      <c r="B542" s="165" t="str">
        <f t="shared" si="125"/>
        <v>n.a.</v>
      </c>
      <c r="C542" s="165" t="str">
        <f t="shared" si="125"/>
        <v>n.a.</v>
      </c>
      <c r="D542" s="165" t="str">
        <f t="shared" si="125"/>
        <v>n.a.</v>
      </c>
      <c r="E542" s="165" t="str">
        <f t="shared" si="125"/>
        <v>n.a.</v>
      </c>
      <c r="F542" s="165" t="str">
        <f t="shared" si="125"/>
        <v>73182900</v>
      </c>
      <c r="G542" s="165" t="str">
        <f t="shared" si="125"/>
        <v>n.a.</v>
      </c>
      <c r="H542" s="165" t="str">
        <f t="shared" si="125"/>
        <v>n.a.</v>
      </c>
      <c r="I542" s="165" t="str">
        <f t="shared" si="125"/>
        <v>n.a.</v>
      </c>
      <c r="J542" s="165" t="str">
        <f t="shared" si="125"/>
        <v>n.a.</v>
      </c>
      <c r="K542" s="165" t="str">
        <f t="shared" si="125"/>
        <v>n.a.</v>
      </c>
      <c r="L542" s="165" t="str">
        <f t="shared" si="126"/>
        <v>n.a.</v>
      </c>
      <c r="M542" s="165" t="str">
        <f t="shared" si="126"/>
        <v>n.a.</v>
      </c>
      <c r="N542" s="165" t="str">
        <f t="shared" si="126"/>
        <v>n.a.</v>
      </c>
      <c r="O542" s="165" t="str">
        <f t="shared" si="126"/>
        <v>n.a.</v>
      </c>
      <c r="P542" s="165" t="str">
        <f t="shared" si="126"/>
        <v>n.a.</v>
      </c>
      <c r="Q542" s="165" t="str">
        <f t="shared" si="126"/>
        <v>n.a.</v>
      </c>
      <c r="R542" s="165" t="str">
        <f t="shared" si="126"/>
        <v>n.a.</v>
      </c>
      <c r="S542" s="165" t="str">
        <f t="shared" si="126"/>
        <v>n.a.</v>
      </c>
    </row>
    <row r="543" spans="1:19" s="51" customFormat="1" x14ac:dyDescent="0.25">
      <c r="A543" s="239">
        <v>410</v>
      </c>
      <c r="B543" s="165" t="str">
        <f t="shared" si="125"/>
        <v>n.a.</v>
      </c>
      <c r="C543" s="165" t="str">
        <f t="shared" si="125"/>
        <v>n.a.</v>
      </c>
      <c r="D543" s="165" t="str">
        <f t="shared" si="125"/>
        <v>n.a.</v>
      </c>
      <c r="E543" s="165" t="str">
        <f t="shared" si="125"/>
        <v>n.a.</v>
      </c>
      <c r="F543" s="165" t="str">
        <f t="shared" si="125"/>
        <v>73261100</v>
      </c>
      <c r="G543" s="165" t="str">
        <f t="shared" si="125"/>
        <v>n.a.</v>
      </c>
      <c r="H543" s="165" t="str">
        <f t="shared" si="125"/>
        <v>n.a.</v>
      </c>
      <c r="I543" s="165" t="str">
        <f t="shared" si="125"/>
        <v>n.a.</v>
      </c>
      <c r="J543" s="165" t="str">
        <f t="shared" si="125"/>
        <v>n.a.</v>
      </c>
      <c r="K543" s="165" t="str">
        <f t="shared" si="125"/>
        <v>n.a.</v>
      </c>
      <c r="L543" s="165" t="str">
        <f t="shared" si="126"/>
        <v>n.a.</v>
      </c>
      <c r="M543" s="165" t="str">
        <f t="shared" si="126"/>
        <v>n.a.</v>
      </c>
      <c r="N543" s="165" t="str">
        <f t="shared" si="126"/>
        <v>n.a.</v>
      </c>
      <c r="O543" s="165" t="str">
        <f t="shared" si="126"/>
        <v>n.a.</v>
      </c>
      <c r="P543" s="165" t="str">
        <f t="shared" si="126"/>
        <v>n.a.</v>
      </c>
      <c r="Q543" s="165" t="str">
        <f t="shared" si="126"/>
        <v>n.a.</v>
      </c>
      <c r="R543" s="165" t="str">
        <f t="shared" si="126"/>
        <v>n.a.</v>
      </c>
      <c r="S543" s="165" t="str">
        <f t="shared" si="126"/>
        <v>n.a.</v>
      </c>
    </row>
    <row r="544" spans="1:19" s="51" customFormat="1" x14ac:dyDescent="0.25">
      <c r="A544" s="239">
        <v>411</v>
      </c>
      <c r="B544" s="165" t="str">
        <f t="shared" ref="B544:K553" si="127">IFERROR(INDEX(CNCodes_ListKey,MATCH($A544&amp;"_"&amp;B$132,CNCodes_ListNumbering,0)),CONST_NA)</f>
        <v>n.a.</v>
      </c>
      <c r="C544" s="165" t="str">
        <f t="shared" si="127"/>
        <v>n.a.</v>
      </c>
      <c r="D544" s="165" t="str">
        <f t="shared" si="127"/>
        <v>n.a.</v>
      </c>
      <c r="E544" s="165" t="str">
        <f t="shared" si="127"/>
        <v>n.a.</v>
      </c>
      <c r="F544" s="165" t="str">
        <f t="shared" si="127"/>
        <v>73261910</v>
      </c>
      <c r="G544" s="165" t="str">
        <f t="shared" si="127"/>
        <v>n.a.</v>
      </c>
      <c r="H544" s="165" t="str">
        <f t="shared" si="127"/>
        <v>n.a.</v>
      </c>
      <c r="I544" s="165" t="str">
        <f t="shared" si="127"/>
        <v>n.a.</v>
      </c>
      <c r="J544" s="165" t="str">
        <f t="shared" si="127"/>
        <v>n.a.</v>
      </c>
      <c r="K544" s="165" t="str">
        <f t="shared" si="127"/>
        <v>n.a.</v>
      </c>
      <c r="L544" s="165" t="str">
        <f t="shared" ref="L544:S553" si="128">IFERROR(INDEX(CNCodes_ListKey,MATCH($A544&amp;"_"&amp;L$132,CNCodes_ListNumbering,0)),CONST_NA)</f>
        <v>n.a.</v>
      </c>
      <c r="M544" s="165" t="str">
        <f t="shared" si="128"/>
        <v>n.a.</v>
      </c>
      <c r="N544" s="165" t="str">
        <f t="shared" si="128"/>
        <v>n.a.</v>
      </c>
      <c r="O544" s="165" t="str">
        <f t="shared" si="128"/>
        <v>n.a.</v>
      </c>
      <c r="P544" s="165" t="str">
        <f t="shared" si="128"/>
        <v>n.a.</v>
      </c>
      <c r="Q544" s="165" t="str">
        <f t="shared" si="128"/>
        <v>n.a.</v>
      </c>
      <c r="R544" s="165" t="str">
        <f t="shared" si="128"/>
        <v>n.a.</v>
      </c>
      <c r="S544" s="165" t="str">
        <f t="shared" si="128"/>
        <v>n.a.</v>
      </c>
    </row>
    <row r="545" spans="1:19" s="51" customFormat="1" x14ac:dyDescent="0.25">
      <c r="A545" s="239">
        <v>412</v>
      </c>
      <c r="B545" s="165" t="str">
        <f t="shared" si="127"/>
        <v>n.a.</v>
      </c>
      <c r="C545" s="165" t="str">
        <f t="shared" si="127"/>
        <v>n.a.</v>
      </c>
      <c r="D545" s="165" t="str">
        <f t="shared" si="127"/>
        <v>n.a.</v>
      </c>
      <c r="E545" s="165" t="str">
        <f t="shared" si="127"/>
        <v>n.a.</v>
      </c>
      <c r="F545" s="165" t="str">
        <f t="shared" si="127"/>
        <v>73261990</v>
      </c>
      <c r="G545" s="165" t="str">
        <f t="shared" si="127"/>
        <v>n.a.</v>
      </c>
      <c r="H545" s="165" t="str">
        <f t="shared" si="127"/>
        <v>n.a.</v>
      </c>
      <c r="I545" s="165" t="str">
        <f t="shared" si="127"/>
        <v>n.a.</v>
      </c>
      <c r="J545" s="165" t="str">
        <f t="shared" si="127"/>
        <v>n.a.</v>
      </c>
      <c r="K545" s="165" t="str">
        <f t="shared" si="127"/>
        <v>n.a.</v>
      </c>
      <c r="L545" s="165" t="str">
        <f t="shared" si="128"/>
        <v>n.a.</v>
      </c>
      <c r="M545" s="165" t="str">
        <f t="shared" si="128"/>
        <v>n.a.</v>
      </c>
      <c r="N545" s="165" t="str">
        <f t="shared" si="128"/>
        <v>n.a.</v>
      </c>
      <c r="O545" s="165" t="str">
        <f t="shared" si="128"/>
        <v>n.a.</v>
      </c>
      <c r="P545" s="165" t="str">
        <f t="shared" si="128"/>
        <v>n.a.</v>
      </c>
      <c r="Q545" s="165" t="str">
        <f t="shared" si="128"/>
        <v>n.a.</v>
      </c>
      <c r="R545" s="165" t="str">
        <f t="shared" si="128"/>
        <v>n.a.</v>
      </c>
      <c r="S545" s="165" t="str">
        <f t="shared" si="128"/>
        <v>n.a.</v>
      </c>
    </row>
    <row r="546" spans="1:19" s="51" customFormat="1" x14ac:dyDescent="0.25">
      <c r="A546" s="239">
        <v>413</v>
      </c>
      <c r="B546" s="165" t="str">
        <f t="shared" si="127"/>
        <v>n.a.</v>
      </c>
      <c r="C546" s="165" t="str">
        <f t="shared" si="127"/>
        <v>n.a.</v>
      </c>
      <c r="D546" s="165" t="str">
        <f t="shared" si="127"/>
        <v>n.a.</v>
      </c>
      <c r="E546" s="165" t="str">
        <f t="shared" si="127"/>
        <v>n.a.</v>
      </c>
      <c r="F546" s="165" t="str">
        <f t="shared" si="127"/>
        <v>73262000</v>
      </c>
      <c r="G546" s="165" t="str">
        <f t="shared" si="127"/>
        <v>n.a.</v>
      </c>
      <c r="H546" s="165" t="str">
        <f t="shared" si="127"/>
        <v>n.a.</v>
      </c>
      <c r="I546" s="165" t="str">
        <f t="shared" si="127"/>
        <v>n.a.</v>
      </c>
      <c r="J546" s="165" t="str">
        <f t="shared" si="127"/>
        <v>n.a.</v>
      </c>
      <c r="K546" s="165" t="str">
        <f t="shared" si="127"/>
        <v>n.a.</v>
      </c>
      <c r="L546" s="165" t="str">
        <f t="shared" si="128"/>
        <v>n.a.</v>
      </c>
      <c r="M546" s="165" t="str">
        <f t="shared" si="128"/>
        <v>n.a.</v>
      </c>
      <c r="N546" s="165" t="str">
        <f t="shared" si="128"/>
        <v>n.a.</v>
      </c>
      <c r="O546" s="165" t="str">
        <f t="shared" si="128"/>
        <v>n.a.</v>
      </c>
      <c r="P546" s="165" t="str">
        <f t="shared" si="128"/>
        <v>n.a.</v>
      </c>
      <c r="Q546" s="165" t="str">
        <f t="shared" si="128"/>
        <v>n.a.</v>
      </c>
      <c r="R546" s="165" t="str">
        <f t="shared" si="128"/>
        <v>n.a.</v>
      </c>
      <c r="S546" s="165" t="str">
        <f t="shared" si="128"/>
        <v>n.a.</v>
      </c>
    </row>
    <row r="547" spans="1:19" s="51" customFormat="1" x14ac:dyDescent="0.25">
      <c r="A547" s="239">
        <v>414</v>
      </c>
      <c r="B547" s="165" t="str">
        <f t="shared" si="127"/>
        <v>n.a.</v>
      </c>
      <c r="C547" s="165" t="str">
        <f t="shared" si="127"/>
        <v>n.a.</v>
      </c>
      <c r="D547" s="165" t="str">
        <f t="shared" si="127"/>
        <v>n.a.</v>
      </c>
      <c r="E547" s="165" t="str">
        <f t="shared" si="127"/>
        <v>n.a.</v>
      </c>
      <c r="F547" s="165" t="str">
        <f t="shared" si="127"/>
        <v>73269030</v>
      </c>
      <c r="G547" s="165" t="str">
        <f t="shared" si="127"/>
        <v>n.a.</v>
      </c>
      <c r="H547" s="165" t="str">
        <f t="shared" si="127"/>
        <v>n.a.</v>
      </c>
      <c r="I547" s="165" t="str">
        <f t="shared" si="127"/>
        <v>n.a.</v>
      </c>
      <c r="J547" s="165" t="str">
        <f t="shared" si="127"/>
        <v>n.a.</v>
      </c>
      <c r="K547" s="165" t="str">
        <f t="shared" si="127"/>
        <v>n.a.</v>
      </c>
      <c r="L547" s="165" t="str">
        <f t="shared" si="128"/>
        <v>n.a.</v>
      </c>
      <c r="M547" s="165" t="str">
        <f t="shared" si="128"/>
        <v>n.a.</v>
      </c>
      <c r="N547" s="165" t="str">
        <f t="shared" si="128"/>
        <v>n.a.</v>
      </c>
      <c r="O547" s="165" t="str">
        <f t="shared" si="128"/>
        <v>n.a.</v>
      </c>
      <c r="P547" s="165" t="str">
        <f t="shared" si="128"/>
        <v>n.a.</v>
      </c>
      <c r="Q547" s="165" t="str">
        <f t="shared" si="128"/>
        <v>n.a.</v>
      </c>
      <c r="R547" s="165" t="str">
        <f t="shared" si="128"/>
        <v>n.a.</v>
      </c>
      <c r="S547" s="165" t="str">
        <f t="shared" si="128"/>
        <v>n.a.</v>
      </c>
    </row>
    <row r="548" spans="1:19" s="51" customFormat="1" x14ac:dyDescent="0.25">
      <c r="A548" s="239">
        <v>415</v>
      </c>
      <c r="B548" s="165" t="str">
        <f t="shared" si="127"/>
        <v>n.a.</v>
      </c>
      <c r="C548" s="165" t="str">
        <f t="shared" si="127"/>
        <v>n.a.</v>
      </c>
      <c r="D548" s="165" t="str">
        <f t="shared" si="127"/>
        <v>n.a.</v>
      </c>
      <c r="E548" s="165" t="str">
        <f t="shared" si="127"/>
        <v>n.a.</v>
      </c>
      <c r="F548" s="165" t="str">
        <f t="shared" si="127"/>
        <v>73269040</v>
      </c>
      <c r="G548" s="165" t="str">
        <f t="shared" si="127"/>
        <v>n.a.</v>
      </c>
      <c r="H548" s="165" t="str">
        <f t="shared" si="127"/>
        <v>n.a.</v>
      </c>
      <c r="I548" s="165" t="str">
        <f t="shared" si="127"/>
        <v>n.a.</v>
      </c>
      <c r="J548" s="165" t="str">
        <f t="shared" si="127"/>
        <v>n.a.</v>
      </c>
      <c r="K548" s="165" t="str">
        <f t="shared" si="127"/>
        <v>n.a.</v>
      </c>
      <c r="L548" s="165" t="str">
        <f t="shared" si="128"/>
        <v>n.a.</v>
      </c>
      <c r="M548" s="165" t="str">
        <f t="shared" si="128"/>
        <v>n.a.</v>
      </c>
      <c r="N548" s="165" t="str">
        <f t="shared" si="128"/>
        <v>n.a.</v>
      </c>
      <c r="O548" s="165" t="str">
        <f t="shared" si="128"/>
        <v>n.a.</v>
      </c>
      <c r="P548" s="165" t="str">
        <f t="shared" si="128"/>
        <v>n.a.</v>
      </c>
      <c r="Q548" s="165" t="str">
        <f t="shared" si="128"/>
        <v>n.a.</v>
      </c>
      <c r="R548" s="165" t="str">
        <f t="shared" si="128"/>
        <v>n.a.</v>
      </c>
      <c r="S548" s="165" t="str">
        <f t="shared" si="128"/>
        <v>n.a.</v>
      </c>
    </row>
    <row r="549" spans="1:19" s="51" customFormat="1" x14ac:dyDescent="0.25">
      <c r="A549" s="239">
        <v>416</v>
      </c>
      <c r="B549" s="165" t="str">
        <f t="shared" si="127"/>
        <v>n.a.</v>
      </c>
      <c r="C549" s="165" t="str">
        <f t="shared" si="127"/>
        <v>n.a.</v>
      </c>
      <c r="D549" s="165" t="str">
        <f t="shared" si="127"/>
        <v>n.a.</v>
      </c>
      <c r="E549" s="165" t="str">
        <f t="shared" si="127"/>
        <v>n.a.</v>
      </c>
      <c r="F549" s="165" t="str">
        <f t="shared" si="127"/>
        <v>73269050</v>
      </c>
      <c r="G549" s="165" t="str">
        <f t="shared" si="127"/>
        <v>n.a.</v>
      </c>
      <c r="H549" s="165" t="str">
        <f t="shared" si="127"/>
        <v>n.a.</v>
      </c>
      <c r="I549" s="165" t="str">
        <f t="shared" si="127"/>
        <v>n.a.</v>
      </c>
      <c r="J549" s="165" t="str">
        <f t="shared" si="127"/>
        <v>n.a.</v>
      </c>
      <c r="K549" s="165" t="str">
        <f t="shared" si="127"/>
        <v>n.a.</v>
      </c>
      <c r="L549" s="165" t="str">
        <f t="shared" si="128"/>
        <v>n.a.</v>
      </c>
      <c r="M549" s="165" t="str">
        <f t="shared" si="128"/>
        <v>n.a.</v>
      </c>
      <c r="N549" s="165" t="str">
        <f t="shared" si="128"/>
        <v>n.a.</v>
      </c>
      <c r="O549" s="165" t="str">
        <f t="shared" si="128"/>
        <v>n.a.</v>
      </c>
      <c r="P549" s="165" t="str">
        <f t="shared" si="128"/>
        <v>n.a.</v>
      </c>
      <c r="Q549" s="165" t="str">
        <f t="shared" si="128"/>
        <v>n.a.</v>
      </c>
      <c r="R549" s="165" t="str">
        <f t="shared" si="128"/>
        <v>n.a.</v>
      </c>
      <c r="S549" s="165" t="str">
        <f t="shared" si="128"/>
        <v>n.a.</v>
      </c>
    </row>
    <row r="550" spans="1:19" s="51" customFormat="1" x14ac:dyDescent="0.25">
      <c r="A550" s="239">
        <v>417</v>
      </c>
      <c r="B550" s="165" t="str">
        <f t="shared" si="127"/>
        <v>n.a.</v>
      </c>
      <c r="C550" s="165" t="str">
        <f t="shared" si="127"/>
        <v>n.a.</v>
      </c>
      <c r="D550" s="165" t="str">
        <f t="shared" si="127"/>
        <v>n.a.</v>
      </c>
      <c r="E550" s="165" t="str">
        <f t="shared" si="127"/>
        <v>n.a.</v>
      </c>
      <c r="F550" s="165" t="str">
        <f t="shared" si="127"/>
        <v>73269060</v>
      </c>
      <c r="G550" s="165" t="str">
        <f t="shared" si="127"/>
        <v>n.a.</v>
      </c>
      <c r="H550" s="165" t="str">
        <f t="shared" si="127"/>
        <v>n.a.</v>
      </c>
      <c r="I550" s="165" t="str">
        <f t="shared" si="127"/>
        <v>n.a.</v>
      </c>
      <c r="J550" s="165" t="str">
        <f t="shared" si="127"/>
        <v>n.a.</v>
      </c>
      <c r="K550" s="165" t="str">
        <f t="shared" si="127"/>
        <v>n.a.</v>
      </c>
      <c r="L550" s="165" t="str">
        <f t="shared" si="128"/>
        <v>n.a.</v>
      </c>
      <c r="M550" s="165" t="str">
        <f t="shared" si="128"/>
        <v>n.a.</v>
      </c>
      <c r="N550" s="165" t="str">
        <f t="shared" si="128"/>
        <v>n.a.</v>
      </c>
      <c r="O550" s="165" t="str">
        <f t="shared" si="128"/>
        <v>n.a.</v>
      </c>
      <c r="P550" s="165" t="str">
        <f t="shared" si="128"/>
        <v>n.a.</v>
      </c>
      <c r="Q550" s="165" t="str">
        <f t="shared" si="128"/>
        <v>n.a.</v>
      </c>
      <c r="R550" s="165" t="str">
        <f t="shared" si="128"/>
        <v>n.a.</v>
      </c>
      <c r="S550" s="165" t="str">
        <f t="shared" si="128"/>
        <v>n.a.</v>
      </c>
    </row>
    <row r="551" spans="1:19" s="51" customFormat="1" x14ac:dyDescent="0.25">
      <c r="A551" s="239">
        <v>418</v>
      </c>
      <c r="B551" s="165" t="str">
        <f t="shared" si="127"/>
        <v>n.a.</v>
      </c>
      <c r="C551" s="165" t="str">
        <f t="shared" si="127"/>
        <v>n.a.</v>
      </c>
      <c r="D551" s="165" t="str">
        <f t="shared" si="127"/>
        <v>n.a.</v>
      </c>
      <c r="E551" s="165" t="str">
        <f t="shared" si="127"/>
        <v>n.a.</v>
      </c>
      <c r="F551" s="165" t="str">
        <f t="shared" si="127"/>
        <v>73269092</v>
      </c>
      <c r="G551" s="165" t="str">
        <f t="shared" si="127"/>
        <v>n.a.</v>
      </c>
      <c r="H551" s="165" t="str">
        <f t="shared" si="127"/>
        <v>n.a.</v>
      </c>
      <c r="I551" s="165" t="str">
        <f t="shared" si="127"/>
        <v>n.a.</v>
      </c>
      <c r="J551" s="165" t="str">
        <f t="shared" si="127"/>
        <v>n.a.</v>
      </c>
      <c r="K551" s="165" t="str">
        <f t="shared" si="127"/>
        <v>n.a.</v>
      </c>
      <c r="L551" s="165" t="str">
        <f t="shared" si="128"/>
        <v>n.a.</v>
      </c>
      <c r="M551" s="165" t="str">
        <f t="shared" si="128"/>
        <v>n.a.</v>
      </c>
      <c r="N551" s="165" t="str">
        <f t="shared" si="128"/>
        <v>n.a.</v>
      </c>
      <c r="O551" s="165" t="str">
        <f t="shared" si="128"/>
        <v>n.a.</v>
      </c>
      <c r="P551" s="165" t="str">
        <f t="shared" si="128"/>
        <v>n.a.</v>
      </c>
      <c r="Q551" s="165" t="str">
        <f t="shared" si="128"/>
        <v>n.a.</v>
      </c>
      <c r="R551" s="165" t="str">
        <f t="shared" si="128"/>
        <v>n.a.</v>
      </c>
      <c r="S551" s="165" t="str">
        <f t="shared" si="128"/>
        <v>n.a.</v>
      </c>
    </row>
    <row r="552" spans="1:19" s="51" customFormat="1" x14ac:dyDescent="0.25">
      <c r="A552" s="239">
        <v>419</v>
      </c>
      <c r="B552" s="165" t="str">
        <f t="shared" si="127"/>
        <v>n.a.</v>
      </c>
      <c r="C552" s="165" t="str">
        <f t="shared" si="127"/>
        <v>n.a.</v>
      </c>
      <c r="D552" s="165" t="str">
        <f t="shared" si="127"/>
        <v>n.a.</v>
      </c>
      <c r="E552" s="165" t="str">
        <f t="shared" si="127"/>
        <v>n.a.</v>
      </c>
      <c r="F552" s="165" t="str">
        <f t="shared" si="127"/>
        <v>73269094</v>
      </c>
      <c r="G552" s="165" t="str">
        <f t="shared" si="127"/>
        <v>n.a.</v>
      </c>
      <c r="H552" s="165" t="str">
        <f t="shared" si="127"/>
        <v>n.a.</v>
      </c>
      <c r="I552" s="165" t="str">
        <f t="shared" si="127"/>
        <v>n.a.</v>
      </c>
      <c r="J552" s="165" t="str">
        <f t="shared" si="127"/>
        <v>n.a.</v>
      </c>
      <c r="K552" s="165" t="str">
        <f t="shared" si="127"/>
        <v>n.a.</v>
      </c>
      <c r="L552" s="165" t="str">
        <f t="shared" si="128"/>
        <v>n.a.</v>
      </c>
      <c r="M552" s="165" t="str">
        <f t="shared" si="128"/>
        <v>n.a.</v>
      </c>
      <c r="N552" s="165" t="str">
        <f t="shared" si="128"/>
        <v>n.a.</v>
      </c>
      <c r="O552" s="165" t="str">
        <f t="shared" si="128"/>
        <v>n.a.</v>
      </c>
      <c r="P552" s="165" t="str">
        <f t="shared" si="128"/>
        <v>n.a.</v>
      </c>
      <c r="Q552" s="165" t="str">
        <f t="shared" si="128"/>
        <v>n.a.</v>
      </c>
      <c r="R552" s="165" t="str">
        <f t="shared" si="128"/>
        <v>n.a.</v>
      </c>
      <c r="S552" s="165" t="str">
        <f t="shared" si="128"/>
        <v>n.a.</v>
      </c>
    </row>
    <row r="553" spans="1:19" s="51" customFormat="1" x14ac:dyDescent="0.25">
      <c r="A553" s="239">
        <v>420</v>
      </c>
      <c r="B553" s="165" t="str">
        <f t="shared" si="127"/>
        <v>n.a.</v>
      </c>
      <c r="C553" s="165" t="str">
        <f t="shared" si="127"/>
        <v>n.a.</v>
      </c>
      <c r="D553" s="165" t="str">
        <f t="shared" si="127"/>
        <v>n.a.</v>
      </c>
      <c r="E553" s="165" t="str">
        <f t="shared" si="127"/>
        <v>n.a.</v>
      </c>
      <c r="F553" s="165" t="str">
        <f t="shared" si="127"/>
        <v>73269096</v>
      </c>
      <c r="G553" s="165" t="str">
        <f t="shared" si="127"/>
        <v>n.a.</v>
      </c>
      <c r="H553" s="165" t="str">
        <f t="shared" si="127"/>
        <v>n.a.</v>
      </c>
      <c r="I553" s="165" t="str">
        <f t="shared" si="127"/>
        <v>n.a.</v>
      </c>
      <c r="J553" s="165" t="str">
        <f t="shared" si="127"/>
        <v>n.a.</v>
      </c>
      <c r="K553" s="165" t="str">
        <f t="shared" si="127"/>
        <v>n.a.</v>
      </c>
      <c r="L553" s="165" t="str">
        <f t="shared" si="128"/>
        <v>n.a.</v>
      </c>
      <c r="M553" s="165" t="str">
        <f t="shared" si="128"/>
        <v>n.a.</v>
      </c>
      <c r="N553" s="165" t="str">
        <f t="shared" si="128"/>
        <v>n.a.</v>
      </c>
      <c r="O553" s="165" t="str">
        <f t="shared" si="128"/>
        <v>n.a.</v>
      </c>
      <c r="P553" s="165" t="str">
        <f t="shared" si="128"/>
        <v>n.a.</v>
      </c>
      <c r="Q553" s="165" t="str">
        <f t="shared" si="128"/>
        <v>n.a.</v>
      </c>
      <c r="R553" s="165" t="str">
        <f t="shared" si="128"/>
        <v>n.a.</v>
      </c>
      <c r="S553" s="165" t="str">
        <f t="shared" si="128"/>
        <v>n.a.</v>
      </c>
    </row>
    <row r="554" spans="1:19" s="51" customFormat="1" x14ac:dyDescent="0.25">
      <c r="A554" s="239">
        <v>421</v>
      </c>
      <c r="B554" s="165" t="str">
        <f t="shared" ref="B554:K563" si="129">IFERROR(INDEX(CNCodes_ListKey,MATCH($A554&amp;"_"&amp;B$132,CNCodes_ListNumbering,0)),CONST_NA)</f>
        <v>n.a.</v>
      </c>
      <c r="C554" s="165" t="str">
        <f t="shared" si="129"/>
        <v>n.a.</v>
      </c>
      <c r="D554" s="165" t="str">
        <f t="shared" si="129"/>
        <v>n.a.</v>
      </c>
      <c r="E554" s="165" t="str">
        <f t="shared" si="129"/>
        <v>n.a.</v>
      </c>
      <c r="F554" s="165" t="str">
        <f t="shared" si="129"/>
        <v>73269098</v>
      </c>
      <c r="G554" s="165" t="str">
        <f t="shared" si="129"/>
        <v>n.a.</v>
      </c>
      <c r="H554" s="165" t="str">
        <f t="shared" si="129"/>
        <v>n.a.</v>
      </c>
      <c r="I554" s="165" t="str">
        <f t="shared" si="129"/>
        <v>n.a.</v>
      </c>
      <c r="J554" s="165" t="str">
        <f t="shared" si="129"/>
        <v>n.a.</v>
      </c>
      <c r="K554" s="165" t="str">
        <f t="shared" si="129"/>
        <v>n.a.</v>
      </c>
      <c r="L554" s="165" t="str">
        <f t="shared" ref="L554:S563" si="130">IFERROR(INDEX(CNCodes_ListKey,MATCH($A554&amp;"_"&amp;L$132,CNCodes_ListNumbering,0)),CONST_NA)</f>
        <v>n.a.</v>
      </c>
      <c r="M554" s="165" t="str">
        <f t="shared" si="130"/>
        <v>n.a.</v>
      </c>
      <c r="N554" s="165" t="str">
        <f t="shared" si="130"/>
        <v>n.a.</v>
      </c>
      <c r="O554" s="165" t="str">
        <f t="shared" si="130"/>
        <v>n.a.</v>
      </c>
      <c r="P554" s="165" t="str">
        <f t="shared" si="130"/>
        <v>n.a.</v>
      </c>
      <c r="Q554" s="165" t="str">
        <f t="shared" si="130"/>
        <v>n.a.</v>
      </c>
      <c r="R554" s="165" t="str">
        <f t="shared" si="130"/>
        <v>n.a.</v>
      </c>
      <c r="S554" s="165" t="str">
        <f t="shared" si="130"/>
        <v>n.a.</v>
      </c>
    </row>
    <row r="555" spans="1:19" s="51" customFormat="1" x14ac:dyDescent="0.25">
      <c r="A555" s="239">
        <v>422</v>
      </c>
      <c r="B555" s="165" t="str">
        <f t="shared" si="129"/>
        <v>n.a.</v>
      </c>
      <c r="C555" s="165" t="str">
        <f t="shared" si="129"/>
        <v>n.a.</v>
      </c>
      <c r="D555" s="165" t="str">
        <f t="shared" si="129"/>
        <v>n.a.</v>
      </c>
      <c r="E555" s="165" t="str">
        <f t="shared" si="129"/>
        <v>n.a.</v>
      </c>
      <c r="F555" s="165" t="str">
        <f t="shared" si="129"/>
        <v>n.a.</v>
      </c>
      <c r="G555" s="165" t="str">
        <f t="shared" si="129"/>
        <v>n.a.</v>
      </c>
      <c r="H555" s="165" t="str">
        <f t="shared" si="129"/>
        <v>n.a.</v>
      </c>
      <c r="I555" s="165" t="str">
        <f t="shared" si="129"/>
        <v>n.a.</v>
      </c>
      <c r="J555" s="165" t="str">
        <f t="shared" si="129"/>
        <v>n.a.</v>
      </c>
      <c r="K555" s="165" t="str">
        <f t="shared" si="129"/>
        <v>n.a.</v>
      </c>
      <c r="L555" s="165" t="str">
        <f t="shared" si="130"/>
        <v>n.a.</v>
      </c>
      <c r="M555" s="165" t="str">
        <f t="shared" si="130"/>
        <v>n.a.</v>
      </c>
      <c r="N555" s="165" t="str">
        <f t="shared" si="130"/>
        <v>n.a.</v>
      </c>
      <c r="O555" s="165" t="str">
        <f t="shared" si="130"/>
        <v>n.a.</v>
      </c>
      <c r="P555" s="165" t="str">
        <f t="shared" si="130"/>
        <v>n.a.</v>
      </c>
      <c r="Q555" s="165" t="str">
        <f t="shared" si="130"/>
        <v>n.a.</v>
      </c>
      <c r="R555" s="165" t="str">
        <f t="shared" si="130"/>
        <v>n.a.</v>
      </c>
      <c r="S555" s="165" t="str">
        <f t="shared" si="130"/>
        <v>n.a.</v>
      </c>
    </row>
    <row r="556" spans="1:19" s="51" customFormat="1" x14ac:dyDescent="0.25">
      <c r="A556" s="239">
        <v>423</v>
      </c>
      <c r="B556" s="165" t="str">
        <f t="shared" si="129"/>
        <v>n.a.</v>
      </c>
      <c r="C556" s="165" t="str">
        <f t="shared" si="129"/>
        <v>n.a.</v>
      </c>
      <c r="D556" s="165" t="str">
        <f t="shared" si="129"/>
        <v>n.a.</v>
      </c>
      <c r="E556" s="165" t="str">
        <f t="shared" si="129"/>
        <v>n.a.</v>
      </c>
      <c r="F556" s="165" t="str">
        <f t="shared" si="129"/>
        <v>n.a.</v>
      </c>
      <c r="G556" s="165" t="str">
        <f t="shared" si="129"/>
        <v>n.a.</v>
      </c>
      <c r="H556" s="165" t="str">
        <f t="shared" si="129"/>
        <v>n.a.</v>
      </c>
      <c r="I556" s="165" t="str">
        <f t="shared" si="129"/>
        <v>n.a.</v>
      </c>
      <c r="J556" s="165" t="str">
        <f t="shared" si="129"/>
        <v>n.a.</v>
      </c>
      <c r="K556" s="165" t="str">
        <f t="shared" si="129"/>
        <v>n.a.</v>
      </c>
      <c r="L556" s="165" t="str">
        <f t="shared" si="130"/>
        <v>n.a.</v>
      </c>
      <c r="M556" s="165" t="str">
        <f t="shared" si="130"/>
        <v>n.a.</v>
      </c>
      <c r="N556" s="165" t="str">
        <f t="shared" si="130"/>
        <v>n.a.</v>
      </c>
      <c r="O556" s="165" t="str">
        <f t="shared" si="130"/>
        <v>n.a.</v>
      </c>
      <c r="P556" s="165" t="str">
        <f t="shared" si="130"/>
        <v>n.a.</v>
      </c>
      <c r="Q556" s="165" t="str">
        <f t="shared" si="130"/>
        <v>n.a.</v>
      </c>
      <c r="R556" s="165" t="str">
        <f t="shared" si="130"/>
        <v>n.a.</v>
      </c>
      <c r="S556" s="165" t="str">
        <f t="shared" si="130"/>
        <v>n.a.</v>
      </c>
    </row>
    <row r="557" spans="1:19" s="51" customFormat="1" x14ac:dyDescent="0.25">
      <c r="A557" s="239">
        <v>424</v>
      </c>
      <c r="B557" s="165" t="str">
        <f t="shared" si="129"/>
        <v>n.a.</v>
      </c>
      <c r="C557" s="165" t="str">
        <f t="shared" si="129"/>
        <v>n.a.</v>
      </c>
      <c r="D557" s="165" t="str">
        <f t="shared" si="129"/>
        <v>n.a.</v>
      </c>
      <c r="E557" s="165" t="str">
        <f t="shared" si="129"/>
        <v>n.a.</v>
      </c>
      <c r="F557" s="165" t="str">
        <f t="shared" si="129"/>
        <v>n.a.</v>
      </c>
      <c r="G557" s="165" t="str">
        <f t="shared" si="129"/>
        <v>n.a.</v>
      </c>
      <c r="H557" s="165" t="str">
        <f t="shared" si="129"/>
        <v>n.a.</v>
      </c>
      <c r="I557" s="165" t="str">
        <f t="shared" si="129"/>
        <v>n.a.</v>
      </c>
      <c r="J557" s="165" t="str">
        <f t="shared" si="129"/>
        <v>n.a.</v>
      </c>
      <c r="K557" s="165" t="str">
        <f t="shared" si="129"/>
        <v>n.a.</v>
      </c>
      <c r="L557" s="165" t="str">
        <f t="shared" si="130"/>
        <v>n.a.</v>
      </c>
      <c r="M557" s="165" t="str">
        <f t="shared" si="130"/>
        <v>n.a.</v>
      </c>
      <c r="N557" s="165" t="str">
        <f t="shared" si="130"/>
        <v>n.a.</v>
      </c>
      <c r="O557" s="165" t="str">
        <f t="shared" si="130"/>
        <v>n.a.</v>
      </c>
      <c r="P557" s="165" t="str">
        <f t="shared" si="130"/>
        <v>n.a.</v>
      </c>
      <c r="Q557" s="165" t="str">
        <f t="shared" si="130"/>
        <v>n.a.</v>
      </c>
      <c r="R557" s="165" t="str">
        <f t="shared" si="130"/>
        <v>n.a.</v>
      </c>
      <c r="S557" s="165" t="str">
        <f t="shared" si="130"/>
        <v>n.a.</v>
      </c>
    </row>
    <row r="558" spans="1:19" s="51" customFormat="1" x14ac:dyDescent="0.25">
      <c r="A558" s="239">
        <v>425</v>
      </c>
      <c r="B558" s="165" t="str">
        <f t="shared" si="129"/>
        <v>n.a.</v>
      </c>
      <c r="C558" s="165" t="str">
        <f t="shared" si="129"/>
        <v>n.a.</v>
      </c>
      <c r="D558" s="165" t="str">
        <f t="shared" si="129"/>
        <v>n.a.</v>
      </c>
      <c r="E558" s="165" t="str">
        <f t="shared" si="129"/>
        <v>n.a.</v>
      </c>
      <c r="F558" s="165" t="str">
        <f t="shared" si="129"/>
        <v>n.a.</v>
      </c>
      <c r="G558" s="165" t="str">
        <f t="shared" si="129"/>
        <v>n.a.</v>
      </c>
      <c r="H558" s="165" t="str">
        <f t="shared" si="129"/>
        <v>n.a.</v>
      </c>
      <c r="I558" s="165" t="str">
        <f t="shared" si="129"/>
        <v>n.a.</v>
      </c>
      <c r="J558" s="165" t="str">
        <f t="shared" si="129"/>
        <v>n.a.</v>
      </c>
      <c r="K558" s="165" t="str">
        <f t="shared" si="129"/>
        <v>n.a.</v>
      </c>
      <c r="L558" s="165" t="str">
        <f t="shared" si="130"/>
        <v>n.a.</v>
      </c>
      <c r="M558" s="165" t="str">
        <f t="shared" si="130"/>
        <v>n.a.</v>
      </c>
      <c r="N558" s="165" t="str">
        <f t="shared" si="130"/>
        <v>n.a.</v>
      </c>
      <c r="O558" s="165" t="str">
        <f t="shared" si="130"/>
        <v>n.a.</v>
      </c>
      <c r="P558" s="165" t="str">
        <f t="shared" si="130"/>
        <v>n.a.</v>
      </c>
      <c r="Q558" s="165" t="str">
        <f t="shared" si="130"/>
        <v>n.a.</v>
      </c>
      <c r="R558" s="165" t="str">
        <f t="shared" si="130"/>
        <v>n.a.</v>
      </c>
      <c r="S558" s="165" t="str">
        <f t="shared" si="130"/>
        <v>n.a.</v>
      </c>
    </row>
    <row r="559" spans="1:19" s="51" customFormat="1" x14ac:dyDescent="0.25">
      <c r="A559" s="239">
        <v>426</v>
      </c>
      <c r="B559" s="165" t="str">
        <f t="shared" si="129"/>
        <v>n.a.</v>
      </c>
      <c r="C559" s="165" t="str">
        <f t="shared" si="129"/>
        <v>n.a.</v>
      </c>
      <c r="D559" s="165" t="str">
        <f t="shared" si="129"/>
        <v>n.a.</v>
      </c>
      <c r="E559" s="165" t="str">
        <f t="shared" si="129"/>
        <v>n.a.</v>
      </c>
      <c r="F559" s="165" t="str">
        <f t="shared" si="129"/>
        <v>n.a.</v>
      </c>
      <c r="G559" s="165" t="str">
        <f t="shared" si="129"/>
        <v>n.a.</v>
      </c>
      <c r="H559" s="165" t="str">
        <f t="shared" si="129"/>
        <v>n.a.</v>
      </c>
      <c r="I559" s="165" t="str">
        <f t="shared" si="129"/>
        <v>n.a.</v>
      </c>
      <c r="J559" s="165" t="str">
        <f t="shared" si="129"/>
        <v>n.a.</v>
      </c>
      <c r="K559" s="165" t="str">
        <f t="shared" si="129"/>
        <v>n.a.</v>
      </c>
      <c r="L559" s="165" t="str">
        <f t="shared" si="130"/>
        <v>n.a.</v>
      </c>
      <c r="M559" s="165" t="str">
        <f t="shared" si="130"/>
        <v>n.a.</v>
      </c>
      <c r="N559" s="165" t="str">
        <f t="shared" si="130"/>
        <v>n.a.</v>
      </c>
      <c r="O559" s="165" t="str">
        <f t="shared" si="130"/>
        <v>n.a.</v>
      </c>
      <c r="P559" s="165" t="str">
        <f t="shared" si="130"/>
        <v>n.a.</v>
      </c>
      <c r="Q559" s="165" t="str">
        <f t="shared" si="130"/>
        <v>n.a.</v>
      </c>
      <c r="R559" s="165" t="str">
        <f t="shared" si="130"/>
        <v>n.a.</v>
      </c>
      <c r="S559" s="165" t="str">
        <f t="shared" si="130"/>
        <v>n.a.</v>
      </c>
    </row>
    <row r="560" spans="1:19" s="51" customFormat="1" x14ac:dyDescent="0.25">
      <c r="A560" s="239">
        <v>427</v>
      </c>
      <c r="B560" s="165" t="str">
        <f t="shared" si="129"/>
        <v>n.a.</v>
      </c>
      <c r="C560" s="165" t="str">
        <f t="shared" si="129"/>
        <v>n.a.</v>
      </c>
      <c r="D560" s="165" t="str">
        <f t="shared" si="129"/>
        <v>n.a.</v>
      </c>
      <c r="E560" s="165" t="str">
        <f t="shared" si="129"/>
        <v>n.a.</v>
      </c>
      <c r="F560" s="165" t="str">
        <f t="shared" si="129"/>
        <v>n.a.</v>
      </c>
      <c r="G560" s="165" t="str">
        <f t="shared" si="129"/>
        <v>n.a.</v>
      </c>
      <c r="H560" s="165" t="str">
        <f t="shared" si="129"/>
        <v>n.a.</v>
      </c>
      <c r="I560" s="165" t="str">
        <f t="shared" si="129"/>
        <v>n.a.</v>
      </c>
      <c r="J560" s="165" t="str">
        <f t="shared" si="129"/>
        <v>n.a.</v>
      </c>
      <c r="K560" s="165" t="str">
        <f t="shared" si="129"/>
        <v>n.a.</v>
      </c>
      <c r="L560" s="165" t="str">
        <f t="shared" si="130"/>
        <v>n.a.</v>
      </c>
      <c r="M560" s="165" t="str">
        <f t="shared" si="130"/>
        <v>n.a.</v>
      </c>
      <c r="N560" s="165" t="str">
        <f t="shared" si="130"/>
        <v>n.a.</v>
      </c>
      <c r="O560" s="165" t="str">
        <f t="shared" si="130"/>
        <v>n.a.</v>
      </c>
      <c r="P560" s="165" t="str">
        <f t="shared" si="130"/>
        <v>n.a.</v>
      </c>
      <c r="Q560" s="165" t="str">
        <f t="shared" si="130"/>
        <v>n.a.</v>
      </c>
      <c r="R560" s="165" t="str">
        <f t="shared" si="130"/>
        <v>n.a.</v>
      </c>
      <c r="S560" s="165" t="str">
        <f t="shared" si="130"/>
        <v>n.a.</v>
      </c>
    </row>
    <row r="561" spans="1:19" s="51" customFormat="1" x14ac:dyDescent="0.25">
      <c r="A561" s="239">
        <v>428</v>
      </c>
      <c r="B561" s="165" t="str">
        <f t="shared" si="129"/>
        <v>n.a.</v>
      </c>
      <c r="C561" s="165" t="str">
        <f t="shared" si="129"/>
        <v>n.a.</v>
      </c>
      <c r="D561" s="165" t="str">
        <f t="shared" si="129"/>
        <v>n.a.</v>
      </c>
      <c r="E561" s="165" t="str">
        <f t="shared" si="129"/>
        <v>n.a.</v>
      </c>
      <c r="F561" s="165" t="str">
        <f t="shared" si="129"/>
        <v>n.a.</v>
      </c>
      <c r="G561" s="165" t="str">
        <f t="shared" si="129"/>
        <v>n.a.</v>
      </c>
      <c r="H561" s="165" t="str">
        <f t="shared" si="129"/>
        <v>n.a.</v>
      </c>
      <c r="I561" s="165" t="str">
        <f t="shared" si="129"/>
        <v>n.a.</v>
      </c>
      <c r="J561" s="165" t="str">
        <f t="shared" si="129"/>
        <v>n.a.</v>
      </c>
      <c r="K561" s="165" t="str">
        <f t="shared" si="129"/>
        <v>n.a.</v>
      </c>
      <c r="L561" s="165" t="str">
        <f t="shared" si="130"/>
        <v>n.a.</v>
      </c>
      <c r="M561" s="165" t="str">
        <f t="shared" si="130"/>
        <v>n.a.</v>
      </c>
      <c r="N561" s="165" t="str">
        <f t="shared" si="130"/>
        <v>n.a.</v>
      </c>
      <c r="O561" s="165" t="str">
        <f t="shared" si="130"/>
        <v>n.a.</v>
      </c>
      <c r="P561" s="165" t="str">
        <f t="shared" si="130"/>
        <v>n.a.</v>
      </c>
      <c r="Q561" s="165" t="str">
        <f t="shared" si="130"/>
        <v>n.a.</v>
      </c>
      <c r="R561" s="165" t="str">
        <f t="shared" si="130"/>
        <v>n.a.</v>
      </c>
      <c r="S561" s="165" t="str">
        <f t="shared" si="130"/>
        <v>n.a.</v>
      </c>
    </row>
    <row r="562" spans="1:19" s="51" customFormat="1" x14ac:dyDescent="0.25">
      <c r="A562" s="239">
        <v>429</v>
      </c>
      <c r="B562" s="165" t="str">
        <f t="shared" si="129"/>
        <v>n.a.</v>
      </c>
      <c r="C562" s="165" t="str">
        <f t="shared" si="129"/>
        <v>n.a.</v>
      </c>
      <c r="D562" s="165" t="str">
        <f t="shared" si="129"/>
        <v>n.a.</v>
      </c>
      <c r="E562" s="165" t="str">
        <f t="shared" si="129"/>
        <v>n.a.</v>
      </c>
      <c r="F562" s="165" t="str">
        <f t="shared" si="129"/>
        <v>n.a.</v>
      </c>
      <c r="G562" s="165" t="str">
        <f t="shared" si="129"/>
        <v>n.a.</v>
      </c>
      <c r="H562" s="165" t="str">
        <f t="shared" si="129"/>
        <v>n.a.</v>
      </c>
      <c r="I562" s="165" t="str">
        <f t="shared" si="129"/>
        <v>n.a.</v>
      </c>
      <c r="J562" s="165" t="str">
        <f t="shared" si="129"/>
        <v>n.a.</v>
      </c>
      <c r="K562" s="165" t="str">
        <f t="shared" si="129"/>
        <v>n.a.</v>
      </c>
      <c r="L562" s="165" t="str">
        <f t="shared" si="130"/>
        <v>n.a.</v>
      </c>
      <c r="M562" s="165" t="str">
        <f t="shared" si="130"/>
        <v>n.a.</v>
      </c>
      <c r="N562" s="165" t="str">
        <f t="shared" si="130"/>
        <v>n.a.</v>
      </c>
      <c r="O562" s="165" t="str">
        <f t="shared" si="130"/>
        <v>n.a.</v>
      </c>
      <c r="P562" s="165" t="str">
        <f t="shared" si="130"/>
        <v>n.a.</v>
      </c>
      <c r="Q562" s="165" t="str">
        <f t="shared" si="130"/>
        <v>n.a.</v>
      </c>
      <c r="R562" s="165" t="str">
        <f t="shared" si="130"/>
        <v>n.a.</v>
      </c>
      <c r="S562" s="165" t="str">
        <f t="shared" si="130"/>
        <v>n.a.</v>
      </c>
    </row>
    <row r="563" spans="1:19" s="51" customFormat="1" x14ac:dyDescent="0.25">
      <c r="A563" s="239">
        <v>430</v>
      </c>
      <c r="B563" s="165" t="str">
        <f t="shared" si="129"/>
        <v>n.a.</v>
      </c>
      <c r="C563" s="165" t="str">
        <f t="shared" si="129"/>
        <v>n.a.</v>
      </c>
      <c r="D563" s="165" t="str">
        <f t="shared" si="129"/>
        <v>n.a.</v>
      </c>
      <c r="E563" s="165" t="str">
        <f t="shared" si="129"/>
        <v>n.a.</v>
      </c>
      <c r="F563" s="165" t="str">
        <f t="shared" si="129"/>
        <v>n.a.</v>
      </c>
      <c r="G563" s="165" t="str">
        <f t="shared" si="129"/>
        <v>n.a.</v>
      </c>
      <c r="H563" s="165" t="str">
        <f t="shared" si="129"/>
        <v>n.a.</v>
      </c>
      <c r="I563" s="165" t="str">
        <f t="shared" si="129"/>
        <v>n.a.</v>
      </c>
      <c r="J563" s="165" t="str">
        <f t="shared" si="129"/>
        <v>n.a.</v>
      </c>
      <c r="K563" s="165" t="str">
        <f t="shared" si="129"/>
        <v>n.a.</v>
      </c>
      <c r="L563" s="165" t="str">
        <f t="shared" si="130"/>
        <v>n.a.</v>
      </c>
      <c r="M563" s="165" t="str">
        <f t="shared" si="130"/>
        <v>n.a.</v>
      </c>
      <c r="N563" s="165" t="str">
        <f t="shared" si="130"/>
        <v>n.a.</v>
      </c>
      <c r="O563" s="165" t="str">
        <f t="shared" si="130"/>
        <v>n.a.</v>
      </c>
      <c r="P563" s="165" t="str">
        <f t="shared" si="130"/>
        <v>n.a.</v>
      </c>
      <c r="Q563" s="165" t="str">
        <f t="shared" si="130"/>
        <v>n.a.</v>
      </c>
      <c r="R563" s="165" t="str">
        <f t="shared" si="130"/>
        <v>n.a.</v>
      </c>
      <c r="S563" s="165" t="str">
        <f t="shared" si="130"/>
        <v>n.a.</v>
      </c>
    </row>
    <row r="564" spans="1:19" s="51" customFormat="1" x14ac:dyDescent="0.25">
      <c r="A564" s="239">
        <v>431</v>
      </c>
      <c r="B564" s="165" t="str">
        <f t="shared" ref="B564:K573" si="131">IFERROR(INDEX(CNCodes_ListKey,MATCH($A564&amp;"_"&amp;B$132,CNCodes_ListNumbering,0)),CONST_NA)</f>
        <v>n.a.</v>
      </c>
      <c r="C564" s="165" t="str">
        <f t="shared" si="131"/>
        <v>n.a.</v>
      </c>
      <c r="D564" s="165" t="str">
        <f t="shared" si="131"/>
        <v>n.a.</v>
      </c>
      <c r="E564" s="165" t="str">
        <f t="shared" si="131"/>
        <v>n.a.</v>
      </c>
      <c r="F564" s="165" t="str">
        <f t="shared" si="131"/>
        <v>n.a.</v>
      </c>
      <c r="G564" s="165" t="str">
        <f t="shared" si="131"/>
        <v>n.a.</v>
      </c>
      <c r="H564" s="165" t="str">
        <f t="shared" si="131"/>
        <v>n.a.</v>
      </c>
      <c r="I564" s="165" t="str">
        <f t="shared" si="131"/>
        <v>n.a.</v>
      </c>
      <c r="J564" s="165" t="str">
        <f t="shared" si="131"/>
        <v>n.a.</v>
      </c>
      <c r="K564" s="165" t="str">
        <f t="shared" si="131"/>
        <v>n.a.</v>
      </c>
      <c r="L564" s="165" t="str">
        <f t="shared" ref="L564:S573" si="132">IFERROR(INDEX(CNCodes_ListKey,MATCH($A564&amp;"_"&amp;L$132,CNCodes_ListNumbering,0)),CONST_NA)</f>
        <v>n.a.</v>
      </c>
      <c r="M564" s="165" t="str">
        <f t="shared" si="132"/>
        <v>n.a.</v>
      </c>
      <c r="N564" s="165" t="str">
        <f t="shared" si="132"/>
        <v>n.a.</v>
      </c>
      <c r="O564" s="165" t="str">
        <f t="shared" si="132"/>
        <v>n.a.</v>
      </c>
      <c r="P564" s="165" t="str">
        <f t="shared" si="132"/>
        <v>n.a.</v>
      </c>
      <c r="Q564" s="165" t="str">
        <f t="shared" si="132"/>
        <v>n.a.</v>
      </c>
      <c r="R564" s="165" t="str">
        <f t="shared" si="132"/>
        <v>n.a.</v>
      </c>
      <c r="S564" s="165" t="str">
        <f t="shared" si="132"/>
        <v>n.a.</v>
      </c>
    </row>
    <row r="565" spans="1:19" s="51" customFormat="1" x14ac:dyDescent="0.25">
      <c r="A565" s="239">
        <v>432</v>
      </c>
      <c r="B565" s="165" t="str">
        <f t="shared" si="131"/>
        <v>n.a.</v>
      </c>
      <c r="C565" s="165" t="str">
        <f t="shared" si="131"/>
        <v>n.a.</v>
      </c>
      <c r="D565" s="165" t="str">
        <f t="shared" si="131"/>
        <v>n.a.</v>
      </c>
      <c r="E565" s="165" t="str">
        <f t="shared" si="131"/>
        <v>n.a.</v>
      </c>
      <c r="F565" s="165" t="str">
        <f t="shared" si="131"/>
        <v>n.a.</v>
      </c>
      <c r="G565" s="165" t="str">
        <f t="shared" si="131"/>
        <v>n.a.</v>
      </c>
      <c r="H565" s="165" t="str">
        <f t="shared" si="131"/>
        <v>n.a.</v>
      </c>
      <c r="I565" s="165" t="str">
        <f t="shared" si="131"/>
        <v>n.a.</v>
      </c>
      <c r="J565" s="165" t="str">
        <f t="shared" si="131"/>
        <v>n.a.</v>
      </c>
      <c r="K565" s="165" t="str">
        <f t="shared" si="131"/>
        <v>n.a.</v>
      </c>
      <c r="L565" s="165" t="str">
        <f t="shared" si="132"/>
        <v>n.a.</v>
      </c>
      <c r="M565" s="165" t="str">
        <f t="shared" si="132"/>
        <v>n.a.</v>
      </c>
      <c r="N565" s="165" t="str">
        <f t="shared" si="132"/>
        <v>n.a.</v>
      </c>
      <c r="O565" s="165" t="str">
        <f t="shared" si="132"/>
        <v>n.a.</v>
      </c>
      <c r="P565" s="165" t="str">
        <f t="shared" si="132"/>
        <v>n.a.</v>
      </c>
      <c r="Q565" s="165" t="str">
        <f t="shared" si="132"/>
        <v>n.a.</v>
      </c>
      <c r="R565" s="165" t="str">
        <f t="shared" si="132"/>
        <v>n.a.</v>
      </c>
      <c r="S565" s="165" t="str">
        <f t="shared" si="132"/>
        <v>n.a.</v>
      </c>
    </row>
    <row r="566" spans="1:19" s="51" customFormat="1" x14ac:dyDescent="0.25">
      <c r="A566" s="239">
        <v>433</v>
      </c>
      <c r="B566" s="165" t="str">
        <f t="shared" si="131"/>
        <v>n.a.</v>
      </c>
      <c r="C566" s="165" t="str">
        <f t="shared" si="131"/>
        <v>n.a.</v>
      </c>
      <c r="D566" s="165" t="str">
        <f t="shared" si="131"/>
        <v>n.a.</v>
      </c>
      <c r="E566" s="165" t="str">
        <f t="shared" si="131"/>
        <v>n.a.</v>
      </c>
      <c r="F566" s="165" t="str">
        <f t="shared" si="131"/>
        <v>n.a.</v>
      </c>
      <c r="G566" s="165" t="str">
        <f t="shared" si="131"/>
        <v>n.a.</v>
      </c>
      <c r="H566" s="165" t="str">
        <f t="shared" si="131"/>
        <v>n.a.</v>
      </c>
      <c r="I566" s="165" t="str">
        <f t="shared" si="131"/>
        <v>n.a.</v>
      </c>
      <c r="J566" s="165" t="str">
        <f t="shared" si="131"/>
        <v>n.a.</v>
      </c>
      <c r="K566" s="165" t="str">
        <f t="shared" si="131"/>
        <v>n.a.</v>
      </c>
      <c r="L566" s="165" t="str">
        <f t="shared" si="132"/>
        <v>n.a.</v>
      </c>
      <c r="M566" s="165" t="str">
        <f t="shared" si="132"/>
        <v>n.a.</v>
      </c>
      <c r="N566" s="165" t="str">
        <f t="shared" si="132"/>
        <v>n.a.</v>
      </c>
      <c r="O566" s="165" t="str">
        <f t="shared" si="132"/>
        <v>n.a.</v>
      </c>
      <c r="P566" s="165" t="str">
        <f t="shared" si="132"/>
        <v>n.a.</v>
      </c>
      <c r="Q566" s="165" t="str">
        <f t="shared" si="132"/>
        <v>n.a.</v>
      </c>
      <c r="R566" s="165" t="str">
        <f t="shared" si="132"/>
        <v>n.a.</v>
      </c>
      <c r="S566" s="165" t="str">
        <f t="shared" si="132"/>
        <v>n.a.</v>
      </c>
    </row>
    <row r="567" spans="1:19" s="51" customFormat="1" x14ac:dyDescent="0.25">
      <c r="A567" s="239">
        <v>434</v>
      </c>
      <c r="B567" s="165" t="str">
        <f t="shared" si="131"/>
        <v>n.a.</v>
      </c>
      <c r="C567" s="165" t="str">
        <f t="shared" si="131"/>
        <v>n.a.</v>
      </c>
      <c r="D567" s="165" t="str">
        <f t="shared" si="131"/>
        <v>n.a.</v>
      </c>
      <c r="E567" s="165" t="str">
        <f t="shared" si="131"/>
        <v>n.a.</v>
      </c>
      <c r="F567" s="165" t="str">
        <f t="shared" si="131"/>
        <v>n.a.</v>
      </c>
      <c r="G567" s="165" t="str">
        <f t="shared" si="131"/>
        <v>n.a.</v>
      </c>
      <c r="H567" s="165" t="str">
        <f t="shared" si="131"/>
        <v>n.a.</v>
      </c>
      <c r="I567" s="165" t="str">
        <f t="shared" si="131"/>
        <v>n.a.</v>
      </c>
      <c r="J567" s="165" t="str">
        <f t="shared" si="131"/>
        <v>n.a.</v>
      </c>
      <c r="K567" s="165" t="str">
        <f t="shared" si="131"/>
        <v>n.a.</v>
      </c>
      <c r="L567" s="165" t="str">
        <f t="shared" si="132"/>
        <v>n.a.</v>
      </c>
      <c r="M567" s="165" t="str">
        <f t="shared" si="132"/>
        <v>n.a.</v>
      </c>
      <c r="N567" s="165" t="str">
        <f t="shared" si="132"/>
        <v>n.a.</v>
      </c>
      <c r="O567" s="165" t="str">
        <f t="shared" si="132"/>
        <v>n.a.</v>
      </c>
      <c r="P567" s="165" t="str">
        <f t="shared" si="132"/>
        <v>n.a.</v>
      </c>
      <c r="Q567" s="165" t="str">
        <f t="shared" si="132"/>
        <v>n.a.</v>
      </c>
      <c r="R567" s="165" t="str">
        <f t="shared" si="132"/>
        <v>n.a.</v>
      </c>
      <c r="S567" s="165" t="str">
        <f t="shared" si="132"/>
        <v>n.a.</v>
      </c>
    </row>
    <row r="568" spans="1:19" s="51" customFormat="1" x14ac:dyDescent="0.25">
      <c r="A568" s="239">
        <v>435</v>
      </c>
      <c r="B568" s="165" t="str">
        <f t="shared" si="131"/>
        <v>n.a.</v>
      </c>
      <c r="C568" s="165" t="str">
        <f t="shared" si="131"/>
        <v>n.a.</v>
      </c>
      <c r="D568" s="165" t="str">
        <f t="shared" si="131"/>
        <v>n.a.</v>
      </c>
      <c r="E568" s="165" t="str">
        <f t="shared" si="131"/>
        <v>n.a.</v>
      </c>
      <c r="F568" s="165" t="str">
        <f t="shared" si="131"/>
        <v>n.a.</v>
      </c>
      <c r="G568" s="165" t="str">
        <f t="shared" si="131"/>
        <v>n.a.</v>
      </c>
      <c r="H568" s="165" t="str">
        <f t="shared" si="131"/>
        <v>n.a.</v>
      </c>
      <c r="I568" s="165" t="str">
        <f t="shared" si="131"/>
        <v>n.a.</v>
      </c>
      <c r="J568" s="165" t="str">
        <f t="shared" si="131"/>
        <v>n.a.</v>
      </c>
      <c r="K568" s="165" t="str">
        <f t="shared" si="131"/>
        <v>n.a.</v>
      </c>
      <c r="L568" s="165" t="str">
        <f t="shared" si="132"/>
        <v>n.a.</v>
      </c>
      <c r="M568" s="165" t="str">
        <f t="shared" si="132"/>
        <v>n.a.</v>
      </c>
      <c r="N568" s="165" t="str">
        <f t="shared" si="132"/>
        <v>n.a.</v>
      </c>
      <c r="O568" s="165" t="str">
        <f t="shared" si="132"/>
        <v>n.a.</v>
      </c>
      <c r="P568" s="165" t="str">
        <f t="shared" si="132"/>
        <v>n.a.</v>
      </c>
      <c r="Q568" s="165" t="str">
        <f t="shared" si="132"/>
        <v>n.a.</v>
      </c>
      <c r="R568" s="165" t="str">
        <f t="shared" si="132"/>
        <v>n.a.</v>
      </c>
      <c r="S568" s="165" t="str">
        <f t="shared" si="132"/>
        <v>n.a.</v>
      </c>
    </row>
    <row r="569" spans="1:19" s="51" customFormat="1" x14ac:dyDescent="0.25">
      <c r="A569" s="239">
        <v>436</v>
      </c>
      <c r="B569" s="165" t="str">
        <f t="shared" si="131"/>
        <v>n.a.</v>
      </c>
      <c r="C569" s="165" t="str">
        <f t="shared" si="131"/>
        <v>n.a.</v>
      </c>
      <c r="D569" s="165" t="str">
        <f t="shared" si="131"/>
        <v>n.a.</v>
      </c>
      <c r="E569" s="165" t="str">
        <f t="shared" si="131"/>
        <v>n.a.</v>
      </c>
      <c r="F569" s="165" t="str">
        <f t="shared" si="131"/>
        <v>n.a.</v>
      </c>
      <c r="G569" s="165" t="str">
        <f t="shared" si="131"/>
        <v>n.a.</v>
      </c>
      <c r="H569" s="165" t="str">
        <f t="shared" si="131"/>
        <v>n.a.</v>
      </c>
      <c r="I569" s="165" t="str">
        <f t="shared" si="131"/>
        <v>n.a.</v>
      </c>
      <c r="J569" s="165" t="str">
        <f t="shared" si="131"/>
        <v>n.a.</v>
      </c>
      <c r="K569" s="165" t="str">
        <f t="shared" si="131"/>
        <v>n.a.</v>
      </c>
      <c r="L569" s="165" t="str">
        <f t="shared" si="132"/>
        <v>n.a.</v>
      </c>
      <c r="M569" s="165" t="str">
        <f t="shared" si="132"/>
        <v>n.a.</v>
      </c>
      <c r="N569" s="165" t="str">
        <f t="shared" si="132"/>
        <v>n.a.</v>
      </c>
      <c r="O569" s="165" t="str">
        <f t="shared" si="132"/>
        <v>n.a.</v>
      </c>
      <c r="P569" s="165" t="str">
        <f t="shared" si="132"/>
        <v>n.a.</v>
      </c>
      <c r="Q569" s="165" t="str">
        <f t="shared" si="132"/>
        <v>n.a.</v>
      </c>
      <c r="R569" s="165" t="str">
        <f t="shared" si="132"/>
        <v>n.a.</v>
      </c>
      <c r="S569" s="165" t="str">
        <f t="shared" si="132"/>
        <v>n.a.</v>
      </c>
    </row>
    <row r="570" spans="1:19" s="51" customFormat="1" x14ac:dyDescent="0.25">
      <c r="A570" s="239">
        <v>437</v>
      </c>
      <c r="B570" s="165" t="str">
        <f t="shared" si="131"/>
        <v>n.a.</v>
      </c>
      <c r="C570" s="165" t="str">
        <f t="shared" si="131"/>
        <v>n.a.</v>
      </c>
      <c r="D570" s="165" t="str">
        <f t="shared" si="131"/>
        <v>n.a.</v>
      </c>
      <c r="E570" s="165" t="str">
        <f t="shared" si="131"/>
        <v>n.a.</v>
      </c>
      <c r="F570" s="165" t="str">
        <f t="shared" si="131"/>
        <v>n.a.</v>
      </c>
      <c r="G570" s="165" t="str">
        <f t="shared" si="131"/>
        <v>n.a.</v>
      </c>
      <c r="H570" s="165" t="str">
        <f t="shared" si="131"/>
        <v>n.a.</v>
      </c>
      <c r="I570" s="165" t="str">
        <f t="shared" si="131"/>
        <v>n.a.</v>
      </c>
      <c r="J570" s="165" t="str">
        <f t="shared" si="131"/>
        <v>n.a.</v>
      </c>
      <c r="K570" s="165" t="str">
        <f t="shared" si="131"/>
        <v>n.a.</v>
      </c>
      <c r="L570" s="165" t="str">
        <f t="shared" si="132"/>
        <v>n.a.</v>
      </c>
      <c r="M570" s="165" t="str">
        <f t="shared" si="132"/>
        <v>n.a.</v>
      </c>
      <c r="N570" s="165" t="str">
        <f t="shared" si="132"/>
        <v>n.a.</v>
      </c>
      <c r="O570" s="165" t="str">
        <f t="shared" si="132"/>
        <v>n.a.</v>
      </c>
      <c r="P570" s="165" t="str">
        <f t="shared" si="132"/>
        <v>n.a.</v>
      </c>
      <c r="Q570" s="165" t="str">
        <f t="shared" si="132"/>
        <v>n.a.</v>
      </c>
      <c r="R570" s="165" t="str">
        <f t="shared" si="132"/>
        <v>n.a.</v>
      </c>
      <c r="S570" s="165" t="str">
        <f t="shared" si="132"/>
        <v>n.a.</v>
      </c>
    </row>
    <row r="571" spans="1:19" s="51" customFormat="1" x14ac:dyDescent="0.25">
      <c r="A571" s="239">
        <v>438</v>
      </c>
      <c r="B571" s="165" t="str">
        <f t="shared" si="131"/>
        <v>n.a.</v>
      </c>
      <c r="C571" s="165" t="str">
        <f t="shared" si="131"/>
        <v>n.a.</v>
      </c>
      <c r="D571" s="165" t="str">
        <f t="shared" si="131"/>
        <v>n.a.</v>
      </c>
      <c r="E571" s="165" t="str">
        <f t="shared" si="131"/>
        <v>n.a.</v>
      </c>
      <c r="F571" s="165" t="str">
        <f t="shared" si="131"/>
        <v>n.a.</v>
      </c>
      <c r="G571" s="165" t="str">
        <f t="shared" si="131"/>
        <v>n.a.</v>
      </c>
      <c r="H571" s="165" t="str">
        <f t="shared" si="131"/>
        <v>n.a.</v>
      </c>
      <c r="I571" s="165" t="str">
        <f t="shared" si="131"/>
        <v>n.a.</v>
      </c>
      <c r="J571" s="165" t="str">
        <f t="shared" si="131"/>
        <v>n.a.</v>
      </c>
      <c r="K571" s="165" t="str">
        <f t="shared" si="131"/>
        <v>n.a.</v>
      </c>
      <c r="L571" s="165" t="str">
        <f t="shared" si="132"/>
        <v>n.a.</v>
      </c>
      <c r="M571" s="165" t="str">
        <f t="shared" si="132"/>
        <v>n.a.</v>
      </c>
      <c r="N571" s="165" t="str">
        <f t="shared" si="132"/>
        <v>n.a.</v>
      </c>
      <c r="O571" s="165" t="str">
        <f t="shared" si="132"/>
        <v>n.a.</v>
      </c>
      <c r="P571" s="165" t="str">
        <f t="shared" si="132"/>
        <v>n.a.</v>
      </c>
      <c r="Q571" s="165" t="str">
        <f t="shared" si="132"/>
        <v>n.a.</v>
      </c>
      <c r="R571" s="165" t="str">
        <f t="shared" si="132"/>
        <v>n.a.</v>
      </c>
      <c r="S571" s="165" t="str">
        <f t="shared" si="132"/>
        <v>n.a.</v>
      </c>
    </row>
    <row r="572" spans="1:19" s="51" customFormat="1" x14ac:dyDescent="0.25">
      <c r="A572" s="239">
        <v>439</v>
      </c>
      <c r="B572" s="165" t="str">
        <f t="shared" si="131"/>
        <v>n.a.</v>
      </c>
      <c r="C572" s="165" t="str">
        <f t="shared" si="131"/>
        <v>n.a.</v>
      </c>
      <c r="D572" s="165" t="str">
        <f t="shared" si="131"/>
        <v>n.a.</v>
      </c>
      <c r="E572" s="165" t="str">
        <f t="shared" si="131"/>
        <v>n.a.</v>
      </c>
      <c r="F572" s="165" t="str">
        <f t="shared" si="131"/>
        <v>n.a.</v>
      </c>
      <c r="G572" s="165" t="str">
        <f t="shared" si="131"/>
        <v>n.a.</v>
      </c>
      <c r="H572" s="165" t="str">
        <f t="shared" si="131"/>
        <v>n.a.</v>
      </c>
      <c r="I572" s="165" t="str">
        <f t="shared" si="131"/>
        <v>n.a.</v>
      </c>
      <c r="J572" s="165" t="str">
        <f t="shared" si="131"/>
        <v>n.a.</v>
      </c>
      <c r="K572" s="165" t="str">
        <f t="shared" si="131"/>
        <v>n.a.</v>
      </c>
      <c r="L572" s="165" t="str">
        <f t="shared" si="132"/>
        <v>n.a.</v>
      </c>
      <c r="M572" s="165" t="str">
        <f t="shared" si="132"/>
        <v>n.a.</v>
      </c>
      <c r="N572" s="165" t="str">
        <f t="shared" si="132"/>
        <v>n.a.</v>
      </c>
      <c r="O572" s="165" t="str">
        <f t="shared" si="132"/>
        <v>n.a.</v>
      </c>
      <c r="P572" s="165" t="str">
        <f t="shared" si="132"/>
        <v>n.a.</v>
      </c>
      <c r="Q572" s="165" t="str">
        <f t="shared" si="132"/>
        <v>n.a.</v>
      </c>
      <c r="R572" s="165" t="str">
        <f t="shared" si="132"/>
        <v>n.a.</v>
      </c>
      <c r="S572" s="165" t="str">
        <f t="shared" si="132"/>
        <v>n.a.</v>
      </c>
    </row>
    <row r="573" spans="1:19" s="51" customFormat="1" x14ac:dyDescent="0.25">
      <c r="A573" s="239">
        <v>440</v>
      </c>
      <c r="B573" s="165" t="str">
        <f t="shared" si="131"/>
        <v>n.a.</v>
      </c>
      <c r="C573" s="165" t="str">
        <f t="shared" si="131"/>
        <v>n.a.</v>
      </c>
      <c r="D573" s="165" t="str">
        <f t="shared" si="131"/>
        <v>n.a.</v>
      </c>
      <c r="E573" s="165" t="str">
        <f t="shared" si="131"/>
        <v>n.a.</v>
      </c>
      <c r="F573" s="165" t="str">
        <f t="shared" si="131"/>
        <v>n.a.</v>
      </c>
      <c r="G573" s="165" t="str">
        <f t="shared" si="131"/>
        <v>n.a.</v>
      </c>
      <c r="H573" s="165" t="str">
        <f t="shared" si="131"/>
        <v>n.a.</v>
      </c>
      <c r="I573" s="165" t="str">
        <f t="shared" si="131"/>
        <v>n.a.</v>
      </c>
      <c r="J573" s="165" t="str">
        <f t="shared" si="131"/>
        <v>n.a.</v>
      </c>
      <c r="K573" s="165" t="str">
        <f t="shared" si="131"/>
        <v>n.a.</v>
      </c>
      <c r="L573" s="165" t="str">
        <f t="shared" si="132"/>
        <v>n.a.</v>
      </c>
      <c r="M573" s="165" t="str">
        <f t="shared" si="132"/>
        <v>n.a.</v>
      </c>
      <c r="N573" s="165" t="str">
        <f t="shared" si="132"/>
        <v>n.a.</v>
      </c>
      <c r="O573" s="165" t="str">
        <f t="shared" si="132"/>
        <v>n.a.</v>
      </c>
      <c r="P573" s="165" t="str">
        <f t="shared" si="132"/>
        <v>n.a.</v>
      </c>
      <c r="Q573" s="165" t="str">
        <f t="shared" si="132"/>
        <v>n.a.</v>
      </c>
      <c r="R573" s="165" t="str">
        <f t="shared" si="132"/>
        <v>n.a.</v>
      </c>
      <c r="S573" s="165" t="str">
        <f t="shared" si="132"/>
        <v>n.a.</v>
      </c>
    </row>
    <row r="574" spans="1:19" s="51" customFormat="1" x14ac:dyDescent="0.25">
      <c r="A574" s="239">
        <v>441</v>
      </c>
      <c r="B574" s="165" t="str">
        <f t="shared" ref="B574:K583" si="133">IFERROR(INDEX(CNCodes_ListKey,MATCH($A574&amp;"_"&amp;B$132,CNCodes_ListNumbering,0)),CONST_NA)</f>
        <v>n.a.</v>
      </c>
      <c r="C574" s="165" t="str">
        <f t="shared" si="133"/>
        <v>n.a.</v>
      </c>
      <c r="D574" s="165" t="str">
        <f t="shared" si="133"/>
        <v>n.a.</v>
      </c>
      <c r="E574" s="165" t="str">
        <f t="shared" si="133"/>
        <v>n.a.</v>
      </c>
      <c r="F574" s="165" t="str">
        <f t="shared" si="133"/>
        <v>n.a.</v>
      </c>
      <c r="G574" s="165" t="str">
        <f t="shared" si="133"/>
        <v>n.a.</v>
      </c>
      <c r="H574" s="165" t="str">
        <f t="shared" si="133"/>
        <v>n.a.</v>
      </c>
      <c r="I574" s="165" t="str">
        <f t="shared" si="133"/>
        <v>n.a.</v>
      </c>
      <c r="J574" s="165" t="str">
        <f t="shared" si="133"/>
        <v>n.a.</v>
      </c>
      <c r="K574" s="165" t="str">
        <f t="shared" si="133"/>
        <v>n.a.</v>
      </c>
      <c r="L574" s="165" t="str">
        <f t="shared" ref="L574:S583" si="134">IFERROR(INDEX(CNCodes_ListKey,MATCH($A574&amp;"_"&amp;L$132,CNCodes_ListNumbering,0)),CONST_NA)</f>
        <v>n.a.</v>
      </c>
      <c r="M574" s="165" t="str">
        <f t="shared" si="134"/>
        <v>n.a.</v>
      </c>
      <c r="N574" s="165" t="str">
        <f t="shared" si="134"/>
        <v>n.a.</v>
      </c>
      <c r="O574" s="165" t="str">
        <f t="shared" si="134"/>
        <v>n.a.</v>
      </c>
      <c r="P574" s="165" t="str">
        <f t="shared" si="134"/>
        <v>n.a.</v>
      </c>
      <c r="Q574" s="165" t="str">
        <f t="shared" si="134"/>
        <v>n.a.</v>
      </c>
      <c r="R574" s="165" t="str">
        <f t="shared" si="134"/>
        <v>n.a.</v>
      </c>
      <c r="S574" s="165" t="str">
        <f t="shared" si="134"/>
        <v>n.a.</v>
      </c>
    </row>
    <row r="575" spans="1:19" s="51" customFormat="1" x14ac:dyDescent="0.25">
      <c r="A575" s="239">
        <v>442</v>
      </c>
      <c r="B575" s="165" t="str">
        <f t="shared" si="133"/>
        <v>n.a.</v>
      </c>
      <c r="C575" s="165" t="str">
        <f t="shared" si="133"/>
        <v>n.a.</v>
      </c>
      <c r="D575" s="165" t="str">
        <f t="shared" si="133"/>
        <v>n.a.</v>
      </c>
      <c r="E575" s="165" t="str">
        <f t="shared" si="133"/>
        <v>n.a.</v>
      </c>
      <c r="F575" s="165" t="str">
        <f t="shared" si="133"/>
        <v>n.a.</v>
      </c>
      <c r="G575" s="165" t="str">
        <f t="shared" si="133"/>
        <v>n.a.</v>
      </c>
      <c r="H575" s="165" t="str">
        <f t="shared" si="133"/>
        <v>n.a.</v>
      </c>
      <c r="I575" s="165" t="str">
        <f t="shared" si="133"/>
        <v>n.a.</v>
      </c>
      <c r="J575" s="165" t="str">
        <f t="shared" si="133"/>
        <v>n.a.</v>
      </c>
      <c r="K575" s="165" t="str">
        <f t="shared" si="133"/>
        <v>n.a.</v>
      </c>
      <c r="L575" s="165" t="str">
        <f t="shared" si="134"/>
        <v>n.a.</v>
      </c>
      <c r="M575" s="165" t="str">
        <f t="shared" si="134"/>
        <v>n.a.</v>
      </c>
      <c r="N575" s="165" t="str">
        <f t="shared" si="134"/>
        <v>n.a.</v>
      </c>
      <c r="O575" s="165" t="str">
        <f t="shared" si="134"/>
        <v>n.a.</v>
      </c>
      <c r="P575" s="165" t="str">
        <f t="shared" si="134"/>
        <v>n.a.</v>
      </c>
      <c r="Q575" s="165" t="str">
        <f t="shared" si="134"/>
        <v>n.a.</v>
      </c>
      <c r="R575" s="165" t="str">
        <f t="shared" si="134"/>
        <v>n.a.</v>
      </c>
      <c r="S575" s="165" t="str">
        <f t="shared" si="134"/>
        <v>n.a.</v>
      </c>
    </row>
    <row r="576" spans="1:19" s="51" customFormat="1" x14ac:dyDescent="0.25">
      <c r="A576" s="239">
        <v>443</v>
      </c>
      <c r="B576" s="165" t="str">
        <f t="shared" si="133"/>
        <v>n.a.</v>
      </c>
      <c r="C576" s="165" t="str">
        <f t="shared" si="133"/>
        <v>n.a.</v>
      </c>
      <c r="D576" s="165" t="str">
        <f t="shared" si="133"/>
        <v>n.a.</v>
      </c>
      <c r="E576" s="165" t="str">
        <f t="shared" si="133"/>
        <v>n.a.</v>
      </c>
      <c r="F576" s="165" t="str">
        <f t="shared" si="133"/>
        <v>n.a.</v>
      </c>
      <c r="G576" s="165" t="str">
        <f t="shared" si="133"/>
        <v>n.a.</v>
      </c>
      <c r="H576" s="165" t="str">
        <f t="shared" si="133"/>
        <v>n.a.</v>
      </c>
      <c r="I576" s="165" t="str">
        <f t="shared" si="133"/>
        <v>n.a.</v>
      </c>
      <c r="J576" s="165" t="str">
        <f t="shared" si="133"/>
        <v>n.a.</v>
      </c>
      <c r="K576" s="165" t="str">
        <f t="shared" si="133"/>
        <v>n.a.</v>
      </c>
      <c r="L576" s="165" t="str">
        <f t="shared" si="134"/>
        <v>n.a.</v>
      </c>
      <c r="M576" s="165" t="str">
        <f t="shared" si="134"/>
        <v>n.a.</v>
      </c>
      <c r="N576" s="165" t="str">
        <f t="shared" si="134"/>
        <v>n.a.</v>
      </c>
      <c r="O576" s="165" t="str">
        <f t="shared" si="134"/>
        <v>n.a.</v>
      </c>
      <c r="P576" s="165" t="str">
        <f t="shared" si="134"/>
        <v>n.a.</v>
      </c>
      <c r="Q576" s="165" t="str">
        <f t="shared" si="134"/>
        <v>n.a.</v>
      </c>
      <c r="R576" s="165" t="str">
        <f t="shared" si="134"/>
        <v>n.a.</v>
      </c>
      <c r="S576" s="165" t="str">
        <f t="shared" si="134"/>
        <v>n.a.</v>
      </c>
    </row>
    <row r="577" spans="1:19" s="51" customFormat="1" x14ac:dyDescent="0.25">
      <c r="A577" s="239">
        <v>444</v>
      </c>
      <c r="B577" s="165" t="str">
        <f t="shared" si="133"/>
        <v>n.a.</v>
      </c>
      <c r="C577" s="165" t="str">
        <f t="shared" si="133"/>
        <v>n.a.</v>
      </c>
      <c r="D577" s="165" t="str">
        <f t="shared" si="133"/>
        <v>n.a.</v>
      </c>
      <c r="E577" s="165" t="str">
        <f t="shared" si="133"/>
        <v>n.a.</v>
      </c>
      <c r="F577" s="165" t="str">
        <f t="shared" si="133"/>
        <v>n.a.</v>
      </c>
      <c r="G577" s="165" t="str">
        <f t="shared" si="133"/>
        <v>n.a.</v>
      </c>
      <c r="H577" s="165" t="str">
        <f t="shared" si="133"/>
        <v>n.a.</v>
      </c>
      <c r="I577" s="165" t="str">
        <f t="shared" si="133"/>
        <v>n.a.</v>
      </c>
      <c r="J577" s="165" t="str">
        <f t="shared" si="133"/>
        <v>n.a.</v>
      </c>
      <c r="K577" s="165" t="str">
        <f t="shared" si="133"/>
        <v>n.a.</v>
      </c>
      <c r="L577" s="165" t="str">
        <f t="shared" si="134"/>
        <v>n.a.</v>
      </c>
      <c r="M577" s="165" t="str">
        <f t="shared" si="134"/>
        <v>n.a.</v>
      </c>
      <c r="N577" s="165" t="str">
        <f t="shared" si="134"/>
        <v>n.a.</v>
      </c>
      <c r="O577" s="165" t="str">
        <f t="shared" si="134"/>
        <v>n.a.</v>
      </c>
      <c r="P577" s="165" t="str">
        <f t="shared" si="134"/>
        <v>n.a.</v>
      </c>
      <c r="Q577" s="165" t="str">
        <f t="shared" si="134"/>
        <v>n.a.</v>
      </c>
      <c r="R577" s="165" t="str">
        <f t="shared" si="134"/>
        <v>n.a.</v>
      </c>
      <c r="S577" s="165" t="str">
        <f t="shared" si="134"/>
        <v>n.a.</v>
      </c>
    </row>
    <row r="578" spans="1:19" s="51" customFormat="1" x14ac:dyDescent="0.25">
      <c r="A578" s="239">
        <v>445</v>
      </c>
      <c r="B578" s="165" t="str">
        <f t="shared" si="133"/>
        <v>n.a.</v>
      </c>
      <c r="C578" s="165" t="str">
        <f t="shared" si="133"/>
        <v>n.a.</v>
      </c>
      <c r="D578" s="165" t="str">
        <f t="shared" si="133"/>
        <v>n.a.</v>
      </c>
      <c r="E578" s="165" t="str">
        <f t="shared" si="133"/>
        <v>n.a.</v>
      </c>
      <c r="F578" s="165" t="str">
        <f t="shared" si="133"/>
        <v>n.a.</v>
      </c>
      <c r="G578" s="165" t="str">
        <f t="shared" si="133"/>
        <v>n.a.</v>
      </c>
      <c r="H578" s="165" t="str">
        <f t="shared" si="133"/>
        <v>n.a.</v>
      </c>
      <c r="I578" s="165" t="str">
        <f t="shared" si="133"/>
        <v>n.a.</v>
      </c>
      <c r="J578" s="165" t="str">
        <f t="shared" si="133"/>
        <v>n.a.</v>
      </c>
      <c r="K578" s="165" t="str">
        <f t="shared" si="133"/>
        <v>n.a.</v>
      </c>
      <c r="L578" s="165" t="str">
        <f t="shared" si="134"/>
        <v>n.a.</v>
      </c>
      <c r="M578" s="165" t="str">
        <f t="shared" si="134"/>
        <v>n.a.</v>
      </c>
      <c r="N578" s="165" t="str">
        <f t="shared" si="134"/>
        <v>n.a.</v>
      </c>
      <c r="O578" s="165" t="str">
        <f t="shared" si="134"/>
        <v>n.a.</v>
      </c>
      <c r="P578" s="165" t="str">
        <f t="shared" si="134"/>
        <v>n.a.</v>
      </c>
      <c r="Q578" s="165" t="str">
        <f t="shared" si="134"/>
        <v>n.a.</v>
      </c>
      <c r="R578" s="165" t="str">
        <f t="shared" si="134"/>
        <v>n.a.</v>
      </c>
      <c r="S578" s="165" t="str">
        <f t="shared" si="134"/>
        <v>n.a.</v>
      </c>
    </row>
    <row r="579" spans="1:19" s="51" customFormat="1" x14ac:dyDescent="0.25">
      <c r="A579" s="239">
        <v>446</v>
      </c>
      <c r="B579" s="165" t="str">
        <f t="shared" si="133"/>
        <v>n.a.</v>
      </c>
      <c r="C579" s="165" t="str">
        <f t="shared" si="133"/>
        <v>n.a.</v>
      </c>
      <c r="D579" s="165" t="str">
        <f t="shared" si="133"/>
        <v>n.a.</v>
      </c>
      <c r="E579" s="165" t="str">
        <f t="shared" si="133"/>
        <v>n.a.</v>
      </c>
      <c r="F579" s="165" t="str">
        <f t="shared" si="133"/>
        <v>n.a.</v>
      </c>
      <c r="G579" s="165" t="str">
        <f t="shared" si="133"/>
        <v>n.a.</v>
      </c>
      <c r="H579" s="165" t="str">
        <f t="shared" si="133"/>
        <v>n.a.</v>
      </c>
      <c r="I579" s="165" t="str">
        <f t="shared" si="133"/>
        <v>n.a.</v>
      </c>
      <c r="J579" s="165" t="str">
        <f t="shared" si="133"/>
        <v>n.a.</v>
      </c>
      <c r="K579" s="165" t="str">
        <f t="shared" si="133"/>
        <v>n.a.</v>
      </c>
      <c r="L579" s="165" t="str">
        <f t="shared" si="134"/>
        <v>n.a.</v>
      </c>
      <c r="M579" s="165" t="str">
        <f t="shared" si="134"/>
        <v>n.a.</v>
      </c>
      <c r="N579" s="165" t="str">
        <f t="shared" si="134"/>
        <v>n.a.</v>
      </c>
      <c r="O579" s="165" t="str">
        <f t="shared" si="134"/>
        <v>n.a.</v>
      </c>
      <c r="P579" s="165" t="str">
        <f t="shared" si="134"/>
        <v>n.a.</v>
      </c>
      <c r="Q579" s="165" t="str">
        <f t="shared" si="134"/>
        <v>n.a.</v>
      </c>
      <c r="R579" s="165" t="str">
        <f t="shared" si="134"/>
        <v>n.a.</v>
      </c>
      <c r="S579" s="165" t="str">
        <f t="shared" si="134"/>
        <v>n.a.</v>
      </c>
    </row>
    <row r="580" spans="1:19" s="51" customFormat="1" x14ac:dyDescent="0.25">
      <c r="A580" s="239">
        <v>447</v>
      </c>
      <c r="B580" s="165" t="str">
        <f t="shared" si="133"/>
        <v>n.a.</v>
      </c>
      <c r="C580" s="165" t="str">
        <f t="shared" si="133"/>
        <v>n.a.</v>
      </c>
      <c r="D580" s="165" t="str">
        <f t="shared" si="133"/>
        <v>n.a.</v>
      </c>
      <c r="E580" s="165" t="str">
        <f t="shared" si="133"/>
        <v>n.a.</v>
      </c>
      <c r="F580" s="165" t="str">
        <f t="shared" si="133"/>
        <v>n.a.</v>
      </c>
      <c r="G580" s="165" t="str">
        <f t="shared" si="133"/>
        <v>n.a.</v>
      </c>
      <c r="H580" s="165" t="str">
        <f t="shared" si="133"/>
        <v>n.a.</v>
      </c>
      <c r="I580" s="165" t="str">
        <f t="shared" si="133"/>
        <v>n.a.</v>
      </c>
      <c r="J580" s="165" t="str">
        <f t="shared" si="133"/>
        <v>n.a.</v>
      </c>
      <c r="K580" s="165" t="str">
        <f t="shared" si="133"/>
        <v>n.a.</v>
      </c>
      <c r="L580" s="165" t="str">
        <f t="shared" si="134"/>
        <v>n.a.</v>
      </c>
      <c r="M580" s="165" t="str">
        <f t="shared" si="134"/>
        <v>n.a.</v>
      </c>
      <c r="N580" s="165" t="str">
        <f t="shared" si="134"/>
        <v>n.a.</v>
      </c>
      <c r="O580" s="165" t="str">
        <f t="shared" si="134"/>
        <v>n.a.</v>
      </c>
      <c r="P580" s="165" t="str">
        <f t="shared" si="134"/>
        <v>n.a.</v>
      </c>
      <c r="Q580" s="165" t="str">
        <f t="shared" si="134"/>
        <v>n.a.</v>
      </c>
      <c r="R580" s="165" t="str">
        <f t="shared" si="134"/>
        <v>n.a.</v>
      </c>
      <c r="S580" s="165" t="str">
        <f t="shared" si="134"/>
        <v>n.a.</v>
      </c>
    </row>
    <row r="581" spans="1:19" s="51" customFormat="1" x14ac:dyDescent="0.25">
      <c r="A581" s="239">
        <v>448</v>
      </c>
      <c r="B581" s="165" t="str">
        <f t="shared" si="133"/>
        <v>n.a.</v>
      </c>
      <c r="C581" s="165" t="str">
        <f t="shared" si="133"/>
        <v>n.a.</v>
      </c>
      <c r="D581" s="165" t="str">
        <f t="shared" si="133"/>
        <v>n.a.</v>
      </c>
      <c r="E581" s="165" t="str">
        <f t="shared" si="133"/>
        <v>n.a.</v>
      </c>
      <c r="F581" s="165" t="str">
        <f t="shared" si="133"/>
        <v>n.a.</v>
      </c>
      <c r="G581" s="165" t="str">
        <f t="shared" si="133"/>
        <v>n.a.</v>
      </c>
      <c r="H581" s="165" t="str">
        <f t="shared" si="133"/>
        <v>n.a.</v>
      </c>
      <c r="I581" s="165" t="str">
        <f t="shared" si="133"/>
        <v>n.a.</v>
      </c>
      <c r="J581" s="165" t="str">
        <f t="shared" si="133"/>
        <v>n.a.</v>
      </c>
      <c r="K581" s="165" t="str">
        <f t="shared" si="133"/>
        <v>n.a.</v>
      </c>
      <c r="L581" s="165" t="str">
        <f t="shared" si="134"/>
        <v>n.a.</v>
      </c>
      <c r="M581" s="165" t="str">
        <f t="shared" si="134"/>
        <v>n.a.</v>
      </c>
      <c r="N581" s="165" t="str">
        <f t="shared" si="134"/>
        <v>n.a.</v>
      </c>
      <c r="O581" s="165" t="str">
        <f t="shared" si="134"/>
        <v>n.a.</v>
      </c>
      <c r="P581" s="165" t="str">
        <f t="shared" si="134"/>
        <v>n.a.</v>
      </c>
      <c r="Q581" s="165" t="str">
        <f t="shared" si="134"/>
        <v>n.a.</v>
      </c>
      <c r="R581" s="165" t="str">
        <f t="shared" si="134"/>
        <v>n.a.</v>
      </c>
      <c r="S581" s="165" t="str">
        <f t="shared" si="134"/>
        <v>n.a.</v>
      </c>
    </row>
    <row r="582" spans="1:19" s="51" customFormat="1" x14ac:dyDescent="0.25">
      <c r="A582" s="239">
        <v>449</v>
      </c>
      <c r="B582" s="165" t="str">
        <f t="shared" si="133"/>
        <v>n.a.</v>
      </c>
      <c r="C582" s="165" t="str">
        <f t="shared" si="133"/>
        <v>n.a.</v>
      </c>
      <c r="D582" s="165" t="str">
        <f t="shared" si="133"/>
        <v>n.a.</v>
      </c>
      <c r="E582" s="165" t="str">
        <f t="shared" si="133"/>
        <v>n.a.</v>
      </c>
      <c r="F582" s="165" t="str">
        <f t="shared" si="133"/>
        <v>n.a.</v>
      </c>
      <c r="G582" s="165" t="str">
        <f t="shared" si="133"/>
        <v>n.a.</v>
      </c>
      <c r="H582" s="165" t="str">
        <f t="shared" si="133"/>
        <v>n.a.</v>
      </c>
      <c r="I582" s="165" t="str">
        <f t="shared" si="133"/>
        <v>n.a.</v>
      </c>
      <c r="J582" s="165" t="str">
        <f t="shared" si="133"/>
        <v>n.a.</v>
      </c>
      <c r="K582" s="165" t="str">
        <f t="shared" si="133"/>
        <v>n.a.</v>
      </c>
      <c r="L582" s="165" t="str">
        <f t="shared" si="134"/>
        <v>n.a.</v>
      </c>
      <c r="M582" s="165" t="str">
        <f t="shared" si="134"/>
        <v>n.a.</v>
      </c>
      <c r="N582" s="165" t="str">
        <f t="shared" si="134"/>
        <v>n.a.</v>
      </c>
      <c r="O582" s="165" t="str">
        <f t="shared" si="134"/>
        <v>n.a.</v>
      </c>
      <c r="P582" s="165" t="str">
        <f t="shared" si="134"/>
        <v>n.a.</v>
      </c>
      <c r="Q582" s="165" t="str">
        <f t="shared" si="134"/>
        <v>n.a.</v>
      </c>
      <c r="R582" s="165" t="str">
        <f t="shared" si="134"/>
        <v>n.a.</v>
      </c>
      <c r="S582" s="165" t="str">
        <f t="shared" si="134"/>
        <v>n.a.</v>
      </c>
    </row>
    <row r="583" spans="1:19" s="51" customFormat="1" x14ac:dyDescent="0.25">
      <c r="A583" s="239">
        <v>450</v>
      </c>
      <c r="B583" s="165" t="str">
        <f t="shared" si="133"/>
        <v>n.a.</v>
      </c>
      <c r="C583" s="165" t="str">
        <f t="shared" si="133"/>
        <v>n.a.</v>
      </c>
      <c r="D583" s="165" t="str">
        <f t="shared" si="133"/>
        <v>n.a.</v>
      </c>
      <c r="E583" s="165" t="str">
        <f t="shared" si="133"/>
        <v>n.a.</v>
      </c>
      <c r="F583" s="165" t="str">
        <f t="shared" si="133"/>
        <v>n.a.</v>
      </c>
      <c r="G583" s="165" t="str">
        <f t="shared" si="133"/>
        <v>n.a.</v>
      </c>
      <c r="H583" s="165" t="str">
        <f t="shared" si="133"/>
        <v>n.a.</v>
      </c>
      <c r="I583" s="165" t="str">
        <f t="shared" si="133"/>
        <v>n.a.</v>
      </c>
      <c r="J583" s="165" t="str">
        <f t="shared" si="133"/>
        <v>n.a.</v>
      </c>
      <c r="K583" s="165" t="str">
        <f t="shared" si="133"/>
        <v>n.a.</v>
      </c>
      <c r="L583" s="165" t="str">
        <f t="shared" si="134"/>
        <v>n.a.</v>
      </c>
      <c r="M583" s="165" t="str">
        <f t="shared" si="134"/>
        <v>n.a.</v>
      </c>
      <c r="N583" s="165" t="str">
        <f t="shared" si="134"/>
        <v>n.a.</v>
      </c>
      <c r="O583" s="165" t="str">
        <f t="shared" si="134"/>
        <v>n.a.</v>
      </c>
      <c r="P583" s="165" t="str">
        <f t="shared" si="134"/>
        <v>n.a.</v>
      </c>
      <c r="Q583" s="165" t="str">
        <f t="shared" si="134"/>
        <v>n.a.</v>
      </c>
      <c r="R583" s="165" t="str">
        <f t="shared" si="134"/>
        <v>n.a.</v>
      </c>
      <c r="S583" s="165" t="str">
        <f t="shared" si="134"/>
        <v>n.a.</v>
      </c>
    </row>
    <row r="584" spans="1:19" s="51" customFormat="1" x14ac:dyDescent="0.25">
      <c r="A584" s="239">
        <v>451</v>
      </c>
      <c r="B584" s="165" t="str">
        <f t="shared" ref="B584:K593" si="135">IFERROR(INDEX(CNCodes_ListKey,MATCH($A584&amp;"_"&amp;B$132,CNCodes_ListNumbering,0)),CONST_NA)</f>
        <v>n.a.</v>
      </c>
      <c r="C584" s="165" t="str">
        <f t="shared" si="135"/>
        <v>n.a.</v>
      </c>
      <c r="D584" s="165" t="str">
        <f t="shared" si="135"/>
        <v>n.a.</v>
      </c>
      <c r="E584" s="165" t="str">
        <f t="shared" si="135"/>
        <v>n.a.</v>
      </c>
      <c r="F584" s="165" t="str">
        <f t="shared" si="135"/>
        <v>n.a.</v>
      </c>
      <c r="G584" s="165" t="str">
        <f t="shared" si="135"/>
        <v>n.a.</v>
      </c>
      <c r="H584" s="165" t="str">
        <f t="shared" si="135"/>
        <v>n.a.</v>
      </c>
      <c r="I584" s="165" t="str">
        <f t="shared" si="135"/>
        <v>n.a.</v>
      </c>
      <c r="J584" s="165" t="str">
        <f t="shared" si="135"/>
        <v>n.a.</v>
      </c>
      <c r="K584" s="165" t="str">
        <f t="shared" si="135"/>
        <v>n.a.</v>
      </c>
      <c r="L584" s="165" t="str">
        <f t="shared" ref="L584:S593" si="136">IFERROR(INDEX(CNCodes_ListKey,MATCH($A584&amp;"_"&amp;L$132,CNCodes_ListNumbering,0)),CONST_NA)</f>
        <v>n.a.</v>
      </c>
      <c r="M584" s="165" t="str">
        <f t="shared" si="136"/>
        <v>n.a.</v>
      </c>
      <c r="N584" s="165" t="str">
        <f t="shared" si="136"/>
        <v>n.a.</v>
      </c>
      <c r="O584" s="165" t="str">
        <f t="shared" si="136"/>
        <v>n.a.</v>
      </c>
      <c r="P584" s="165" t="str">
        <f t="shared" si="136"/>
        <v>n.a.</v>
      </c>
      <c r="Q584" s="165" t="str">
        <f t="shared" si="136"/>
        <v>n.a.</v>
      </c>
      <c r="R584" s="165" t="str">
        <f t="shared" si="136"/>
        <v>n.a.</v>
      </c>
      <c r="S584" s="165" t="str">
        <f t="shared" si="136"/>
        <v>n.a.</v>
      </c>
    </row>
    <row r="585" spans="1:19" s="51" customFormat="1" x14ac:dyDescent="0.25">
      <c r="A585" s="239">
        <v>452</v>
      </c>
      <c r="B585" s="165" t="str">
        <f t="shared" si="135"/>
        <v>n.a.</v>
      </c>
      <c r="C585" s="165" t="str">
        <f t="shared" si="135"/>
        <v>n.a.</v>
      </c>
      <c r="D585" s="165" t="str">
        <f t="shared" si="135"/>
        <v>n.a.</v>
      </c>
      <c r="E585" s="165" t="str">
        <f t="shared" si="135"/>
        <v>n.a.</v>
      </c>
      <c r="F585" s="165" t="str">
        <f t="shared" si="135"/>
        <v>n.a.</v>
      </c>
      <c r="G585" s="165" t="str">
        <f t="shared" si="135"/>
        <v>n.a.</v>
      </c>
      <c r="H585" s="165" t="str">
        <f t="shared" si="135"/>
        <v>n.a.</v>
      </c>
      <c r="I585" s="165" t="str">
        <f t="shared" si="135"/>
        <v>n.a.</v>
      </c>
      <c r="J585" s="165" t="str">
        <f t="shared" si="135"/>
        <v>n.a.</v>
      </c>
      <c r="K585" s="165" t="str">
        <f t="shared" si="135"/>
        <v>n.a.</v>
      </c>
      <c r="L585" s="165" t="str">
        <f t="shared" si="136"/>
        <v>n.a.</v>
      </c>
      <c r="M585" s="165" t="str">
        <f t="shared" si="136"/>
        <v>n.a.</v>
      </c>
      <c r="N585" s="165" t="str">
        <f t="shared" si="136"/>
        <v>n.a.</v>
      </c>
      <c r="O585" s="165" t="str">
        <f t="shared" si="136"/>
        <v>n.a.</v>
      </c>
      <c r="P585" s="165" t="str">
        <f t="shared" si="136"/>
        <v>n.a.</v>
      </c>
      <c r="Q585" s="165" t="str">
        <f t="shared" si="136"/>
        <v>n.a.</v>
      </c>
      <c r="R585" s="165" t="str">
        <f t="shared" si="136"/>
        <v>n.a.</v>
      </c>
      <c r="S585" s="165" t="str">
        <f t="shared" si="136"/>
        <v>n.a.</v>
      </c>
    </row>
    <row r="586" spans="1:19" s="51" customFormat="1" x14ac:dyDescent="0.25">
      <c r="A586" s="239">
        <v>453</v>
      </c>
      <c r="B586" s="165" t="str">
        <f t="shared" si="135"/>
        <v>n.a.</v>
      </c>
      <c r="C586" s="165" t="str">
        <f t="shared" si="135"/>
        <v>n.a.</v>
      </c>
      <c r="D586" s="165" t="str">
        <f t="shared" si="135"/>
        <v>n.a.</v>
      </c>
      <c r="E586" s="165" t="str">
        <f t="shared" si="135"/>
        <v>n.a.</v>
      </c>
      <c r="F586" s="165" t="str">
        <f t="shared" si="135"/>
        <v>n.a.</v>
      </c>
      <c r="G586" s="165" t="str">
        <f t="shared" si="135"/>
        <v>n.a.</v>
      </c>
      <c r="H586" s="165" t="str">
        <f t="shared" si="135"/>
        <v>n.a.</v>
      </c>
      <c r="I586" s="165" t="str">
        <f t="shared" si="135"/>
        <v>n.a.</v>
      </c>
      <c r="J586" s="165" t="str">
        <f t="shared" si="135"/>
        <v>n.a.</v>
      </c>
      <c r="K586" s="165" t="str">
        <f t="shared" si="135"/>
        <v>n.a.</v>
      </c>
      <c r="L586" s="165" t="str">
        <f t="shared" si="136"/>
        <v>n.a.</v>
      </c>
      <c r="M586" s="165" t="str">
        <f t="shared" si="136"/>
        <v>n.a.</v>
      </c>
      <c r="N586" s="165" t="str">
        <f t="shared" si="136"/>
        <v>n.a.</v>
      </c>
      <c r="O586" s="165" t="str">
        <f t="shared" si="136"/>
        <v>n.a.</v>
      </c>
      <c r="P586" s="165" t="str">
        <f t="shared" si="136"/>
        <v>n.a.</v>
      </c>
      <c r="Q586" s="165" t="str">
        <f t="shared" si="136"/>
        <v>n.a.</v>
      </c>
      <c r="R586" s="165" t="str">
        <f t="shared" si="136"/>
        <v>n.a.</v>
      </c>
      <c r="S586" s="165" t="str">
        <f t="shared" si="136"/>
        <v>n.a.</v>
      </c>
    </row>
    <row r="587" spans="1:19" s="51" customFormat="1" x14ac:dyDescent="0.25">
      <c r="A587" s="239">
        <v>454</v>
      </c>
      <c r="B587" s="165" t="str">
        <f t="shared" si="135"/>
        <v>n.a.</v>
      </c>
      <c r="C587" s="165" t="str">
        <f t="shared" si="135"/>
        <v>n.a.</v>
      </c>
      <c r="D587" s="165" t="str">
        <f t="shared" si="135"/>
        <v>n.a.</v>
      </c>
      <c r="E587" s="165" t="str">
        <f t="shared" si="135"/>
        <v>n.a.</v>
      </c>
      <c r="F587" s="165" t="str">
        <f t="shared" si="135"/>
        <v>n.a.</v>
      </c>
      <c r="G587" s="165" t="str">
        <f t="shared" si="135"/>
        <v>n.a.</v>
      </c>
      <c r="H587" s="165" t="str">
        <f t="shared" si="135"/>
        <v>n.a.</v>
      </c>
      <c r="I587" s="165" t="str">
        <f t="shared" si="135"/>
        <v>n.a.</v>
      </c>
      <c r="J587" s="165" t="str">
        <f t="shared" si="135"/>
        <v>n.a.</v>
      </c>
      <c r="K587" s="165" t="str">
        <f t="shared" si="135"/>
        <v>n.a.</v>
      </c>
      <c r="L587" s="165" t="str">
        <f t="shared" si="136"/>
        <v>n.a.</v>
      </c>
      <c r="M587" s="165" t="str">
        <f t="shared" si="136"/>
        <v>n.a.</v>
      </c>
      <c r="N587" s="165" t="str">
        <f t="shared" si="136"/>
        <v>n.a.</v>
      </c>
      <c r="O587" s="165" t="str">
        <f t="shared" si="136"/>
        <v>n.a.</v>
      </c>
      <c r="P587" s="165" t="str">
        <f t="shared" si="136"/>
        <v>n.a.</v>
      </c>
      <c r="Q587" s="165" t="str">
        <f t="shared" si="136"/>
        <v>n.a.</v>
      </c>
      <c r="R587" s="165" t="str">
        <f t="shared" si="136"/>
        <v>n.a.</v>
      </c>
      <c r="S587" s="165" t="str">
        <f t="shared" si="136"/>
        <v>n.a.</v>
      </c>
    </row>
    <row r="588" spans="1:19" s="51" customFormat="1" x14ac:dyDescent="0.25">
      <c r="A588" s="239">
        <v>455</v>
      </c>
      <c r="B588" s="165" t="str">
        <f t="shared" si="135"/>
        <v>n.a.</v>
      </c>
      <c r="C588" s="165" t="str">
        <f t="shared" si="135"/>
        <v>n.a.</v>
      </c>
      <c r="D588" s="165" t="str">
        <f t="shared" si="135"/>
        <v>n.a.</v>
      </c>
      <c r="E588" s="165" t="str">
        <f t="shared" si="135"/>
        <v>n.a.</v>
      </c>
      <c r="F588" s="165" t="str">
        <f t="shared" si="135"/>
        <v>n.a.</v>
      </c>
      <c r="G588" s="165" t="str">
        <f t="shared" si="135"/>
        <v>n.a.</v>
      </c>
      <c r="H588" s="165" t="str">
        <f t="shared" si="135"/>
        <v>n.a.</v>
      </c>
      <c r="I588" s="165" t="str">
        <f t="shared" si="135"/>
        <v>n.a.</v>
      </c>
      <c r="J588" s="165" t="str">
        <f t="shared" si="135"/>
        <v>n.a.</v>
      </c>
      <c r="K588" s="165" t="str">
        <f t="shared" si="135"/>
        <v>n.a.</v>
      </c>
      <c r="L588" s="165" t="str">
        <f t="shared" si="136"/>
        <v>n.a.</v>
      </c>
      <c r="M588" s="165" t="str">
        <f t="shared" si="136"/>
        <v>n.a.</v>
      </c>
      <c r="N588" s="165" t="str">
        <f t="shared" si="136"/>
        <v>n.a.</v>
      </c>
      <c r="O588" s="165" t="str">
        <f t="shared" si="136"/>
        <v>n.a.</v>
      </c>
      <c r="P588" s="165" t="str">
        <f t="shared" si="136"/>
        <v>n.a.</v>
      </c>
      <c r="Q588" s="165" t="str">
        <f t="shared" si="136"/>
        <v>n.a.</v>
      </c>
      <c r="R588" s="165" t="str">
        <f t="shared" si="136"/>
        <v>n.a.</v>
      </c>
      <c r="S588" s="165" t="str">
        <f t="shared" si="136"/>
        <v>n.a.</v>
      </c>
    </row>
    <row r="589" spans="1:19" s="51" customFormat="1" x14ac:dyDescent="0.25">
      <c r="A589" s="239">
        <v>456</v>
      </c>
      <c r="B589" s="165" t="str">
        <f t="shared" si="135"/>
        <v>n.a.</v>
      </c>
      <c r="C589" s="165" t="str">
        <f t="shared" si="135"/>
        <v>n.a.</v>
      </c>
      <c r="D589" s="165" t="str">
        <f t="shared" si="135"/>
        <v>n.a.</v>
      </c>
      <c r="E589" s="165" t="str">
        <f t="shared" si="135"/>
        <v>n.a.</v>
      </c>
      <c r="F589" s="165" t="str">
        <f t="shared" si="135"/>
        <v>n.a.</v>
      </c>
      <c r="G589" s="165" t="str">
        <f t="shared" si="135"/>
        <v>n.a.</v>
      </c>
      <c r="H589" s="165" t="str">
        <f t="shared" si="135"/>
        <v>n.a.</v>
      </c>
      <c r="I589" s="165" t="str">
        <f t="shared" si="135"/>
        <v>n.a.</v>
      </c>
      <c r="J589" s="165" t="str">
        <f t="shared" si="135"/>
        <v>n.a.</v>
      </c>
      <c r="K589" s="165" t="str">
        <f t="shared" si="135"/>
        <v>n.a.</v>
      </c>
      <c r="L589" s="165" t="str">
        <f t="shared" si="136"/>
        <v>n.a.</v>
      </c>
      <c r="M589" s="165" t="str">
        <f t="shared" si="136"/>
        <v>n.a.</v>
      </c>
      <c r="N589" s="165" t="str">
        <f t="shared" si="136"/>
        <v>n.a.</v>
      </c>
      <c r="O589" s="165" t="str">
        <f t="shared" si="136"/>
        <v>n.a.</v>
      </c>
      <c r="P589" s="165" t="str">
        <f t="shared" si="136"/>
        <v>n.a.</v>
      </c>
      <c r="Q589" s="165" t="str">
        <f t="shared" si="136"/>
        <v>n.a.</v>
      </c>
      <c r="R589" s="165" t="str">
        <f t="shared" si="136"/>
        <v>n.a.</v>
      </c>
      <c r="S589" s="165" t="str">
        <f t="shared" si="136"/>
        <v>n.a.</v>
      </c>
    </row>
    <row r="590" spans="1:19" s="51" customFormat="1" x14ac:dyDescent="0.25">
      <c r="A590" s="239">
        <v>457</v>
      </c>
      <c r="B590" s="165" t="str">
        <f t="shared" si="135"/>
        <v>n.a.</v>
      </c>
      <c r="C590" s="165" t="str">
        <f t="shared" si="135"/>
        <v>n.a.</v>
      </c>
      <c r="D590" s="165" t="str">
        <f t="shared" si="135"/>
        <v>n.a.</v>
      </c>
      <c r="E590" s="165" t="str">
        <f t="shared" si="135"/>
        <v>n.a.</v>
      </c>
      <c r="F590" s="165" t="str">
        <f t="shared" si="135"/>
        <v>n.a.</v>
      </c>
      <c r="G590" s="165" t="str">
        <f t="shared" si="135"/>
        <v>n.a.</v>
      </c>
      <c r="H590" s="165" t="str">
        <f t="shared" si="135"/>
        <v>n.a.</v>
      </c>
      <c r="I590" s="165" t="str">
        <f t="shared" si="135"/>
        <v>n.a.</v>
      </c>
      <c r="J590" s="165" t="str">
        <f t="shared" si="135"/>
        <v>n.a.</v>
      </c>
      <c r="K590" s="165" t="str">
        <f t="shared" si="135"/>
        <v>n.a.</v>
      </c>
      <c r="L590" s="165" t="str">
        <f t="shared" si="136"/>
        <v>n.a.</v>
      </c>
      <c r="M590" s="165" t="str">
        <f t="shared" si="136"/>
        <v>n.a.</v>
      </c>
      <c r="N590" s="165" t="str">
        <f t="shared" si="136"/>
        <v>n.a.</v>
      </c>
      <c r="O590" s="165" t="str">
        <f t="shared" si="136"/>
        <v>n.a.</v>
      </c>
      <c r="P590" s="165" t="str">
        <f t="shared" si="136"/>
        <v>n.a.</v>
      </c>
      <c r="Q590" s="165" t="str">
        <f t="shared" si="136"/>
        <v>n.a.</v>
      </c>
      <c r="R590" s="165" t="str">
        <f t="shared" si="136"/>
        <v>n.a.</v>
      </c>
      <c r="S590" s="165" t="str">
        <f t="shared" si="136"/>
        <v>n.a.</v>
      </c>
    </row>
    <row r="591" spans="1:19" s="51" customFormat="1" x14ac:dyDescent="0.25">
      <c r="A591" s="239">
        <v>458</v>
      </c>
      <c r="B591" s="165" t="str">
        <f t="shared" si="135"/>
        <v>n.a.</v>
      </c>
      <c r="C591" s="165" t="str">
        <f t="shared" si="135"/>
        <v>n.a.</v>
      </c>
      <c r="D591" s="165" t="str">
        <f t="shared" si="135"/>
        <v>n.a.</v>
      </c>
      <c r="E591" s="165" t="str">
        <f t="shared" si="135"/>
        <v>n.a.</v>
      </c>
      <c r="F591" s="165" t="str">
        <f t="shared" si="135"/>
        <v>n.a.</v>
      </c>
      <c r="G591" s="165" t="str">
        <f t="shared" si="135"/>
        <v>n.a.</v>
      </c>
      <c r="H591" s="165" t="str">
        <f t="shared" si="135"/>
        <v>n.a.</v>
      </c>
      <c r="I591" s="165" t="str">
        <f t="shared" si="135"/>
        <v>n.a.</v>
      </c>
      <c r="J591" s="165" t="str">
        <f t="shared" si="135"/>
        <v>n.a.</v>
      </c>
      <c r="K591" s="165" t="str">
        <f t="shared" si="135"/>
        <v>n.a.</v>
      </c>
      <c r="L591" s="165" t="str">
        <f t="shared" si="136"/>
        <v>n.a.</v>
      </c>
      <c r="M591" s="165" t="str">
        <f t="shared" si="136"/>
        <v>n.a.</v>
      </c>
      <c r="N591" s="165" t="str">
        <f t="shared" si="136"/>
        <v>n.a.</v>
      </c>
      <c r="O591" s="165" t="str">
        <f t="shared" si="136"/>
        <v>n.a.</v>
      </c>
      <c r="P591" s="165" t="str">
        <f t="shared" si="136"/>
        <v>n.a.</v>
      </c>
      <c r="Q591" s="165" t="str">
        <f t="shared" si="136"/>
        <v>n.a.</v>
      </c>
      <c r="R591" s="165" t="str">
        <f t="shared" si="136"/>
        <v>n.a.</v>
      </c>
      <c r="S591" s="165" t="str">
        <f t="shared" si="136"/>
        <v>n.a.</v>
      </c>
    </row>
    <row r="592" spans="1:19" s="51" customFormat="1" x14ac:dyDescent="0.25">
      <c r="A592" s="239">
        <v>459</v>
      </c>
      <c r="B592" s="165" t="str">
        <f t="shared" si="135"/>
        <v>n.a.</v>
      </c>
      <c r="C592" s="165" t="str">
        <f t="shared" si="135"/>
        <v>n.a.</v>
      </c>
      <c r="D592" s="165" t="str">
        <f t="shared" si="135"/>
        <v>n.a.</v>
      </c>
      <c r="E592" s="165" t="str">
        <f t="shared" si="135"/>
        <v>n.a.</v>
      </c>
      <c r="F592" s="165" t="str">
        <f t="shared" si="135"/>
        <v>n.a.</v>
      </c>
      <c r="G592" s="165" t="str">
        <f t="shared" si="135"/>
        <v>n.a.</v>
      </c>
      <c r="H592" s="165" t="str">
        <f t="shared" si="135"/>
        <v>n.a.</v>
      </c>
      <c r="I592" s="165" t="str">
        <f t="shared" si="135"/>
        <v>n.a.</v>
      </c>
      <c r="J592" s="165" t="str">
        <f t="shared" si="135"/>
        <v>n.a.</v>
      </c>
      <c r="K592" s="165" t="str">
        <f t="shared" si="135"/>
        <v>n.a.</v>
      </c>
      <c r="L592" s="165" t="str">
        <f t="shared" si="136"/>
        <v>n.a.</v>
      </c>
      <c r="M592" s="165" t="str">
        <f t="shared" si="136"/>
        <v>n.a.</v>
      </c>
      <c r="N592" s="165" t="str">
        <f t="shared" si="136"/>
        <v>n.a.</v>
      </c>
      <c r="O592" s="165" t="str">
        <f t="shared" si="136"/>
        <v>n.a.</v>
      </c>
      <c r="P592" s="165" t="str">
        <f t="shared" si="136"/>
        <v>n.a.</v>
      </c>
      <c r="Q592" s="165" t="str">
        <f t="shared" si="136"/>
        <v>n.a.</v>
      </c>
      <c r="R592" s="165" t="str">
        <f t="shared" si="136"/>
        <v>n.a.</v>
      </c>
      <c r="S592" s="165" t="str">
        <f t="shared" si="136"/>
        <v>n.a.</v>
      </c>
    </row>
    <row r="593" spans="1:19" s="51" customFormat="1" x14ac:dyDescent="0.25">
      <c r="A593" s="239">
        <v>460</v>
      </c>
      <c r="B593" s="165" t="str">
        <f t="shared" si="135"/>
        <v>n.a.</v>
      </c>
      <c r="C593" s="165" t="str">
        <f t="shared" si="135"/>
        <v>n.a.</v>
      </c>
      <c r="D593" s="165" t="str">
        <f t="shared" si="135"/>
        <v>n.a.</v>
      </c>
      <c r="E593" s="165" t="str">
        <f t="shared" si="135"/>
        <v>n.a.</v>
      </c>
      <c r="F593" s="165" t="str">
        <f t="shared" si="135"/>
        <v>n.a.</v>
      </c>
      <c r="G593" s="165" t="str">
        <f t="shared" si="135"/>
        <v>n.a.</v>
      </c>
      <c r="H593" s="165" t="str">
        <f t="shared" si="135"/>
        <v>n.a.</v>
      </c>
      <c r="I593" s="165" t="str">
        <f t="shared" si="135"/>
        <v>n.a.</v>
      </c>
      <c r="J593" s="165" t="str">
        <f t="shared" si="135"/>
        <v>n.a.</v>
      </c>
      <c r="K593" s="165" t="str">
        <f t="shared" si="135"/>
        <v>n.a.</v>
      </c>
      <c r="L593" s="165" t="str">
        <f t="shared" si="136"/>
        <v>n.a.</v>
      </c>
      <c r="M593" s="165" t="str">
        <f t="shared" si="136"/>
        <v>n.a.</v>
      </c>
      <c r="N593" s="165" t="str">
        <f t="shared" si="136"/>
        <v>n.a.</v>
      </c>
      <c r="O593" s="165" t="str">
        <f t="shared" si="136"/>
        <v>n.a.</v>
      </c>
      <c r="P593" s="165" t="str">
        <f t="shared" si="136"/>
        <v>n.a.</v>
      </c>
      <c r="Q593" s="165" t="str">
        <f t="shared" si="136"/>
        <v>n.a.</v>
      </c>
      <c r="R593" s="165" t="str">
        <f t="shared" si="136"/>
        <v>n.a.</v>
      </c>
      <c r="S593" s="165" t="str">
        <f t="shared" si="136"/>
        <v>n.a.</v>
      </c>
    </row>
    <row r="594" spans="1:19" s="51" customFormat="1" x14ac:dyDescent="0.25">
      <c r="A594" s="239">
        <v>461</v>
      </c>
      <c r="B594" s="165" t="str">
        <f t="shared" ref="B594:K603" si="137">IFERROR(INDEX(CNCodes_ListKey,MATCH($A594&amp;"_"&amp;B$132,CNCodes_ListNumbering,0)),CONST_NA)</f>
        <v>n.a.</v>
      </c>
      <c r="C594" s="165" t="str">
        <f t="shared" si="137"/>
        <v>n.a.</v>
      </c>
      <c r="D594" s="165" t="str">
        <f t="shared" si="137"/>
        <v>n.a.</v>
      </c>
      <c r="E594" s="165" t="str">
        <f t="shared" si="137"/>
        <v>n.a.</v>
      </c>
      <c r="F594" s="165" t="str">
        <f t="shared" si="137"/>
        <v>n.a.</v>
      </c>
      <c r="G594" s="165" t="str">
        <f t="shared" si="137"/>
        <v>n.a.</v>
      </c>
      <c r="H594" s="165" t="str">
        <f t="shared" si="137"/>
        <v>n.a.</v>
      </c>
      <c r="I594" s="165" t="str">
        <f t="shared" si="137"/>
        <v>n.a.</v>
      </c>
      <c r="J594" s="165" t="str">
        <f t="shared" si="137"/>
        <v>n.a.</v>
      </c>
      <c r="K594" s="165" t="str">
        <f t="shared" si="137"/>
        <v>n.a.</v>
      </c>
      <c r="L594" s="165" t="str">
        <f t="shared" ref="L594:S603" si="138">IFERROR(INDEX(CNCodes_ListKey,MATCH($A594&amp;"_"&amp;L$132,CNCodes_ListNumbering,0)),CONST_NA)</f>
        <v>n.a.</v>
      </c>
      <c r="M594" s="165" t="str">
        <f t="shared" si="138"/>
        <v>n.a.</v>
      </c>
      <c r="N594" s="165" t="str">
        <f t="shared" si="138"/>
        <v>n.a.</v>
      </c>
      <c r="O594" s="165" t="str">
        <f t="shared" si="138"/>
        <v>n.a.</v>
      </c>
      <c r="P594" s="165" t="str">
        <f t="shared" si="138"/>
        <v>n.a.</v>
      </c>
      <c r="Q594" s="165" t="str">
        <f t="shared" si="138"/>
        <v>n.a.</v>
      </c>
      <c r="R594" s="165" t="str">
        <f t="shared" si="138"/>
        <v>n.a.</v>
      </c>
      <c r="S594" s="165" t="str">
        <f t="shared" si="138"/>
        <v>n.a.</v>
      </c>
    </row>
    <row r="595" spans="1:19" s="51" customFormat="1" x14ac:dyDescent="0.25">
      <c r="A595" s="239">
        <v>462</v>
      </c>
      <c r="B595" s="165" t="str">
        <f t="shared" si="137"/>
        <v>n.a.</v>
      </c>
      <c r="C595" s="165" t="str">
        <f t="shared" si="137"/>
        <v>n.a.</v>
      </c>
      <c r="D595" s="165" t="str">
        <f t="shared" si="137"/>
        <v>n.a.</v>
      </c>
      <c r="E595" s="165" t="str">
        <f t="shared" si="137"/>
        <v>n.a.</v>
      </c>
      <c r="F595" s="165" t="str">
        <f t="shared" si="137"/>
        <v>n.a.</v>
      </c>
      <c r="G595" s="165" t="str">
        <f t="shared" si="137"/>
        <v>n.a.</v>
      </c>
      <c r="H595" s="165" t="str">
        <f t="shared" si="137"/>
        <v>n.a.</v>
      </c>
      <c r="I595" s="165" t="str">
        <f t="shared" si="137"/>
        <v>n.a.</v>
      </c>
      <c r="J595" s="165" t="str">
        <f t="shared" si="137"/>
        <v>n.a.</v>
      </c>
      <c r="K595" s="165" t="str">
        <f t="shared" si="137"/>
        <v>n.a.</v>
      </c>
      <c r="L595" s="165" t="str">
        <f t="shared" si="138"/>
        <v>n.a.</v>
      </c>
      <c r="M595" s="165" t="str">
        <f t="shared" si="138"/>
        <v>n.a.</v>
      </c>
      <c r="N595" s="165" t="str">
        <f t="shared" si="138"/>
        <v>n.a.</v>
      </c>
      <c r="O595" s="165" t="str">
        <f t="shared" si="138"/>
        <v>n.a.</v>
      </c>
      <c r="P595" s="165" t="str">
        <f t="shared" si="138"/>
        <v>n.a.</v>
      </c>
      <c r="Q595" s="165" t="str">
        <f t="shared" si="138"/>
        <v>n.a.</v>
      </c>
      <c r="R595" s="165" t="str">
        <f t="shared" si="138"/>
        <v>n.a.</v>
      </c>
      <c r="S595" s="165" t="str">
        <f t="shared" si="138"/>
        <v>n.a.</v>
      </c>
    </row>
    <row r="596" spans="1:19" s="51" customFormat="1" x14ac:dyDescent="0.25">
      <c r="A596" s="239">
        <v>463</v>
      </c>
      <c r="B596" s="165" t="str">
        <f t="shared" si="137"/>
        <v>n.a.</v>
      </c>
      <c r="C596" s="165" t="str">
        <f t="shared" si="137"/>
        <v>n.a.</v>
      </c>
      <c r="D596" s="165" t="str">
        <f t="shared" si="137"/>
        <v>n.a.</v>
      </c>
      <c r="E596" s="165" t="str">
        <f t="shared" si="137"/>
        <v>n.a.</v>
      </c>
      <c r="F596" s="165" t="str">
        <f t="shared" si="137"/>
        <v>n.a.</v>
      </c>
      <c r="G596" s="165" t="str">
        <f t="shared" si="137"/>
        <v>n.a.</v>
      </c>
      <c r="H596" s="165" t="str">
        <f t="shared" si="137"/>
        <v>n.a.</v>
      </c>
      <c r="I596" s="165" t="str">
        <f t="shared" si="137"/>
        <v>n.a.</v>
      </c>
      <c r="J596" s="165" t="str">
        <f t="shared" si="137"/>
        <v>n.a.</v>
      </c>
      <c r="K596" s="165" t="str">
        <f t="shared" si="137"/>
        <v>n.a.</v>
      </c>
      <c r="L596" s="165" t="str">
        <f t="shared" si="138"/>
        <v>n.a.</v>
      </c>
      <c r="M596" s="165" t="str">
        <f t="shared" si="138"/>
        <v>n.a.</v>
      </c>
      <c r="N596" s="165" t="str">
        <f t="shared" si="138"/>
        <v>n.a.</v>
      </c>
      <c r="O596" s="165" t="str">
        <f t="shared" si="138"/>
        <v>n.a.</v>
      </c>
      <c r="P596" s="165" t="str">
        <f t="shared" si="138"/>
        <v>n.a.</v>
      </c>
      <c r="Q596" s="165" t="str">
        <f t="shared" si="138"/>
        <v>n.a.</v>
      </c>
      <c r="R596" s="165" t="str">
        <f t="shared" si="138"/>
        <v>n.a.</v>
      </c>
      <c r="S596" s="165" t="str">
        <f t="shared" si="138"/>
        <v>n.a.</v>
      </c>
    </row>
    <row r="597" spans="1:19" s="51" customFormat="1" x14ac:dyDescent="0.25">
      <c r="A597" s="239">
        <v>464</v>
      </c>
      <c r="B597" s="165" t="str">
        <f t="shared" si="137"/>
        <v>n.a.</v>
      </c>
      <c r="C597" s="165" t="str">
        <f t="shared" si="137"/>
        <v>n.a.</v>
      </c>
      <c r="D597" s="165" t="str">
        <f t="shared" si="137"/>
        <v>n.a.</v>
      </c>
      <c r="E597" s="165" t="str">
        <f t="shared" si="137"/>
        <v>n.a.</v>
      </c>
      <c r="F597" s="165" t="str">
        <f t="shared" si="137"/>
        <v>n.a.</v>
      </c>
      <c r="G597" s="165" t="str">
        <f t="shared" si="137"/>
        <v>n.a.</v>
      </c>
      <c r="H597" s="165" t="str">
        <f t="shared" si="137"/>
        <v>n.a.</v>
      </c>
      <c r="I597" s="165" t="str">
        <f t="shared" si="137"/>
        <v>n.a.</v>
      </c>
      <c r="J597" s="165" t="str">
        <f t="shared" si="137"/>
        <v>n.a.</v>
      </c>
      <c r="K597" s="165" t="str">
        <f t="shared" si="137"/>
        <v>n.a.</v>
      </c>
      <c r="L597" s="165" t="str">
        <f t="shared" si="138"/>
        <v>n.a.</v>
      </c>
      <c r="M597" s="165" t="str">
        <f t="shared" si="138"/>
        <v>n.a.</v>
      </c>
      <c r="N597" s="165" t="str">
        <f t="shared" si="138"/>
        <v>n.a.</v>
      </c>
      <c r="O597" s="165" t="str">
        <f t="shared" si="138"/>
        <v>n.a.</v>
      </c>
      <c r="P597" s="165" t="str">
        <f t="shared" si="138"/>
        <v>n.a.</v>
      </c>
      <c r="Q597" s="165" t="str">
        <f t="shared" si="138"/>
        <v>n.a.</v>
      </c>
      <c r="R597" s="165" t="str">
        <f t="shared" si="138"/>
        <v>n.a.</v>
      </c>
      <c r="S597" s="165" t="str">
        <f t="shared" si="138"/>
        <v>n.a.</v>
      </c>
    </row>
    <row r="598" spans="1:19" s="51" customFormat="1" x14ac:dyDescent="0.25">
      <c r="A598" s="239">
        <v>465</v>
      </c>
      <c r="B598" s="165" t="str">
        <f t="shared" si="137"/>
        <v>n.a.</v>
      </c>
      <c r="C598" s="165" t="str">
        <f t="shared" si="137"/>
        <v>n.a.</v>
      </c>
      <c r="D598" s="165" t="str">
        <f t="shared" si="137"/>
        <v>n.a.</v>
      </c>
      <c r="E598" s="165" t="str">
        <f t="shared" si="137"/>
        <v>n.a.</v>
      </c>
      <c r="F598" s="165" t="str">
        <f t="shared" si="137"/>
        <v>n.a.</v>
      </c>
      <c r="G598" s="165" t="str">
        <f t="shared" si="137"/>
        <v>n.a.</v>
      </c>
      <c r="H598" s="165" t="str">
        <f t="shared" si="137"/>
        <v>n.a.</v>
      </c>
      <c r="I598" s="165" t="str">
        <f t="shared" si="137"/>
        <v>n.a.</v>
      </c>
      <c r="J598" s="165" t="str">
        <f t="shared" si="137"/>
        <v>n.a.</v>
      </c>
      <c r="K598" s="165" t="str">
        <f t="shared" si="137"/>
        <v>n.a.</v>
      </c>
      <c r="L598" s="165" t="str">
        <f t="shared" si="138"/>
        <v>n.a.</v>
      </c>
      <c r="M598" s="165" t="str">
        <f t="shared" si="138"/>
        <v>n.a.</v>
      </c>
      <c r="N598" s="165" t="str">
        <f t="shared" si="138"/>
        <v>n.a.</v>
      </c>
      <c r="O598" s="165" t="str">
        <f t="shared" si="138"/>
        <v>n.a.</v>
      </c>
      <c r="P598" s="165" t="str">
        <f t="shared" si="138"/>
        <v>n.a.</v>
      </c>
      <c r="Q598" s="165" t="str">
        <f t="shared" si="138"/>
        <v>n.a.</v>
      </c>
      <c r="R598" s="165" t="str">
        <f t="shared" si="138"/>
        <v>n.a.</v>
      </c>
      <c r="S598" s="165" t="str">
        <f t="shared" si="138"/>
        <v>n.a.</v>
      </c>
    </row>
    <row r="599" spans="1:19" s="51" customFormat="1" x14ac:dyDescent="0.25">
      <c r="A599" s="239">
        <v>466</v>
      </c>
      <c r="B599" s="165" t="str">
        <f t="shared" si="137"/>
        <v>n.a.</v>
      </c>
      <c r="C599" s="165" t="str">
        <f t="shared" si="137"/>
        <v>n.a.</v>
      </c>
      <c r="D599" s="165" t="str">
        <f t="shared" si="137"/>
        <v>n.a.</v>
      </c>
      <c r="E599" s="165" t="str">
        <f t="shared" si="137"/>
        <v>n.a.</v>
      </c>
      <c r="F599" s="165" t="str">
        <f t="shared" si="137"/>
        <v>n.a.</v>
      </c>
      <c r="G599" s="165" t="str">
        <f t="shared" si="137"/>
        <v>n.a.</v>
      </c>
      <c r="H599" s="165" t="str">
        <f t="shared" si="137"/>
        <v>n.a.</v>
      </c>
      <c r="I599" s="165" t="str">
        <f t="shared" si="137"/>
        <v>n.a.</v>
      </c>
      <c r="J599" s="165" t="str">
        <f t="shared" si="137"/>
        <v>n.a.</v>
      </c>
      <c r="K599" s="165" t="str">
        <f t="shared" si="137"/>
        <v>n.a.</v>
      </c>
      <c r="L599" s="165" t="str">
        <f t="shared" si="138"/>
        <v>n.a.</v>
      </c>
      <c r="M599" s="165" t="str">
        <f t="shared" si="138"/>
        <v>n.a.</v>
      </c>
      <c r="N599" s="165" t="str">
        <f t="shared" si="138"/>
        <v>n.a.</v>
      </c>
      <c r="O599" s="165" t="str">
        <f t="shared" si="138"/>
        <v>n.a.</v>
      </c>
      <c r="P599" s="165" t="str">
        <f t="shared" si="138"/>
        <v>n.a.</v>
      </c>
      <c r="Q599" s="165" t="str">
        <f t="shared" si="138"/>
        <v>n.a.</v>
      </c>
      <c r="R599" s="165" t="str">
        <f t="shared" si="138"/>
        <v>n.a.</v>
      </c>
      <c r="S599" s="165" t="str">
        <f t="shared" si="138"/>
        <v>n.a.</v>
      </c>
    </row>
    <row r="600" spans="1:19" s="51" customFormat="1" x14ac:dyDescent="0.25">
      <c r="A600" s="239">
        <v>467</v>
      </c>
      <c r="B600" s="165" t="str">
        <f t="shared" si="137"/>
        <v>n.a.</v>
      </c>
      <c r="C600" s="165" t="str">
        <f t="shared" si="137"/>
        <v>n.a.</v>
      </c>
      <c r="D600" s="165" t="str">
        <f t="shared" si="137"/>
        <v>n.a.</v>
      </c>
      <c r="E600" s="165" t="str">
        <f t="shared" si="137"/>
        <v>n.a.</v>
      </c>
      <c r="F600" s="165" t="str">
        <f t="shared" si="137"/>
        <v>n.a.</v>
      </c>
      <c r="G600" s="165" t="str">
        <f t="shared" si="137"/>
        <v>n.a.</v>
      </c>
      <c r="H600" s="165" t="str">
        <f t="shared" si="137"/>
        <v>n.a.</v>
      </c>
      <c r="I600" s="165" t="str">
        <f t="shared" si="137"/>
        <v>n.a.</v>
      </c>
      <c r="J600" s="165" t="str">
        <f t="shared" si="137"/>
        <v>n.a.</v>
      </c>
      <c r="K600" s="165" t="str">
        <f t="shared" si="137"/>
        <v>n.a.</v>
      </c>
      <c r="L600" s="165" t="str">
        <f t="shared" si="138"/>
        <v>n.a.</v>
      </c>
      <c r="M600" s="165" t="str">
        <f t="shared" si="138"/>
        <v>n.a.</v>
      </c>
      <c r="N600" s="165" t="str">
        <f t="shared" si="138"/>
        <v>n.a.</v>
      </c>
      <c r="O600" s="165" t="str">
        <f t="shared" si="138"/>
        <v>n.a.</v>
      </c>
      <c r="P600" s="165" t="str">
        <f t="shared" si="138"/>
        <v>n.a.</v>
      </c>
      <c r="Q600" s="165" t="str">
        <f t="shared" si="138"/>
        <v>n.a.</v>
      </c>
      <c r="R600" s="165" t="str">
        <f t="shared" si="138"/>
        <v>n.a.</v>
      </c>
      <c r="S600" s="165" t="str">
        <f t="shared" si="138"/>
        <v>n.a.</v>
      </c>
    </row>
    <row r="601" spans="1:19" s="51" customFormat="1" x14ac:dyDescent="0.25">
      <c r="A601" s="239">
        <v>468</v>
      </c>
      <c r="B601" s="165" t="str">
        <f t="shared" si="137"/>
        <v>n.a.</v>
      </c>
      <c r="C601" s="165" t="str">
        <f t="shared" si="137"/>
        <v>n.a.</v>
      </c>
      <c r="D601" s="165" t="str">
        <f t="shared" si="137"/>
        <v>n.a.</v>
      </c>
      <c r="E601" s="165" t="str">
        <f t="shared" si="137"/>
        <v>n.a.</v>
      </c>
      <c r="F601" s="165" t="str">
        <f t="shared" si="137"/>
        <v>n.a.</v>
      </c>
      <c r="G601" s="165" t="str">
        <f t="shared" si="137"/>
        <v>n.a.</v>
      </c>
      <c r="H601" s="165" t="str">
        <f t="shared" si="137"/>
        <v>n.a.</v>
      </c>
      <c r="I601" s="165" t="str">
        <f t="shared" si="137"/>
        <v>n.a.</v>
      </c>
      <c r="J601" s="165" t="str">
        <f t="shared" si="137"/>
        <v>n.a.</v>
      </c>
      <c r="K601" s="165" t="str">
        <f t="shared" si="137"/>
        <v>n.a.</v>
      </c>
      <c r="L601" s="165" t="str">
        <f t="shared" si="138"/>
        <v>n.a.</v>
      </c>
      <c r="M601" s="165" t="str">
        <f t="shared" si="138"/>
        <v>n.a.</v>
      </c>
      <c r="N601" s="165" t="str">
        <f t="shared" si="138"/>
        <v>n.a.</v>
      </c>
      <c r="O601" s="165" t="str">
        <f t="shared" si="138"/>
        <v>n.a.</v>
      </c>
      <c r="P601" s="165" t="str">
        <f t="shared" si="138"/>
        <v>n.a.</v>
      </c>
      <c r="Q601" s="165" t="str">
        <f t="shared" si="138"/>
        <v>n.a.</v>
      </c>
      <c r="R601" s="165" t="str">
        <f t="shared" si="138"/>
        <v>n.a.</v>
      </c>
      <c r="S601" s="165" t="str">
        <f t="shared" si="138"/>
        <v>n.a.</v>
      </c>
    </row>
    <row r="602" spans="1:19" s="51" customFormat="1" x14ac:dyDescent="0.25">
      <c r="A602" s="239">
        <v>469</v>
      </c>
      <c r="B602" s="165" t="str">
        <f t="shared" si="137"/>
        <v>n.a.</v>
      </c>
      <c r="C602" s="165" t="str">
        <f t="shared" si="137"/>
        <v>n.a.</v>
      </c>
      <c r="D602" s="165" t="str">
        <f t="shared" si="137"/>
        <v>n.a.</v>
      </c>
      <c r="E602" s="165" t="str">
        <f t="shared" si="137"/>
        <v>n.a.</v>
      </c>
      <c r="F602" s="165" t="str">
        <f t="shared" si="137"/>
        <v>n.a.</v>
      </c>
      <c r="G602" s="165" t="str">
        <f t="shared" si="137"/>
        <v>n.a.</v>
      </c>
      <c r="H602" s="165" t="str">
        <f t="shared" si="137"/>
        <v>n.a.</v>
      </c>
      <c r="I602" s="165" t="str">
        <f t="shared" si="137"/>
        <v>n.a.</v>
      </c>
      <c r="J602" s="165" t="str">
        <f t="shared" si="137"/>
        <v>n.a.</v>
      </c>
      <c r="K602" s="165" t="str">
        <f t="shared" si="137"/>
        <v>n.a.</v>
      </c>
      <c r="L602" s="165" t="str">
        <f t="shared" si="138"/>
        <v>n.a.</v>
      </c>
      <c r="M602" s="165" t="str">
        <f t="shared" si="138"/>
        <v>n.a.</v>
      </c>
      <c r="N602" s="165" t="str">
        <f t="shared" si="138"/>
        <v>n.a.</v>
      </c>
      <c r="O602" s="165" t="str">
        <f t="shared" si="138"/>
        <v>n.a.</v>
      </c>
      <c r="P602" s="165" t="str">
        <f t="shared" si="138"/>
        <v>n.a.</v>
      </c>
      <c r="Q602" s="165" t="str">
        <f t="shared" si="138"/>
        <v>n.a.</v>
      </c>
      <c r="R602" s="165" t="str">
        <f t="shared" si="138"/>
        <v>n.a.</v>
      </c>
      <c r="S602" s="165" t="str">
        <f t="shared" si="138"/>
        <v>n.a.</v>
      </c>
    </row>
    <row r="603" spans="1:19" s="51" customFormat="1" x14ac:dyDescent="0.25">
      <c r="A603" s="239">
        <v>470</v>
      </c>
      <c r="B603" s="165" t="str">
        <f t="shared" si="137"/>
        <v>n.a.</v>
      </c>
      <c r="C603" s="165" t="str">
        <f t="shared" si="137"/>
        <v>n.a.</v>
      </c>
      <c r="D603" s="165" t="str">
        <f t="shared" si="137"/>
        <v>n.a.</v>
      </c>
      <c r="E603" s="165" t="str">
        <f t="shared" si="137"/>
        <v>n.a.</v>
      </c>
      <c r="F603" s="165" t="str">
        <f t="shared" si="137"/>
        <v>n.a.</v>
      </c>
      <c r="G603" s="165" t="str">
        <f t="shared" si="137"/>
        <v>n.a.</v>
      </c>
      <c r="H603" s="165" t="str">
        <f t="shared" si="137"/>
        <v>n.a.</v>
      </c>
      <c r="I603" s="165" t="str">
        <f t="shared" si="137"/>
        <v>n.a.</v>
      </c>
      <c r="J603" s="165" t="str">
        <f t="shared" si="137"/>
        <v>n.a.</v>
      </c>
      <c r="K603" s="165" t="str">
        <f t="shared" si="137"/>
        <v>n.a.</v>
      </c>
      <c r="L603" s="165" t="str">
        <f t="shared" si="138"/>
        <v>n.a.</v>
      </c>
      <c r="M603" s="165" t="str">
        <f t="shared" si="138"/>
        <v>n.a.</v>
      </c>
      <c r="N603" s="165" t="str">
        <f t="shared" si="138"/>
        <v>n.a.</v>
      </c>
      <c r="O603" s="165" t="str">
        <f t="shared" si="138"/>
        <v>n.a.</v>
      </c>
      <c r="P603" s="165" t="str">
        <f t="shared" si="138"/>
        <v>n.a.</v>
      </c>
      <c r="Q603" s="165" t="str">
        <f t="shared" si="138"/>
        <v>n.a.</v>
      </c>
      <c r="R603" s="165" t="str">
        <f t="shared" si="138"/>
        <v>n.a.</v>
      </c>
      <c r="S603" s="165" t="str">
        <f t="shared" si="138"/>
        <v>n.a.</v>
      </c>
    </row>
    <row r="604" spans="1:19" s="51" customFormat="1" x14ac:dyDescent="0.25">
      <c r="A604" s="239">
        <v>471</v>
      </c>
      <c r="B604" s="165" t="str">
        <f t="shared" ref="B604:K613" si="139">IFERROR(INDEX(CNCodes_ListKey,MATCH($A604&amp;"_"&amp;B$132,CNCodes_ListNumbering,0)),CONST_NA)</f>
        <v>n.a.</v>
      </c>
      <c r="C604" s="165" t="str">
        <f t="shared" si="139"/>
        <v>n.a.</v>
      </c>
      <c r="D604" s="165" t="str">
        <f t="shared" si="139"/>
        <v>n.a.</v>
      </c>
      <c r="E604" s="165" t="str">
        <f t="shared" si="139"/>
        <v>n.a.</v>
      </c>
      <c r="F604" s="165" t="str">
        <f t="shared" si="139"/>
        <v>n.a.</v>
      </c>
      <c r="G604" s="165" t="str">
        <f t="shared" si="139"/>
        <v>n.a.</v>
      </c>
      <c r="H604" s="165" t="str">
        <f t="shared" si="139"/>
        <v>n.a.</v>
      </c>
      <c r="I604" s="165" t="str">
        <f t="shared" si="139"/>
        <v>n.a.</v>
      </c>
      <c r="J604" s="165" t="str">
        <f t="shared" si="139"/>
        <v>n.a.</v>
      </c>
      <c r="K604" s="165" t="str">
        <f t="shared" si="139"/>
        <v>n.a.</v>
      </c>
      <c r="L604" s="165" t="str">
        <f t="shared" ref="L604:S613" si="140">IFERROR(INDEX(CNCodes_ListKey,MATCH($A604&amp;"_"&amp;L$132,CNCodes_ListNumbering,0)),CONST_NA)</f>
        <v>n.a.</v>
      </c>
      <c r="M604" s="165" t="str">
        <f t="shared" si="140"/>
        <v>n.a.</v>
      </c>
      <c r="N604" s="165" t="str">
        <f t="shared" si="140"/>
        <v>n.a.</v>
      </c>
      <c r="O604" s="165" t="str">
        <f t="shared" si="140"/>
        <v>n.a.</v>
      </c>
      <c r="P604" s="165" t="str">
        <f t="shared" si="140"/>
        <v>n.a.</v>
      </c>
      <c r="Q604" s="165" t="str">
        <f t="shared" si="140"/>
        <v>n.a.</v>
      </c>
      <c r="R604" s="165" t="str">
        <f t="shared" si="140"/>
        <v>n.a.</v>
      </c>
      <c r="S604" s="165" t="str">
        <f t="shared" si="140"/>
        <v>n.a.</v>
      </c>
    </row>
    <row r="605" spans="1:19" s="51" customFormat="1" x14ac:dyDescent="0.25">
      <c r="A605" s="239">
        <v>472</v>
      </c>
      <c r="B605" s="165" t="str">
        <f t="shared" si="139"/>
        <v>n.a.</v>
      </c>
      <c r="C605" s="165" t="str">
        <f t="shared" si="139"/>
        <v>n.a.</v>
      </c>
      <c r="D605" s="165" t="str">
        <f t="shared" si="139"/>
        <v>n.a.</v>
      </c>
      <c r="E605" s="165" t="str">
        <f t="shared" si="139"/>
        <v>n.a.</v>
      </c>
      <c r="F605" s="165" t="str">
        <f t="shared" si="139"/>
        <v>n.a.</v>
      </c>
      <c r="G605" s="165" t="str">
        <f t="shared" si="139"/>
        <v>n.a.</v>
      </c>
      <c r="H605" s="165" t="str">
        <f t="shared" si="139"/>
        <v>n.a.</v>
      </c>
      <c r="I605" s="165" t="str">
        <f t="shared" si="139"/>
        <v>n.a.</v>
      </c>
      <c r="J605" s="165" t="str">
        <f t="shared" si="139"/>
        <v>n.a.</v>
      </c>
      <c r="K605" s="165" t="str">
        <f t="shared" si="139"/>
        <v>n.a.</v>
      </c>
      <c r="L605" s="165" t="str">
        <f t="shared" si="140"/>
        <v>n.a.</v>
      </c>
      <c r="M605" s="165" t="str">
        <f t="shared" si="140"/>
        <v>n.a.</v>
      </c>
      <c r="N605" s="165" t="str">
        <f t="shared" si="140"/>
        <v>n.a.</v>
      </c>
      <c r="O605" s="165" t="str">
        <f t="shared" si="140"/>
        <v>n.a.</v>
      </c>
      <c r="P605" s="165" t="str">
        <f t="shared" si="140"/>
        <v>n.a.</v>
      </c>
      <c r="Q605" s="165" t="str">
        <f t="shared" si="140"/>
        <v>n.a.</v>
      </c>
      <c r="R605" s="165" t="str">
        <f t="shared" si="140"/>
        <v>n.a.</v>
      </c>
      <c r="S605" s="165" t="str">
        <f t="shared" si="140"/>
        <v>n.a.</v>
      </c>
    </row>
    <row r="606" spans="1:19" s="51" customFormat="1" x14ac:dyDescent="0.25">
      <c r="A606" s="239">
        <v>473</v>
      </c>
      <c r="B606" s="165" t="str">
        <f t="shared" si="139"/>
        <v>n.a.</v>
      </c>
      <c r="C606" s="165" t="str">
        <f t="shared" si="139"/>
        <v>n.a.</v>
      </c>
      <c r="D606" s="165" t="str">
        <f t="shared" si="139"/>
        <v>n.a.</v>
      </c>
      <c r="E606" s="165" t="str">
        <f t="shared" si="139"/>
        <v>n.a.</v>
      </c>
      <c r="F606" s="165" t="str">
        <f t="shared" si="139"/>
        <v>n.a.</v>
      </c>
      <c r="G606" s="165" t="str">
        <f t="shared" si="139"/>
        <v>n.a.</v>
      </c>
      <c r="H606" s="165" t="str">
        <f t="shared" si="139"/>
        <v>n.a.</v>
      </c>
      <c r="I606" s="165" t="str">
        <f t="shared" si="139"/>
        <v>n.a.</v>
      </c>
      <c r="J606" s="165" t="str">
        <f t="shared" si="139"/>
        <v>n.a.</v>
      </c>
      <c r="K606" s="165" t="str">
        <f t="shared" si="139"/>
        <v>n.a.</v>
      </c>
      <c r="L606" s="165" t="str">
        <f t="shared" si="140"/>
        <v>n.a.</v>
      </c>
      <c r="M606" s="165" t="str">
        <f t="shared" si="140"/>
        <v>n.a.</v>
      </c>
      <c r="N606" s="165" t="str">
        <f t="shared" si="140"/>
        <v>n.a.</v>
      </c>
      <c r="O606" s="165" t="str">
        <f t="shared" si="140"/>
        <v>n.a.</v>
      </c>
      <c r="P606" s="165" t="str">
        <f t="shared" si="140"/>
        <v>n.a.</v>
      </c>
      <c r="Q606" s="165" t="str">
        <f t="shared" si="140"/>
        <v>n.a.</v>
      </c>
      <c r="R606" s="165" t="str">
        <f t="shared" si="140"/>
        <v>n.a.</v>
      </c>
      <c r="S606" s="165" t="str">
        <f t="shared" si="140"/>
        <v>n.a.</v>
      </c>
    </row>
    <row r="607" spans="1:19" s="51" customFormat="1" x14ac:dyDescent="0.25">
      <c r="A607" s="239">
        <v>474</v>
      </c>
      <c r="B607" s="165" t="str">
        <f t="shared" si="139"/>
        <v>n.a.</v>
      </c>
      <c r="C607" s="165" t="str">
        <f t="shared" si="139"/>
        <v>n.a.</v>
      </c>
      <c r="D607" s="165" t="str">
        <f t="shared" si="139"/>
        <v>n.a.</v>
      </c>
      <c r="E607" s="165" t="str">
        <f t="shared" si="139"/>
        <v>n.a.</v>
      </c>
      <c r="F607" s="165" t="str">
        <f t="shared" si="139"/>
        <v>n.a.</v>
      </c>
      <c r="G607" s="165" t="str">
        <f t="shared" si="139"/>
        <v>n.a.</v>
      </c>
      <c r="H607" s="165" t="str">
        <f t="shared" si="139"/>
        <v>n.a.</v>
      </c>
      <c r="I607" s="165" t="str">
        <f t="shared" si="139"/>
        <v>n.a.</v>
      </c>
      <c r="J607" s="165" t="str">
        <f t="shared" si="139"/>
        <v>n.a.</v>
      </c>
      <c r="K607" s="165" t="str">
        <f t="shared" si="139"/>
        <v>n.a.</v>
      </c>
      <c r="L607" s="165" t="str">
        <f t="shared" si="140"/>
        <v>n.a.</v>
      </c>
      <c r="M607" s="165" t="str">
        <f t="shared" si="140"/>
        <v>n.a.</v>
      </c>
      <c r="N607" s="165" t="str">
        <f t="shared" si="140"/>
        <v>n.a.</v>
      </c>
      <c r="O607" s="165" t="str">
        <f t="shared" si="140"/>
        <v>n.a.</v>
      </c>
      <c r="P607" s="165" t="str">
        <f t="shared" si="140"/>
        <v>n.a.</v>
      </c>
      <c r="Q607" s="165" t="str">
        <f t="shared" si="140"/>
        <v>n.a.</v>
      </c>
      <c r="R607" s="165" t="str">
        <f t="shared" si="140"/>
        <v>n.a.</v>
      </c>
      <c r="S607" s="165" t="str">
        <f t="shared" si="140"/>
        <v>n.a.</v>
      </c>
    </row>
    <row r="608" spans="1:19" s="51" customFormat="1" x14ac:dyDescent="0.25">
      <c r="A608" s="239">
        <v>475</v>
      </c>
      <c r="B608" s="165" t="str">
        <f t="shared" si="139"/>
        <v>n.a.</v>
      </c>
      <c r="C608" s="165" t="str">
        <f t="shared" si="139"/>
        <v>n.a.</v>
      </c>
      <c r="D608" s="165" t="str">
        <f t="shared" si="139"/>
        <v>n.a.</v>
      </c>
      <c r="E608" s="165" t="str">
        <f t="shared" si="139"/>
        <v>n.a.</v>
      </c>
      <c r="F608" s="165" t="str">
        <f t="shared" si="139"/>
        <v>n.a.</v>
      </c>
      <c r="G608" s="165" t="str">
        <f t="shared" si="139"/>
        <v>n.a.</v>
      </c>
      <c r="H608" s="165" t="str">
        <f t="shared" si="139"/>
        <v>n.a.</v>
      </c>
      <c r="I608" s="165" t="str">
        <f t="shared" si="139"/>
        <v>n.a.</v>
      </c>
      <c r="J608" s="165" t="str">
        <f t="shared" si="139"/>
        <v>n.a.</v>
      </c>
      <c r="K608" s="165" t="str">
        <f t="shared" si="139"/>
        <v>n.a.</v>
      </c>
      <c r="L608" s="165" t="str">
        <f t="shared" si="140"/>
        <v>n.a.</v>
      </c>
      <c r="M608" s="165" t="str">
        <f t="shared" si="140"/>
        <v>n.a.</v>
      </c>
      <c r="N608" s="165" t="str">
        <f t="shared" si="140"/>
        <v>n.a.</v>
      </c>
      <c r="O608" s="165" t="str">
        <f t="shared" si="140"/>
        <v>n.a.</v>
      </c>
      <c r="P608" s="165" t="str">
        <f t="shared" si="140"/>
        <v>n.a.</v>
      </c>
      <c r="Q608" s="165" t="str">
        <f t="shared" si="140"/>
        <v>n.a.</v>
      </c>
      <c r="R608" s="165" t="str">
        <f t="shared" si="140"/>
        <v>n.a.</v>
      </c>
      <c r="S608" s="165" t="str">
        <f t="shared" si="140"/>
        <v>n.a.</v>
      </c>
    </row>
    <row r="609" spans="1:19" s="51" customFormat="1" x14ac:dyDescent="0.25">
      <c r="A609" s="239">
        <v>476</v>
      </c>
      <c r="B609" s="165" t="str">
        <f t="shared" si="139"/>
        <v>n.a.</v>
      </c>
      <c r="C609" s="165" t="str">
        <f t="shared" si="139"/>
        <v>n.a.</v>
      </c>
      <c r="D609" s="165" t="str">
        <f t="shared" si="139"/>
        <v>n.a.</v>
      </c>
      <c r="E609" s="165" t="str">
        <f t="shared" si="139"/>
        <v>n.a.</v>
      </c>
      <c r="F609" s="165" t="str">
        <f t="shared" si="139"/>
        <v>n.a.</v>
      </c>
      <c r="G609" s="165" t="str">
        <f t="shared" si="139"/>
        <v>n.a.</v>
      </c>
      <c r="H609" s="165" t="str">
        <f t="shared" si="139"/>
        <v>n.a.</v>
      </c>
      <c r="I609" s="165" t="str">
        <f t="shared" si="139"/>
        <v>n.a.</v>
      </c>
      <c r="J609" s="165" t="str">
        <f t="shared" si="139"/>
        <v>n.a.</v>
      </c>
      <c r="K609" s="165" t="str">
        <f t="shared" si="139"/>
        <v>n.a.</v>
      </c>
      <c r="L609" s="165" t="str">
        <f t="shared" si="140"/>
        <v>n.a.</v>
      </c>
      <c r="M609" s="165" t="str">
        <f t="shared" si="140"/>
        <v>n.a.</v>
      </c>
      <c r="N609" s="165" t="str">
        <f t="shared" si="140"/>
        <v>n.a.</v>
      </c>
      <c r="O609" s="165" t="str">
        <f t="shared" si="140"/>
        <v>n.a.</v>
      </c>
      <c r="P609" s="165" t="str">
        <f t="shared" si="140"/>
        <v>n.a.</v>
      </c>
      <c r="Q609" s="165" t="str">
        <f t="shared" si="140"/>
        <v>n.a.</v>
      </c>
      <c r="R609" s="165" t="str">
        <f t="shared" si="140"/>
        <v>n.a.</v>
      </c>
      <c r="S609" s="165" t="str">
        <f t="shared" si="140"/>
        <v>n.a.</v>
      </c>
    </row>
    <row r="610" spans="1:19" s="51" customFormat="1" x14ac:dyDescent="0.25">
      <c r="A610" s="239">
        <v>477</v>
      </c>
      <c r="B610" s="165" t="str">
        <f t="shared" si="139"/>
        <v>n.a.</v>
      </c>
      <c r="C610" s="165" t="str">
        <f t="shared" si="139"/>
        <v>n.a.</v>
      </c>
      <c r="D610" s="165" t="str">
        <f t="shared" si="139"/>
        <v>n.a.</v>
      </c>
      <c r="E610" s="165" t="str">
        <f t="shared" si="139"/>
        <v>n.a.</v>
      </c>
      <c r="F610" s="165" t="str">
        <f t="shared" si="139"/>
        <v>n.a.</v>
      </c>
      <c r="G610" s="165" t="str">
        <f t="shared" si="139"/>
        <v>n.a.</v>
      </c>
      <c r="H610" s="165" t="str">
        <f t="shared" si="139"/>
        <v>n.a.</v>
      </c>
      <c r="I610" s="165" t="str">
        <f t="shared" si="139"/>
        <v>n.a.</v>
      </c>
      <c r="J610" s="165" t="str">
        <f t="shared" si="139"/>
        <v>n.a.</v>
      </c>
      <c r="K610" s="165" t="str">
        <f t="shared" si="139"/>
        <v>n.a.</v>
      </c>
      <c r="L610" s="165" t="str">
        <f t="shared" si="140"/>
        <v>n.a.</v>
      </c>
      <c r="M610" s="165" t="str">
        <f t="shared" si="140"/>
        <v>n.a.</v>
      </c>
      <c r="N610" s="165" t="str">
        <f t="shared" si="140"/>
        <v>n.a.</v>
      </c>
      <c r="O610" s="165" t="str">
        <f t="shared" si="140"/>
        <v>n.a.</v>
      </c>
      <c r="P610" s="165" t="str">
        <f t="shared" si="140"/>
        <v>n.a.</v>
      </c>
      <c r="Q610" s="165" t="str">
        <f t="shared" si="140"/>
        <v>n.a.</v>
      </c>
      <c r="R610" s="165" t="str">
        <f t="shared" si="140"/>
        <v>n.a.</v>
      </c>
      <c r="S610" s="165" t="str">
        <f t="shared" si="140"/>
        <v>n.a.</v>
      </c>
    </row>
    <row r="611" spans="1:19" s="51" customFormat="1" x14ac:dyDescent="0.25">
      <c r="A611" s="239">
        <v>478</v>
      </c>
      <c r="B611" s="165" t="str">
        <f t="shared" si="139"/>
        <v>n.a.</v>
      </c>
      <c r="C611" s="165" t="str">
        <f t="shared" si="139"/>
        <v>n.a.</v>
      </c>
      <c r="D611" s="165" t="str">
        <f t="shared" si="139"/>
        <v>n.a.</v>
      </c>
      <c r="E611" s="165" t="str">
        <f t="shared" si="139"/>
        <v>n.a.</v>
      </c>
      <c r="F611" s="165" t="str">
        <f t="shared" si="139"/>
        <v>n.a.</v>
      </c>
      <c r="G611" s="165" t="str">
        <f t="shared" si="139"/>
        <v>n.a.</v>
      </c>
      <c r="H611" s="165" t="str">
        <f t="shared" si="139"/>
        <v>n.a.</v>
      </c>
      <c r="I611" s="165" t="str">
        <f t="shared" si="139"/>
        <v>n.a.</v>
      </c>
      <c r="J611" s="165" t="str">
        <f t="shared" si="139"/>
        <v>n.a.</v>
      </c>
      <c r="K611" s="165" t="str">
        <f t="shared" si="139"/>
        <v>n.a.</v>
      </c>
      <c r="L611" s="165" t="str">
        <f t="shared" si="140"/>
        <v>n.a.</v>
      </c>
      <c r="M611" s="165" t="str">
        <f t="shared" si="140"/>
        <v>n.a.</v>
      </c>
      <c r="N611" s="165" t="str">
        <f t="shared" si="140"/>
        <v>n.a.</v>
      </c>
      <c r="O611" s="165" t="str">
        <f t="shared" si="140"/>
        <v>n.a.</v>
      </c>
      <c r="P611" s="165" t="str">
        <f t="shared" si="140"/>
        <v>n.a.</v>
      </c>
      <c r="Q611" s="165" t="str">
        <f t="shared" si="140"/>
        <v>n.a.</v>
      </c>
      <c r="R611" s="165" t="str">
        <f t="shared" si="140"/>
        <v>n.a.</v>
      </c>
      <c r="S611" s="165" t="str">
        <f t="shared" si="140"/>
        <v>n.a.</v>
      </c>
    </row>
    <row r="612" spans="1:19" s="51" customFormat="1" x14ac:dyDescent="0.25">
      <c r="A612" s="239">
        <v>479</v>
      </c>
      <c r="B612" s="165" t="str">
        <f t="shared" si="139"/>
        <v>n.a.</v>
      </c>
      <c r="C612" s="165" t="str">
        <f t="shared" si="139"/>
        <v>n.a.</v>
      </c>
      <c r="D612" s="165" t="str">
        <f t="shared" si="139"/>
        <v>n.a.</v>
      </c>
      <c r="E612" s="165" t="str">
        <f t="shared" si="139"/>
        <v>n.a.</v>
      </c>
      <c r="F612" s="165" t="str">
        <f t="shared" si="139"/>
        <v>n.a.</v>
      </c>
      <c r="G612" s="165" t="str">
        <f t="shared" si="139"/>
        <v>n.a.</v>
      </c>
      <c r="H612" s="165" t="str">
        <f t="shared" si="139"/>
        <v>n.a.</v>
      </c>
      <c r="I612" s="165" t="str">
        <f t="shared" si="139"/>
        <v>n.a.</v>
      </c>
      <c r="J612" s="165" t="str">
        <f t="shared" si="139"/>
        <v>n.a.</v>
      </c>
      <c r="K612" s="165" t="str">
        <f t="shared" si="139"/>
        <v>n.a.</v>
      </c>
      <c r="L612" s="165" t="str">
        <f t="shared" si="140"/>
        <v>n.a.</v>
      </c>
      <c r="M612" s="165" t="str">
        <f t="shared" si="140"/>
        <v>n.a.</v>
      </c>
      <c r="N612" s="165" t="str">
        <f t="shared" si="140"/>
        <v>n.a.</v>
      </c>
      <c r="O612" s="165" t="str">
        <f t="shared" si="140"/>
        <v>n.a.</v>
      </c>
      <c r="P612" s="165" t="str">
        <f t="shared" si="140"/>
        <v>n.a.</v>
      </c>
      <c r="Q612" s="165" t="str">
        <f t="shared" si="140"/>
        <v>n.a.</v>
      </c>
      <c r="R612" s="165" t="str">
        <f t="shared" si="140"/>
        <v>n.a.</v>
      </c>
      <c r="S612" s="165" t="str">
        <f t="shared" si="140"/>
        <v>n.a.</v>
      </c>
    </row>
    <row r="613" spans="1:19" s="51" customFormat="1" x14ac:dyDescent="0.25">
      <c r="A613" s="239">
        <v>480</v>
      </c>
      <c r="B613" s="165" t="str">
        <f t="shared" si="139"/>
        <v>n.a.</v>
      </c>
      <c r="C613" s="165" t="str">
        <f t="shared" si="139"/>
        <v>n.a.</v>
      </c>
      <c r="D613" s="165" t="str">
        <f t="shared" si="139"/>
        <v>n.a.</v>
      </c>
      <c r="E613" s="165" t="str">
        <f t="shared" si="139"/>
        <v>n.a.</v>
      </c>
      <c r="F613" s="165" t="str">
        <f t="shared" si="139"/>
        <v>n.a.</v>
      </c>
      <c r="G613" s="165" t="str">
        <f t="shared" si="139"/>
        <v>n.a.</v>
      </c>
      <c r="H613" s="165" t="str">
        <f t="shared" si="139"/>
        <v>n.a.</v>
      </c>
      <c r="I613" s="165" t="str">
        <f t="shared" si="139"/>
        <v>n.a.</v>
      </c>
      <c r="J613" s="165" t="str">
        <f t="shared" si="139"/>
        <v>n.a.</v>
      </c>
      <c r="K613" s="165" t="str">
        <f t="shared" si="139"/>
        <v>n.a.</v>
      </c>
      <c r="L613" s="165" t="str">
        <f t="shared" si="140"/>
        <v>n.a.</v>
      </c>
      <c r="M613" s="165" t="str">
        <f t="shared" si="140"/>
        <v>n.a.</v>
      </c>
      <c r="N613" s="165" t="str">
        <f t="shared" si="140"/>
        <v>n.a.</v>
      </c>
      <c r="O613" s="165" t="str">
        <f t="shared" si="140"/>
        <v>n.a.</v>
      </c>
      <c r="P613" s="165" t="str">
        <f t="shared" si="140"/>
        <v>n.a.</v>
      </c>
      <c r="Q613" s="165" t="str">
        <f t="shared" si="140"/>
        <v>n.a.</v>
      </c>
      <c r="R613" s="165" t="str">
        <f t="shared" si="140"/>
        <v>n.a.</v>
      </c>
      <c r="S613" s="165" t="str">
        <f t="shared" si="140"/>
        <v>n.a.</v>
      </c>
    </row>
    <row r="614" spans="1:19" s="51" customFormat="1" x14ac:dyDescent="0.25">
      <c r="A614" s="239">
        <v>481</v>
      </c>
      <c r="B614" s="165" t="str">
        <f t="shared" ref="B614:K623" si="141">IFERROR(INDEX(CNCodes_ListKey,MATCH($A614&amp;"_"&amp;B$132,CNCodes_ListNumbering,0)),CONST_NA)</f>
        <v>n.a.</v>
      </c>
      <c r="C614" s="165" t="str">
        <f t="shared" si="141"/>
        <v>n.a.</v>
      </c>
      <c r="D614" s="165" t="str">
        <f t="shared" si="141"/>
        <v>n.a.</v>
      </c>
      <c r="E614" s="165" t="str">
        <f t="shared" si="141"/>
        <v>n.a.</v>
      </c>
      <c r="F614" s="165" t="str">
        <f t="shared" si="141"/>
        <v>n.a.</v>
      </c>
      <c r="G614" s="165" t="str">
        <f t="shared" si="141"/>
        <v>n.a.</v>
      </c>
      <c r="H614" s="165" t="str">
        <f t="shared" si="141"/>
        <v>n.a.</v>
      </c>
      <c r="I614" s="165" t="str">
        <f t="shared" si="141"/>
        <v>n.a.</v>
      </c>
      <c r="J614" s="165" t="str">
        <f t="shared" si="141"/>
        <v>n.a.</v>
      </c>
      <c r="K614" s="165" t="str">
        <f t="shared" si="141"/>
        <v>n.a.</v>
      </c>
      <c r="L614" s="165" t="str">
        <f t="shared" ref="L614:S623" si="142">IFERROR(INDEX(CNCodes_ListKey,MATCH($A614&amp;"_"&amp;L$132,CNCodes_ListNumbering,0)),CONST_NA)</f>
        <v>n.a.</v>
      </c>
      <c r="M614" s="165" t="str">
        <f t="shared" si="142"/>
        <v>n.a.</v>
      </c>
      <c r="N614" s="165" t="str">
        <f t="shared" si="142"/>
        <v>n.a.</v>
      </c>
      <c r="O614" s="165" t="str">
        <f t="shared" si="142"/>
        <v>n.a.</v>
      </c>
      <c r="P614" s="165" t="str">
        <f t="shared" si="142"/>
        <v>n.a.</v>
      </c>
      <c r="Q614" s="165" t="str">
        <f t="shared" si="142"/>
        <v>n.a.</v>
      </c>
      <c r="R614" s="165" t="str">
        <f t="shared" si="142"/>
        <v>n.a.</v>
      </c>
      <c r="S614" s="165" t="str">
        <f t="shared" si="142"/>
        <v>n.a.</v>
      </c>
    </row>
    <row r="615" spans="1:19" s="51" customFormat="1" x14ac:dyDescent="0.25">
      <c r="A615" s="239">
        <v>482</v>
      </c>
      <c r="B615" s="165" t="str">
        <f t="shared" si="141"/>
        <v>n.a.</v>
      </c>
      <c r="C615" s="165" t="str">
        <f t="shared" si="141"/>
        <v>n.a.</v>
      </c>
      <c r="D615" s="165" t="str">
        <f t="shared" si="141"/>
        <v>n.a.</v>
      </c>
      <c r="E615" s="165" t="str">
        <f t="shared" si="141"/>
        <v>n.a.</v>
      </c>
      <c r="F615" s="165" t="str">
        <f t="shared" si="141"/>
        <v>n.a.</v>
      </c>
      <c r="G615" s="165" t="str">
        <f t="shared" si="141"/>
        <v>n.a.</v>
      </c>
      <c r="H615" s="165" t="str">
        <f t="shared" si="141"/>
        <v>n.a.</v>
      </c>
      <c r="I615" s="165" t="str">
        <f t="shared" si="141"/>
        <v>n.a.</v>
      </c>
      <c r="J615" s="165" t="str">
        <f t="shared" si="141"/>
        <v>n.a.</v>
      </c>
      <c r="K615" s="165" t="str">
        <f t="shared" si="141"/>
        <v>n.a.</v>
      </c>
      <c r="L615" s="165" t="str">
        <f t="shared" si="142"/>
        <v>n.a.</v>
      </c>
      <c r="M615" s="165" t="str">
        <f t="shared" si="142"/>
        <v>n.a.</v>
      </c>
      <c r="N615" s="165" t="str">
        <f t="shared" si="142"/>
        <v>n.a.</v>
      </c>
      <c r="O615" s="165" t="str">
        <f t="shared" si="142"/>
        <v>n.a.</v>
      </c>
      <c r="P615" s="165" t="str">
        <f t="shared" si="142"/>
        <v>n.a.</v>
      </c>
      <c r="Q615" s="165" t="str">
        <f t="shared" si="142"/>
        <v>n.a.</v>
      </c>
      <c r="R615" s="165" t="str">
        <f t="shared" si="142"/>
        <v>n.a.</v>
      </c>
      <c r="S615" s="165" t="str">
        <f t="shared" si="142"/>
        <v>n.a.</v>
      </c>
    </row>
    <row r="616" spans="1:19" s="51" customFormat="1" x14ac:dyDescent="0.25">
      <c r="A616" s="239">
        <v>483</v>
      </c>
      <c r="B616" s="165" t="str">
        <f t="shared" si="141"/>
        <v>n.a.</v>
      </c>
      <c r="C616" s="165" t="str">
        <f t="shared" si="141"/>
        <v>n.a.</v>
      </c>
      <c r="D616" s="165" t="str">
        <f t="shared" si="141"/>
        <v>n.a.</v>
      </c>
      <c r="E616" s="165" t="str">
        <f t="shared" si="141"/>
        <v>n.a.</v>
      </c>
      <c r="F616" s="165" t="str">
        <f t="shared" si="141"/>
        <v>n.a.</v>
      </c>
      <c r="G616" s="165" t="str">
        <f t="shared" si="141"/>
        <v>n.a.</v>
      </c>
      <c r="H616" s="165" t="str">
        <f t="shared" si="141"/>
        <v>n.a.</v>
      </c>
      <c r="I616" s="165" t="str">
        <f t="shared" si="141"/>
        <v>n.a.</v>
      </c>
      <c r="J616" s="165" t="str">
        <f t="shared" si="141"/>
        <v>n.a.</v>
      </c>
      <c r="K616" s="165" t="str">
        <f t="shared" si="141"/>
        <v>n.a.</v>
      </c>
      <c r="L616" s="165" t="str">
        <f t="shared" si="142"/>
        <v>n.a.</v>
      </c>
      <c r="M616" s="165" t="str">
        <f t="shared" si="142"/>
        <v>n.a.</v>
      </c>
      <c r="N616" s="165" t="str">
        <f t="shared" si="142"/>
        <v>n.a.</v>
      </c>
      <c r="O616" s="165" t="str">
        <f t="shared" si="142"/>
        <v>n.a.</v>
      </c>
      <c r="P616" s="165" t="str">
        <f t="shared" si="142"/>
        <v>n.a.</v>
      </c>
      <c r="Q616" s="165" t="str">
        <f t="shared" si="142"/>
        <v>n.a.</v>
      </c>
      <c r="R616" s="165" t="str">
        <f t="shared" si="142"/>
        <v>n.a.</v>
      </c>
      <c r="S616" s="165" t="str">
        <f t="shared" si="142"/>
        <v>n.a.</v>
      </c>
    </row>
    <row r="617" spans="1:19" s="51" customFormat="1" x14ac:dyDescent="0.25">
      <c r="A617" s="239">
        <v>484</v>
      </c>
      <c r="B617" s="165" t="str">
        <f t="shared" si="141"/>
        <v>n.a.</v>
      </c>
      <c r="C617" s="165" t="str">
        <f t="shared" si="141"/>
        <v>n.a.</v>
      </c>
      <c r="D617" s="165" t="str">
        <f t="shared" si="141"/>
        <v>n.a.</v>
      </c>
      <c r="E617" s="165" t="str">
        <f t="shared" si="141"/>
        <v>n.a.</v>
      </c>
      <c r="F617" s="165" t="str">
        <f t="shared" si="141"/>
        <v>n.a.</v>
      </c>
      <c r="G617" s="165" t="str">
        <f t="shared" si="141"/>
        <v>n.a.</v>
      </c>
      <c r="H617" s="165" t="str">
        <f t="shared" si="141"/>
        <v>n.a.</v>
      </c>
      <c r="I617" s="165" t="str">
        <f t="shared" si="141"/>
        <v>n.a.</v>
      </c>
      <c r="J617" s="165" t="str">
        <f t="shared" si="141"/>
        <v>n.a.</v>
      </c>
      <c r="K617" s="165" t="str">
        <f t="shared" si="141"/>
        <v>n.a.</v>
      </c>
      <c r="L617" s="165" t="str">
        <f t="shared" si="142"/>
        <v>n.a.</v>
      </c>
      <c r="M617" s="165" t="str">
        <f t="shared" si="142"/>
        <v>n.a.</v>
      </c>
      <c r="N617" s="165" t="str">
        <f t="shared" si="142"/>
        <v>n.a.</v>
      </c>
      <c r="O617" s="165" t="str">
        <f t="shared" si="142"/>
        <v>n.a.</v>
      </c>
      <c r="P617" s="165" t="str">
        <f t="shared" si="142"/>
        <v>n.a.</v>
      </c>
      <c r="Q617" s="165" t="str">
        <f t="shared" si="142"/>
        <v>n.a.</v>
      </c>
      <c r="R617" s="165" t="str">
        <f t="shared" si="142"/>
        <v>n.a.</v>
      </c>
      <c r="S617" s="165" t="str">
        <f t="shared" si="142"/>
        <v>n.a.</v>
      </c>
    </row>
    <row r="618" spans="1:19" s="51" customFormat="1" x14ac:dyDescent="0.25">
      <c r="A618" s="239">
        <v>485</v>
      </c>
      <c r="B618" s="165" t="str">
        <f t="shared" si="141"/>
        <v>n.a.</v>
      </c>
      <c r="C618" s="165" t="str">
        <f t="shared" si="141"/>
        <v>n.a.</v>
      </c>
      <c r="D618" s="165" t="str">
        <f t="shared" si="141"/>
        <v>n.a.</v>
      </c>
      <c r="E618" s="165" t="str">
        <f t="shared" si="141"/>
        <v>n.a.</v>
      </c>
      <c r="F618" s="165" t="str">
        <f t="shared" si="141"/>
        <v>n.a.</v>
      </c>
      <c r="G618" s="165" t="str">
        <f t="shared" si="141"/>
        <v>n.a.</v>
      </c>
      <c r="H618" s="165" t="str">
        <f t="shared" si="141"/>
        <v>n.a.</v>
      </c>
      <c r="I618" s="165" t="str">
        <f t="shared" si="141"/>
        <v>n.a.</v>
      </c>
      <c r="J618" s="165" t="str">
        <f t="shared" si="141"/>
        <v>n.a.</v>
      </c>
      <c r="K618" s="165" t="str">
        <f t="shared" si="141"/>
        <v>n.a.</v>
      </c>
      <c r="L618" s="165" t="str">
        <f t="shared" si="142"/>
        <v>n.a.</v>
      </c>
      <c r="M618" s="165" t="str">
        <f t="shared" si="142"/>
        <v>n.a.</v>
      </c>
      <c r="N618" s="165" t="str">
        <f t="shared" si="142"/>
        <v>n.a.</v>
      </c>
      <c r="O618" s="165" t="str">
        <f t="shared" si="142"/>
        <v>n.a.</v>
      </c>
      <c r="P618" s="165" t="str">
        <f t="shared" si="142"/>
        <v>n.a.</v>
      </c>
      <c r="Q618" s="165" t="str">
        <f t="shared" si="142"/>
        <v>n.a.</v>
      </c>
      <c r="R618" s="165" t="str">
        <f t="shared" si="142"/>
        <v>n.a.</v>
      </c>
      <c r="S618" s="165" t="str">
        <f t="shared" si="142"/>
        <v>n.a.</v>
      </c>
    </row>
    <row r="619" spans="1:19" s="51" customFormat="1" x14ac:dyDescent="0.25">
      <c r="A619" s="239">
        <v>486</v>
      </c>
      <c r="B619" s="165" t="str">
        <f t="shared" si="141"/>
        <v>n.a.</v>
      </c>
      <c r="C619" s="165" t="str">
        <f t="shared" si="141"/>
        <v>n.a.</v>
      </c>
      <c r="D619" s="165" t="str">
        <f t="shared" si="141"/>
        <v>n.a.</v>
      </c>
      <c r="E619" s="165" t="str">
        <f t="shared" si="141"/>
        <v>n.a.</v>
      </c>
      <c r="F619" s="165" t="str">
        <f t="shared" si="141"/>
        <v>n.a.</v>
      </c>
      <c r="G619" s="165" t="str">
        <f t="shared" si="141"/>
        <v>n.a.</v>
      </c>
      <c r="H619" s="165" t="str">
        <f t="shared" si="141"/>
        <v>n.a.</v>
      </c>
      <c r="I619" s="165" t="str">
        <f t="shared" si="141"/>
        <v>n.a.</v>
      </c>
      <c r="J619" s="165" t="str">
        <f t="shared" si="141"/>
        <v>n.a.</v>
      </c>
      <c r="K619" s="165" t="str">
        <f t="shared" si="141"/>
        <v>n.a.</v>
      </c>
      <c r="L619" s="165" t="str">
        <f t="shared" si="142"/>
        <v>n.a.</v>
      </c>
      <c r="M619" s="165" t="str">
        <f t="shared" si="142"/>
        <v>n.a.</v>
      </c>
      <c r="N619" s="165" t="str">
        <f t="shared" si="142"/>
        <v>n.a.</v>
      </c>
      <c r="O619" s="165" t="str">
        <f t="shared" si="142"/>
        <v>n.a.</v>
      </c>
      <c r="P619" s="165" t="str">
        <f t="shared" si="142"/>
        <v>n.a.</v>
      </c>
      <c r="Q619" s="165" t="str">
        <f t="shared" si="142"/>
        <v>n.a.</v>
      </c>
      <c r="R619" s="165" t="str">
        <f t="shared" si="142"/>
        <v>n.a.</v>
      </c>
      <c r="S619" s="165" t="str">
        <f t="shared" si="142"/>
        <v>n.a.</v>
      </c>
    </row>
    <row r="620" spans="1:19" s="51" customFormat="1" x14ac:dyDescent="0.25">
      <c r="A620" s="239">
        <v>487</v>
      </c>
      <c r="B620" s="165" t="str">
        <f t="shared" si="141"/>
        <v>n.a.</v>
      </c>
      <c r="C620" s="165" t="str">
        <f t="shared" si="141"/>
        <v>n.a.</v>
      </c>
      <c r="D620" s="165" t="str">
        <f t="shared" si="141"/>
        <v>n.a.</v>
      </c>
      <c r="E620" s="165" t="str">
        <f t="shared" si="141"/>
        <v>n.a.</v>
      </c>
      <c r="F620" s="165" t="str">
        <f t="shared" si="141"/>
        <v>n.a.</v>
      </c>
      <c r="G620" s="165" t="str">
        <f t="shared" si="141"/>
        <v>n.a.</v>
      </c>
      <c r="H620" s="165" t="str">
        <f t="shared" si="141"/>
        <v>n.a.</v>
      </c>
      <c r="I620" s="165" t="str">
        <f t="shared" si="141"/>
        <v>n.a.</v>
      </c>
      <c r="J620" s="165" t="str">
        <f t="shared" si="141"/>
        <v>n.a.</v>
      </c>
      <c r="K620" s="165" t="str">
        <f t="shared" si="141"/>
        <v>n.a.</v>
      </c>
      <c r="L620" s="165" t="str">
        <f t="shared" si="142"/>
        <v>n.a.</v>
      </c>
      <c r="M620" s="165" t="str">
        <f t="shared" si="142"/>
        <v>n.a.</v>
      </c>
      <c r="N620" s="165" t="str">
        <f t="shared" si="142"/>
        <v>n.a.</v>
      </c>
      <c r="O620" s="165" t="str">
        <f t="shared" si="142"/>
        <v>n.a.</v>
      </c>
      <c r="P620" s="165" t="str">
        <f t="shared" si="142"/>
        <v>n.a.</v>
      </c>
      <c r="Q620" s="165" t="str">
        <f t="shared" si="142"/>
        <v>n.a.</v>
      </c>
      <c r="R620" s="165" t="str">
        <f t="shared" si="142"/>
        <v>n.a.</v>
      </c>
      <c r="S620" s="165" t="str">
        <f t="shared" si="142"/>
        <v>n.a.</v>
      </c>
    </row>
    <row r="621" spans="1:19" s="51" customFormat="1" x14ac:dyDescent="0.25">
      <c r="A621" s="239">
        <v>488</v>
      </c>
      <c r="B621" s="165" t="str">
        <f t="shared" si="141"/>
        <v>n.a.</v>
      </c>
      <c r="C621" s="165" t="str">
        <f t="shared" si="141"/>
        <v>n.a.</v>
      </c>
      <c r="D621" s="165" t="str">
        <f t="shared" si="141"/>
        <v>n.a.</v>
      </c>
      <c r="E621" s="165" t="str">
        <f t="shared" si="141"/>
        <v>n.a.</v>
      </c>
      <c r="F621" s="165" t="str">
        <f t="shared" si="141"/>
        <v>n.a.</v>
      </c>
      <c r="G621" s="165" t="str">
        <f t="shared" si="141"/>
        <v>n.a.</v>
      </c>
      <c r="H621" s="165" t="str">
        <f t="shared" si="141"/>
        <v>n.a.</v>
      </c>
      <c r="I621" s="165" t="str">
        <f t="shared" si="141"/>
        <v>n.a.</v>
      </c>
      <c r="J621" s="165" t="str">
        <f t="shared" si="141"/>
        <v>n.a.</v>
      </c>
      <c r="K621" s="165" t="str">
        <f t="shared" si="141"/>
        <v>n.a.</v>
      </c>
      <c r="L621" s="165" t="str">
        <f t="shared" si="142"/>
        <v>n.a.</v>
      </c>
      <c r="M621" s="165" t="str">
        <f t="shared" si="142"/>
        <v>n.a.</v>
      </c>
      <c r="N621" s="165" t="str">
        <f t="shared" si="142"/>
        <v>n.a.</v>
      </c>
      <c r="O621" s="165" t="str">
        <f t="shared" si="142"/>
        <v>n.a.</v>
      </c>
      <c r="P621" s="165" t="str">
        <f t="shared" si="142"/>
        <v>n.a.</v>
      </c>
      <c r="Q621" s="165" t="str">
        <f t="shared" si="142"/>
        <v>n.a.</v>
      </c>
      <c r="R621" s="165" t="str">
        <f t="shared" si="142"/>
        <v>n.a.</v>
      </c>
      <c r="S621" s="165" t="str">
        <f t="shared" si="142"/>
        <v>n.a.</v>
      </c>
    </row>
    <row r="622" spans="1:19" s="51" customFormat="1" x14ac:dyDescent="0.25">
      <c r="A622" s="239">
        <v>489</v>
      </c>
      <c r="B622" s="165" t="str">
        <f t="shared" si="141"/>
        <v>n.a.</v>
      </c>
      <c r="C622" s="165" t="str">
        <f t="shared" si="141"/>
        <v>n.a.</v>
      </c>
      <c r="D622" s="165" t="str">
        <f t="shared" si="141"/>
        <v>n.a.</v>
      </c>
      <c r="E622" s="165" t="str">
        <f t="shared" si="141"/>
        <v>n.a.</v>
      </c>
      <c r="F622" s="165" t="str">
        <f t="shared" si="141"/>
        <v>n.a.</v>
      </c>
      <c r="G622" s="165" t="str">
        <f t="shared" si="141"/>
        <v>n.a.</v>
      </c>
      <c r="H622" s="165" t="str">
        <f t="shared" si="141"/>
        <v>n.a.</v>
      </c>
      <c r="I622" s="165" t="str">
        <f t="shared" si="141"/>
        <v>n.a.</v>
      </c>
      <c r="J622" s="165" t="str">
        <f t="shared" si="141"/>
        <v>n.a.</v>
      </c>
      <c r="K622" s="165" t="str">
        <f t="shared" si="141"/>
        <v>n.a.</v>
      </c>
      <c r="L622" s="165" t="str">
        <f t="shared" si="142"/>
        <v>n.a.</v>
      </c>
      <c r="M622" s="165" t="str">
        <f t="shared" si="142"/>
        <v>n.a.</v>
      </c>
      <c r="N622" s="165" t="str">
        <f t="shared" si="142"/>
        <v>n.a.</v>
      </c>
      <c r="O622" s="165" t="str">
        <f t="shared" si="142"/>
        <v>n.a.</v>
      </c>
      <c r="P622" s="165" t="str">
        <f t="shared" si="142"/>
        <v>n.a.</v>
      </c>
      <c r="Q622" s="165" t="str">
        <f t="shared" si="142"/>
        <v>n.a.</v>
      </c>
      <c r="R622" s="165" t="str">
        <f t="shared" si="142"/>
        <v>n.a.</v>
      </c>
      <c r="S622" s="165" t="str">
        <f t="shared" si="142"/>
        <v>n.a.</v>
      </c>
    </row>
    <row r="623" spans="1:19" s="51" customFormat="1" x14ac:dyDescent="0.25">
      <c r="A623" s="239">
        <v>490</v>
      </c>
      <c r="B623" s="165" t="str">
        <f t="shared" si="141"/>
        <v>n.a.</v>
      </c>
      <c r="C623" s="165" t="str">
        <f t="shared" si="141"/>
        <v>n.a.</v>
      </c>
      <c r="D623" s="165" t="str">
        <f t="shared" si="141"/>
        <v>n.a.</v>
      </c>
      <c r="E623" s="165" t="str">
        <f t="shared" si="141"/>
        <v>n.a.</v>
      </c>
      <c r="F623" s="165" t="str">
        <f t="shared" si="141"/>
        <v>n.a.</v>
      </c>
      <c r="G623" s="165" t="str">
        <f t="shared" si="141"/>
        <v>n.a.</v>
      </c>
      <c r="H623" s="165" t="str">
        <f t="shared" si="141"/>
        <v>n.a.</v>
      </c>
      <c r="I623" s="165" t="str">
        <f t="shared" si="141"/>
        <v>n.a.</v>
      </c>
      <c r="J623" s="165" t="str">
        <f t="shared" si="141"/>
        <v>n.a.</v>
      </c>
      <c r="K623" s="165" t="str">
        <f t="shared" si="141"/>
        <v>n.a.</v>
      </c>
      <c r="L623" s="165" t="str">
        <f t="shared" si="142"/>
        <v>n.a.</v>
      </c>
      <c r="M623" s="165" t="str">
        <f t="shared" si="142"/>
        <v>n.a.</v>
      </c>
      <c r="N623" s="165" t="str">
        <f t="shared" si="142"/>
        <v>n.a.</v>
      </c>
      <c r="O623" s="165" t="str">
        <f t="shared" si="142"/>
        <v>n.a.</v>
      </c>
      <c r="P623" s="165" t="str">
        <f t="shared" si="142"/>
        <v>n.a.</v>
      </c>
      <c r="Q623" s="165" t="str">
        <f t="shared" si="142"/>
        <v>n.a.</v>
      </c>
      <c r="R623" s="165" t="str">
        <f t="shared" si="142"/>
        <v>n.a.</v>
      </c>
      <c r="S623" s="165" t="str">
        <f t="shared" si="142"/>
        <v>n.a.</v>
      </c>
    </row>
    <row r="624" spans="1:19" s="51" customFormat="1" x14ac:dyDescent="0.25">
      <c r="A624" s="239">
        <v>491</v>
      </c>
      <c r="B624" s="165" t="str">
        <f t="shared" ref="B624:K633" si="143">IFERROR(INDEX(CNCodes_ListKey,MATCH($A624&amp;"_"&amp;B$132,CNCodes_ListNumbering,0)),CONST_NA)</f>
        <v>n.a.</v>
      </c>
      <c r="C624" s="165" t="str">
        <f t="shared" si="143"/>
        <v>n.a.</v>
      </c>
      <c r="D624" s="165" t="str">
        <f t="shared" si="143"/>
        <v>n.a.</v>
      </c>
      <c r="E624" s="165" t="str">
        <f t="shared" si="143"/>
        <v>n.a.</v>
      </c>
      <c r="F624" s="165" t="str">
        <f t="shared" si="143"/>
        <v>n.a.</v>
      </c>
      <c r="G624" s="165" t="str">
        <f t="shared" si="143"/>
        <v>n.a.</v>
      </c>
      <c r="H624" s="165" t="str">
        <f t="shared" si="143"/>
        <v>n.a.</v>
      </c>
      <c r="I624" s="165" t="str">
        <f t="shared" si="143"/>
        <v>n.a.</v>
      </c>
      <c r="J624" s="165" t="str">
        <f t="shared" si="143"/>
        <v>n.a.</v>
      </c>
      <c r="K624" s="165" t="str">
        <f t="shared" si="143"/>
        <v>n.a.</v>
      </c>
      <c r="L624" s="165" t="str">
        <f t="shared" ref="L624:S633" si="144">IFERROR(INDEX(CNCodes_ListKey,MATCH($A624&amp;"_"&amp;L$132,CNCodes_ListNumbering,0)),CONST_NA)</f>
        <v>n.a.</v>
      </c>
      <c r="M624" s="165" t="str">
        <f t="shared" si="144"/>
        <v>n.a.</v>
      </c>
      <c r="N624" s="165" t="str">
        <f t="shared" si="144"/>
        <v>n.a.</v>
      </c>
      <c r="O624" s="165" t="str">
        <f t="shared" si="144"/>
        <v>n.a.</v>
      </c>
      <c r="P624" s="165" t="str">
        <f t="shared" si="144"/>
        <v>n.a.</v>
      </c>
      <c r="Q624" s="165" t="str">
        <f t="shared" si="144"/>
        <v>n.a.</v>
      </c>
      <c r="R624" s="165" t="str">
        <f t="shared" si="144"/>
        <v>n.a.</v>
      </c>
      <c r="S624" s="165" t="str">
        <f t="shared" si="144"/>
        <v>n.a.</v>
      </c>
    </row>
    <row r="625" spans="1:19" s="51" customFormat="1" x14ac:dyDescent="0.25">
      <c r="A625" s="239">
        <v>492</v>
      </c>
      <c r="B625" s="165" t="str">
        <f t="shared" si="143"/>
        <v>n.a.</v>
      </c>
      <c r="C625" s="165" t="str">
        <f t="shared" si="143"/>
        <v>n.a.</v>
      </c>
      <c r="D625" s="165" t="str">
        <f t="shared" si="143"/>
        <v>n.a.</v>
      </c>
      <c r="E625" s="165" t="str">
        <f t="shared" si="143"/>
        <v>n.a.</v>
      </c>
      <c r="F625" s="165" t="str">
        <f t="shared" si="143"/>
        <v>n.a.</v>
      </c>
      <c r="G625" s="165" t="str">
        <f t="shared" si="143"/>
        <v>n.a.</v>
      </c>
      <c r="H625" s="165" t="str">
        <f t="shared" si="143"/>
        <v>n.a.</v>
      </c>
      <c r="I625" s="165" t="str">
        <f t="shared" si="143"/>
        <v>n.a.</v>
      </c>
      <c r="J625" s="165" t="str">
        <f t="shared" si="143"/>
        <v>n.a.</v>
      </c>
      <c r="K625" s="165" t="str">
        <f t="shared" si="143"/>
        <v>n.a.</v>
      </c>
      <c r="L625" s="165" t="str">
        <f t="shared" si="144"/>
        <v>n.a.</v>
      </c>
      <c r="M625" s="165" t="str">
        <f t="shared" si="144"/>
        <v>n.a.</v>
      </c>
      <c r="N625" s="165" t="str">
        <f t="shared" si="144"/>
        <v>n.a.</v>
      </c>
      <c r="O625" s="165" t="str">
        <f t="shared" si="144"/>
        <v>n.a.</v>
      </c>
      <c r="P625" s="165" t="str">
        <f t="shared" si="144"/>
        <v>n.a.</v>
      </c>
      <c r="Q625" s="165" t="str">
        <f t="shared" si="144"/>
        <v>n.a.</v>
      </c>
      <c r="R625" s="165" t="str">
        <f t="shared" si="144"/>
        <v>n.a.</v>
      </c>
      <c r="S625" s="165" t="str">
        <f t="shared" si="144"/>
        <v>n.a.</v>
      </c>
    </row>
    <row r="626" spans="1:19" s="51" customFormat="1" x14ac:dyDescent="0.25">
      <c r="A626" s="239">
        <v>493</v>
      </c>
      <c r="B626" s="165" t="str">
        <f t="shared" si="143"/>
        <v>n.a.</v>
      </c>
      <c r="C626" s="165" t="str">
        <f t="shared" si="143"/>
        <v>n.a.</v>
      </c>
      <c r="D626" s="165" t="str">
        <f t="shared" si="143"/>
        <v>n.a.</v>
      </c>
      <c r="E626" s="165" t="str">
        <f t="shared" si="143"/>
        <v>n.a.</v>
      </c>
      <c r="F626" s="165" t="str">
        <f t="shared" si="143"/>
        <v>n.a.</v>
      </c>
      <c r="G626" s="165" t="str">
        <f t="shared" si="143"/>
        <v>n.a.</v>
      </c>
      <c r="H626" s="165" t="str">
        <f t="shared" si="143"/>
        <v>n.a.</v>
      </c>
      <c r="I626" s="165" t="str">
        <f t="shared" si="143"/>
        <v>n.a.</v>
      </c>
      <c r="J626" s="165" t="str">
        <f t="shared" si="143"/>
        <v>n.a.</v>
      </c>
      <c r="K626" s="165" t="str">
        <f t="shared" si="143"/>
        <v>n.a.</v>
      </c>
      <c r="L626" s="165" t="str">
        <f t="shared" si="144"/>
        <v>n.a.</v>
      </c>
      <c r="M626" s="165" t="str">
        <f t="shared" si="144"/>
        <v>n.a.</v>
      </c>
      <c r="N626" s="165" t="str">
        <f t="shared" si="144"/>
        <v>n.a.</v>
      </c>
      <c r="O626" s="165" t="str">
        <f t="shared" si="144"/>
        <v>n.a.</v>
      </c>
      <c r="P626" s="165" t="str">
        <f t="shared" si="144"/>
        <v>n.a.</v>
      </c>
      <c r="Q626" s="165" t="str">
        <f t="shared" si="144"/>
        <v>n.a.</v>
      </c>
      <c r="R626" s="165" t="str">
        <f t="shared" si="144"/>
        <v>n.a.</v>
      </c>
      <c r="S626" s="165" t="str">
        <f t="shared" si="144"/>
        <v>n.a.</v>
      </c>
    </row>
    <row r="627" spans="1:19" s="51" customFormat="1" x14ac:dyDescent="0.25">
      <c r="A627" s="239">
        <v>494</v>
      </c>
      <c r="B627" s="165" t="str">
        <f t="shared" si="143"/>
        <v>n.a.</v>
      </c>
      <c r="C627" s="165" t="str">
        <f t="shared" si="143"/>
        <v>n.a.</v>
      </c>
      <c r="D627" s="165" t="str">
        <f t="shared" si="143"/>
        <v>n.a.</v>
      </c>
      <c r="E627" s="165" t="str">
        <f t="shared" si="143"/>
        <v>n.a.</v>
      </c>
      <c r="F627" s="165" t="str">
        <f t="shared" si="143"/>
        <v>n.a.</v>
      </c>
      <c r="G627" s="165" t="str">
        <f t="shared" si="143"/>
        <v>n.a.</v>
      </c>
      <c r="H627" s="165" t="str">
        <f t="shared" si="143"/>
        <v>n.a.</v>
      </c>
      <c r="I627" s="165" t="str">
        <f t="shared" si="143"/>
        <v>n.a.</v>
      </c>
      <c r="J627" s="165" t="str">
        <f t="shared" si="143"/>
        <v>n.a.</v>
      </c>
      <c r="K627" s="165" t="str">
        <f t="shared" si="143"/>
        <v>n.a.</v>
      </c>
      <c r="L627" s="165" t="str">
        <f t="shared" si="144"/>
        <v>n.a.</v>
      </c>
      <c r="M627" s="165" t="str">
        <f t="shared" si="144"/>
        <v>n.a.</v>
      </c>
      <c r="N627" s="165" t="str">
        <f t="shared" si="144"/>
        <v>n.a.</v>
      </c>
      <c r="O627" s="165" t="str">
        <f t="shared" si="144"/>
        <v>n.a.</v>
      </c>
      <c r="P627" s="165" t="str">
        <f t="shared" si="144"/>
        <v>n.a.</v>
      </c>
      <c r="Q627" s="165" t="str">
        <f t="shared" si="144"/>
        <v>n.a.</v>
      </c>
      <c r="R627" s="165" t="str">
        <f t="shared" si="144"/>
        <v>n.a.</v>
      </c>
      <c r="S627" s="165" t="str">
        <f t="shared" si="144"/>
        <v>n.a.</v>
      </c>
    </row>
    <row r="628" spans="1:19" s="51" customFormat="1" x14ac:dyDescent="0.25">
      <c r="A628" s="239">
        <v>495</v>
      </c>
      <c r="B628" s="165" t="str">
        <f t="shared" si="143"/>
        <v>n.a.</v>
      </c>
      <c r="C628" s="165" t="str">
        <f t="shared" si="143"/>
        <v>n.a.</v>
      </c>
      <c r="D628" s="165" t="str">
        <f t="shared" si="143"/>
        <v>n.a.</v>
      </c>
      <c r="E628" s="165" t="str">
        <f t="shared" si="143"/>
        <v>n.a.</v>
      </c>
      <c r="F628" s="165" t="str">
        <f t="shared" si="143"/>
        <v>n.a.</v>
      </c>
      <c r="G628" s="165" t="str">
        <f t="shared" si="143"/>
        <v>n.a.</v>
      </c>
      <c r="H628" s="165" t="str">
        <f t="shared" si="143"/>
        <v>n.a.</v>
      </c>
      <c r="I628" s="165" t="str">
        <f t="shared" si="143"/>
        <v>n.a.</v>
      </c>
      <c r="J628" s="165" t="str">
        <f t="shared" si="143"/>
        <v>n.a.</v>
      </c>
      <c r="K628" s="165" t="str">
        <f t="shared" si="143"/>
        <v>n.a.</v>
      </c>
      <c r="L628" s="165" t="str">
        <f t="shared" si="144"/>
        <v>n.a.</v>
      </c>
      <c r="M628" s="165" t="str">
        <f t="shared" si="144"/>
        <v>n.a.</v>
      </c>
      <c r="N628" s="165" t="str">
        <f t="shared" si="144"/>
        <v>n.a.</v>
      </c>
      <c r="O628" s="165" t="str">
        <f t="shared" si="144"/>
        <v>n.a.</v>
      </c>
      <c r="P628" s="165" t="str">
        <f t="shared" si="144"/>
        <v>n.a.</v>
      </c>
      <c r="Q628" s="165" t="str">
        <f t="shared" si="144"/>
        <v>n.a.</v>
      </c>
      <c r="R628" s="165" t="str">
        <f t="shared" si="144"/>
        <v>n.a.</v>
      </c>
      <c r="S628" s="165" t="str">
        <f t="shared" si="144"/>
        <v>n.a.</v>
      </c>
    </row>
    <row r="629" spans="1:19" s="51" customFormat="1" x14ac:dyDescent="0.25">
      <c r="A629" s="239">
        <v>496</v>
      </c>
      <c r="B629" s="165" t="str">
        <f t="shared" si="143"/>
        <v>n.a.</v>
      </c>
      <c r="C629" s="165" t="str">
        <f t="shared" si="143"/>
        <v>n.a.</v>
      </c>
      <c r="D629" s="165" t="str">
        <f t="shared" si="143"/>
        <v>n.a.</v>
      </c>
      <c r="E629" s="165" t="str">
        <f t="shared" si="143"/>
        <v>n.a.</v>
      </c>
      <c r="F629" s="165" t="str">
        <f t="shared" si="143"/>
        <v>n.a.</v>
      </c>
      <c r="G629" s="165" t="str">
        <f t="shared" si="143"/>
        <v>n.a.</v>
      </c>
      <c r="H629" s="165" t="str">
        <f t="shared" si="143"/>
        <v>n.a.</v>
      </c>
      <c r="I629" s="165" t="str">
        <f t="shared" si="143"/>
        <v>n.a.</v>
      </c>
      <c r="J629" s="165" t="str">
        <f t="shared" si="143"/>
        <v>n.a.</v>
      </c>
      <c r="K629" s="165" t="str">
        <f t="shared" si="143"/>
        <v>n.a.</v>
      </c>
      <c r="L629" s="165" t="str">
        <f t="shared" si="144"/>
        <v>n.a.</v>
      </c>
      <c r="M629" s="165" t="str">
        <f t="shared" si="144"/>
        <v>n.a.</v>
      </c>
      <c r="N629" s="165" t="str">
        <f t="shared" si="144"/>
        <v>n.a.</v>
      </c>
      <c r="O629" s="165" t="str">
        <f t="shared" si="144"/>
        <v>n.a.</v>
      </c>
      <c r="P629" s="165" t="str">
        <f t="shared" si="144"/>
        <v>n.a.</v>
      </c>
      <c r="Q629" s="165" t="str">
        <f t="shared" si="144"/>
        <v>n.a.</v>
      </c>
      <c r="R629" s="165" t="str">
        <f t="shared" si="144"/>
        <v>n.a.</v>
      </c>
      <c r="S629" s="165" t="str">
        <f t="shared" si="144"/>
        <v>n.a.</v>
      </c>
    </row>
    <row r="630" spans="1:19" s="51" customFormat="1" x14ac:dyDescent="0.25">
      <c r="A630" s="239">
        <v>497</v>
      </c>
      <c r="B630" s="165" t="str">
        <f t="shared" si="143"/>
        <v>n.a.</v>
      </c>
      <c r="C630" s="165" t="str">
        <f t="shared" si="143"/>
        <v>n.a.</v>
      </c>
      <c r="D630" s="165" t="str">
        <f t="shared" si="143"/>
        <v>n.a.</v>
      </c>
      <c r="E630" s="165" t="str">
        <f t="shared" si="143"/>
        <v>n.a.</v>
      </c>
      <c r="F630" s="165" t="str">
        <f t="shared" si="143"/>
        <v>n.a.</v>
      </c>
      <c r="G630" s="165" t="str">
        <f t="shared" si="143"/>
        <v>n.a.</v>
      </c>
      <c r="H630" s="165" t="str">
        <f t="shared" si="143"/>
        <v>n.a.</v>
      </c>
      <c r="I630" s="165" t="str">
        <f t="shared" si="143"/>
        <v>n.a.</v>
      </c>
      <c r="J630" s="165" t="str">
        <f t="shared" si="143"/>
        <v>n.a.</v>
      </c>
      <c r="K630" s="165" t="str">
        <f t="shared" si="143"/>
        <v>n.a.</v>
      </c>
      <c r="L630" s="165" t="str">
        <f t="shared" si="144"/>
        <v>n.a.</v>
      </c>
      <c r="M630" s="165" t="str">
        <f t="shared" si="144"/>
        <v>n.a.</v>
      </c>
      <c r="N630" s="165" t="str">
        <f t="shared" si="144"/>
        <v>n.a.</v>
      </c>
      <c r="O630" s="165" t="str">
        <f t="shared" si="144"/>
        <v>n.a.</v>
      </c>
      <c r="P630" s="165" t="str">
        <f t="shared" si="144"/>
        <v>n.a.</v>
      </c>
      <c r="Q630" s="165" t="str">
        <f t="shared" si="144"/>
        <v>n.a.</v>
      </c>
      <c r="R630" s="165" t="str">
        <f t="shared" si="144"/>
        <v>n.a.</v>
      </c>
      <c r="S630" s="165" t="str">
        <f t="shared" si="144"/>
        <v>n.a.</v>
      </c>
    </row>
    <row r="631" spans="1:19" s="51" customFormat="1" x14ac:dyDescent="0.25">
      <c r="A631" s="239">
        <v>498</v>
      </c>
      <c r="B631" s="165" t="str">
        <f t="shared" si="143"/>
        <v>n.a.</v>
      </c>
      <c r="C631" s="165" t="str">
        <f t="shared" si="143"/>
        <v>n.a.</v>
      </c>
      <c r="D631" s="165" t="str">
        <f t="shared" si="143"/>
        <v>n.a.</v>
      </c>
      <c r="E631" s="165" t="str">
        <f t="shared" si="143"/>
        <v>n.a.</v>
      </c>
      <c r="F631" s="165" t="str">
        <f t="shared" si="143"/>
        <v>n.a.</v>
      </c>
      <c r="G631" s="165" t="str">
        <f t="shared" si="143"/>
        <v>n.a.</v>
      </c>
      <c r="H631" s="165" t="str">
        <f t="shared" si="143"/>
        <v>n.a.</v>
      </c>
      <c r="I631" s="165" t="str">
        <f t="shared" si="143"/>
        <v>n.a.</v>
      </c>
      <c r="J631" s="165" t="str">
        <f t="shared" si="143"/>
        <v>n.a.</v>
      </c>
      <c r="K631" s="165" t="str">
        <f t="shared" si="143"/>
        <v>n.a.</v>
      </c>
      <c r="L631" s="165" t="str">
        <f t="shared" si="144"/>
        <v>n.a.</v>
      </c>
      <c r="M631" s="165" t="str">
        <f t="shared" si="144"/>
        <v>n.a.</v>
      </c>
      <c r="N631" s="165" t="str">
        <f t="shared" si="144"/>
        <v>n.a.</v>
      </c>
      <c r="O631" s="165" t="str">
        <f t="shared" si="144"/>
        <v>n.a.</v>
      </c>
      <c r="P631" s="165" t="str">
        <f t="shared" si="144"/>
        <v>n.a.</v>
      </c>
      <c r="Q631" s="165" t="str">
        <f t="shared" si="144"/>
        <v>n.a.</v>
      </c>
      <c r="R631" s="165" t="str">
        <f t="shared" si="144"/>
        <v>n.a.</v>
      </c>
      <c r="S631" s="165" t="str">
        <f t="shared" si="144"/>
        <v>n.a.</v>
      </c>
    </row>
    <row r="632" spans="1:19" s="51" customFormat="1" x14ac:dyDescent="0.25">
      <c r="A632" s="239">
        <v>499</v>
      </c>
      <c r="B632" s="165" t="str">
        <f t="shared" si="143"/>
        <v>n.a.</v>
      </c>
      <c r="C632" s="165" t="str">
        <f t="shared" si="143"/>
        <v>n.a.</v>
      </c>
      <c r="D632" s="165" t="str">
        <f t="shared" si="143"/>
        <v>n.a.</v>
      </c>
      <c r="E632" s="165" t="str">
        <f t="shared" si="143"/>
        <v>n.a.</v>
      </c>
      <c r="F632" s="165" t="str">
        <f t="shared" si="143"/>
        <v>n.a.</v>
      </c>
      <c r="G632" s="165" t="str">
        <f t="shared" si="143"/>
        <v>n.a.</v>
      </c>
      <c r="H632" s="165" t="str">
        <f t="shared" si="143"/>
        <v>n.a.</v>
      </c>
      <c r="I632" s="165" t="str">
        <f t="shared" si="143"/>
        <v>n.a.</v>
      </c>
      <c r="J632" s="165" t="str">
        <f t="shared" si="143"/>
        <v>n.a.</v>
      </c>
      <c r="K632" s="165" t="str">
        <f t="shared" si="143"/>
        <v>n.a.</v>
      </c>
      <c r="L632" s="165" t="str">
        <f t="shared" si="144"/>
        <v>n.a.</v>
      </c>
      <c r="M632" s="165" t="str">
        <f t="shared" si="144"/>
        <v>n.a.</v>
      </c>
      <c r="N632" s="165" t="str">
        <f t="shared" si="144"/>
        <v>n.a.</v>
      </c>
      <c r="O632" s="165" t="str">
        <f t="shared" si="144"/>
        <v>n.a.</v>
      </c>
      <c r="P632" s="165" t="str">
        <f t="shared" si="144"/>
        <v>n.a.</v>
      </c>
      <c r="Q632" s="165" t="str">
        <f t="shared" si="144"/>
        <v>n.a.</v>
      </c>
      <c r="R632" s="165" t="str">
        <f t="shared" si="144"/>
        <v>n.a.</v>
      </c>
      <c r="S632" s="165" t="str">
        <f t="shared" si="144"/>
        <v>n.a.</v>
      </c>
    </row>
    <row r="633" spans="1:19" s="51" customFormat="1" x14ac:dyDescent="0.25">
      <c r="A633" s="239">
        <v>500</v>
      </c>
      <c r="B633" s="165" t="str">
        <f t="shared" si="143"/>
        <v>n.a.</v>
      </c>
      <c r="C633" s="165" t="str">
        <f t="shared" si="143"/>
        <v>n.a.</v>
      </c>
      <c r="D633" s="165" t="str">
        <f t="shared" si="143"/>
        <v>n.a.</v>
      </c>
      <c r="E633" s="165" t="str">
        <f t="shared" si="143"/>
        <v>n.a.</v>
      </c>
      <c r="F633" s="165" t="str">
        <f t="shared" si="143"/>
        <v>n.a.</v>
      </c>
      <c r="G633" s="165" t="str">
        <f t="shared" si="143"/>
        <v>n.a.</v>
      </c>
      <c r="H633" s="165" t="str">
        <f t="shared" si="143"/>
        <v>n.a.</v>
      </c>
      <c r="I633" s="165" t="str">
        <f t="shared" si="143"/>
        <v>n.a.</v>
      </c>
      <c r="J633" s="165" t="str">
        <f t="shared" si="143"/>
        <v>n.a.</v>
      </c>
      <c r="K633" s="165" t="str">
        <f t="shared" si="143"/>
        <v>n.a.</v>
      </c>
      <c r="L633" s="165" t="str">
        <f t="shared" si="144"/>
        <v>n.a.</v>
      </c>
      <c r="M633" s="165" t="str">
        <f t="shared" si="144"/>
        <v>n.a.</v>
      </c>
      <c r="N633" s="165" t="str">
        <f t="shared" si="144"/>
        <v>n.a.</v>
      </c>
      <c r="O633" s="165" t="str">
        <f t="shared" si="144"/>
        <v>n.a.</v>
      </c>
      <c r="P633" s="165" t="str">
        <f t="shared" si="144"/>
        <v>n.a.</v>
      </c>
      <c r="Q633" s="165" t="str">
        <f t="shared" si="144"/>
        <v>n.a.</v>
      </c>
      <c r="R633" s="165" t="str">
        <f t="shared" si="144"/>
        <v>n.a.</v>
      </c>
      <c r="S633" s="165" t="str">
        <f t="shared" si="144"/>
        <v>n.a.</v>
      </c>
    </row>
    <row r="634" spans="1:19" s="51" customFormat="1" x14ac:dyDescent="0.25">
      <c r="A634" s="239">
        <v>501</v>
      </c>
      <c r="B634" s="165" t="str">
        <f t="shared" ref="B634:K643" si="145">IFERROR(INDEX(CNCodes_ListKey,MATCH($A634&amp;"_"&amp;B$132,CNCodes_ListNumbering,0)),CONST_NA)</f>
        <v>n.a.</v>
      </c>
      <c r="C634" s="165" t="str">
        <f t="shared" si="145"/>
        <v>n.a.</v>
      </c>
      <c r="D634" s="165" t="str">
        <f t="shared" si="145"/>
        <v>n.a.</v>
      </c>
      <c r="E634" s="165" t="str">
        <f t="shared" si="145"/>
        <v>n.a.</v>
      </c>
      <c r="F634" s="165" t="str">
        <f t="shared" si="145"/>
        <v>n.a.</v>
      </c>
      <c r="G634" s="165" t="str">
        <f t="shared" si="145"/>
        <v>n.a.</v>
      </c>
      <c r="H634" s="165" t="str">
        <f t="shared" si="145"/>
        <v>n.a.</v>
      </c>
      <c r="I634" s="165" t="str">
        <f t="shared" si="145"/>
        <v>n.a.</v>
      </c>
      <c r="J634" s="165" t="str">
        <f t="shared" si="145"/>
        <v>n.a.</v>
      </c>
      <c r="K634" s="165" t="str">
        <f t="shared" si="145"/>
        <v>n.a.</v>
      </c>
      <c r="L634" s="165" t="str">
        <f t="shared" ref="L634:S643" si="146">IFERROR(INDEX(CNCodes_ListKey,MATCH($A634&amp;"_"&amp;L$132,CNCodes_ListNumbering,0)),CONST_NA)</f>
        <v>n.a.</v>
      </c>
      <c r="M634" s="165" t="str">
        <f t="shared" si="146"/>
        <v>n.a.</v>
      </c>
      <c r="N634" s="165" t="str">
        <f t="shared" si="146"/>
        <v>n.a.</v>
      </c>
      <c r="O634" s="165" t="str">
        <f t="shared" si="146"/>
        <v>n.a.</v>
      </c>
      <c r="P634" s="165" t="str">
        <f t="shared" si="146"/>
        <v>n.a.</v>
      </c>
      <c r="Q634" s="165" t="str">
        <f t="shared" si="146"/>
        <v>n.a.</v>
      </c>
      <c r="R634" s="165" t="str">
        <f t="shared" si="146"/>
        <v>n.a.</v>
      </c>
      <c r="S634" s="165" t="str">
        <f t="shared" si="146"/>
        <v>n.a.</v>
      </c>
    </row>
    <row r="635" spans="1:19" s="51" customFormat="1" x14ac:dyDescent="0.25">
      <c r="A635" s="239">
        <v>502</v>
      </c>
      <c r="B635" s="165" t="str">
        <f t="shared" si="145"/>
        <v>n.a.</v>
      </c>
      <c r="C635" s="165" t="str">
        <f t="shared" si="145"/>
        <v>n.a.</v>
      </c>
      <c r="D635" s="165" t="str">
        <f t="shared" si="145"/>
        <v>n.a.</v>
      </c>
      <c r="E635" s="165" t="str">
        <f t="shared" si="145"/>
        <v>n.a.</v>
      </c>
      <c r="F635" s="165" t="str">
        <f t="shared" si="145"/>
        <v>n.a.</v>
      </c>
      <c r="G635" s="165" t="str">
        <f t="shared" si="145"/>
        <v>n.a.</v>
      </c>
      <c r="H635" s="165" t="str">
        <f t="shared" si="145"/>
        <v>n.a.</v>
      </c>
      <c r="I635" s="165" t="str">
        <f t="shared" si="145"/>
        <v>n.a.</v>
      </c>
      <c r="J635" s="165" t="str">
        <f t="shared" si="145"/>
        <v>n.a.</v>
      </c>
      <c r="K635" s="165" t="str">
        <f t="shared" si="145"/>
        <v>n.a.</v>
      </c>
      <c r="L635" s="165" t="str">
        <f t="shared" si="146"/>
        <v>n.a.</v>
      </c>
      <c r="M635" s="165" t="str">
        <f t="shared" si="146"/>
        <v>n.a.</v>
      </c>
      <c r="N635" s="165" t="str">
        <f t="shared" si="146"/>
        <v>n.a.</v>
      </c>
      <c r="O635" s="165" t="str">
        <f t="shared" si="146"/>
        <v>n.a.</v>
      </c>
      <c r="P635" s="165" t="str">
        <f t="shared" si="146"/>
        <v>n.a.</v>
      </c>
      <c r="Q635" s="165" t="str">
        <f t="shared" si="146"/>
        <v>n.a.</v>
      </c>
      <c r="R635" s="165" t="str">
        <f t="shared" si="146"/>
        <v>n.a.</v>
      </c>
      <c r="S635" s="165" t="str">
        <f t="shared" si="146"/>
        <v>n.a.</v>
      </c>
    </row>
    <row r="636" spans="1:19" s="51" customFormat="1" x14ac:dyDescent="0.25">
      <c r="A636" s="239">
        <v>503</v>
      </c>
      <c r="B636" s="165" t="str">
        <f t="shared" si="145"/>
        <v>n.a.</v>
      </c>
      <c r="C636" s="165" t="str">
        <f t="shared" si="145"/>
        <v>n.a.</v>
      </c>
      <c r="D636" s="165" t="str">
        <f t="shared" si="145"/>
        <v>n.a.</v>
      </c>
      <c r="E636" s="165" t="str">
        <f t="shared" si="145"/>
        <v>n.a.</v>
      </c>
      <c r="F636" s="165" t="str">
        <f t="shared" si="145"/>
        <v>n.a.</v>
      </c>
      <c r="G636" s="165" t="str">
        <f t="shared" si="145"/>
        <v>n.a.</v>
      </c>
      <c r="H636" s="165" t="str">
        <f t="shared" si="145"/>
        <v>n.a.</v>
      </c>
      <c r="I636" s="165" t="str">
        <f t="shared" si="145"/>
        <v>n.a.</v>
      </c>
      <c r="J636" s="165" t="str">
        <f t="shared" si="145"/>
        <v>n.a.</v>
      </c>
      <c r="K636" s="165" t="str">
        <f t="shared" si="145"/>
        <v>n.a.</v>
      </c>
      <c r="L636" s="165" t="str">
        <f t="shared" si="146"/>
        <v>n.a.</v>
      </c>
      <c r="M636" s="165" t="str">
        <f t="shared" si="146"/>
        <v>n.a.</v>
      </c>
      <c r="N636" s="165" t="str">
        <f t="shared" si="146"/>
        <v>n.a.</v>
      </c>
      <c r="O636" s="165" t="str">
        <f t="shared" si="146"/>
        <v>n.a.</v>
      </c>
      <c r="P636" s="165" t="str">
        <f t="shared" si="146"/>
        <v>n.a.</v>
      </c>
      <c r="Q636" s="165" t="str">
        <f t="shared" si="146"/>
        <v>n.a.</v>
      </c>
      <c r="R636" s="165" t="str">
        <f t="shared" si="146"/>
        <v>n.a.</v>
      </c>
      <c r="S636" s="165" t="str">
        <f t="shared" si="146"/>
        <v>n.a.</v>
      </c>
    </row>
    <row r="637" spans="1:19" s="51" customFormat="1" x14ac:dyDescent="0.25">
      <c r="A637" s="239">
        <v>504</v>
      </c>
      <c r="B637" s="165" t="str">
        <f t="shared" si="145"/>
        <v>n.a.</v>
      </c>
      <c r="C637" s="165" t="str">
        <f t="shared" si="145"/>
        <v>n.a.</v>
      </c>
      <c r="D637" s="165" t="str">
        <f t="shared" si="145"/>
        <v>n.a.</v>
      </c>
      <c r="E637" s="165" t="str">
        <f t="shared" si="145"/>
        <v>n.a.</v>
      </c>
      <c r="F637" s="165" t="str">
        <f t="shared" si="145"/>
        <v>n.a.</v>
      </c>
      <c r="G637" s="165" t="str">
        <f t="shared" si="145"/>
        <v>n.a.</v>
      </c>
      <c r="H637" s="165" t="str">
        <f t="shared" si="145"/>
        <v>n.a.</v>
      </c>
      <c r="I637" s="165" t="str">
        <f t="shared" si="145"/>
        <v>n.a.</v>
      </c>
      <c r="J637" s="165" t="str">
        <f t="shared" si="145"/>
        <v>n.a.</v>
      </c>
      <c r="K637" s="165" t="str">
        <f t="shared" si="145"/>
        <v>n.a.</v>
      </c>
      <c r="L637" s="165" t="str">
        <f t="shared" si="146"/>
        <v>n.a.</v>
      </c>
      <c r="M637" s="165" t="str">
        <f t="shared" si="146"/>
        <v>n.a.</v>
      </c>
      <c r="N637" s="165" t="str">
        <f t="shared" si="146"/>
        <v>n.a.</v>
      </c>
      <c r="O637" s="165" t="str">
        <f t="shared" si="146"/>
        <v>n.a.</v>
      </c>
      <c r="P637" s="165" t="str">
        <f t="shared" si="146"/>
        <v>n.a.</v>
      </c>
      <c r="Q637" s="165" t="str">
        <f t="shared" si="146"/>
        <v>n.a.</v>
      </c>
      <c r="R637" s="165" t="str">
        <f t="shared" si="146"/>
        <v>n.a.</v>
      </c>
      <c r="S637" s="165" t="str">
        <f t="shared" si="146"/>
        <v>n.a.</v>
      </c>
    </row>
    <row r="638" spans="1:19" s="51" customFormat="1" x14ac:dyDescent="0.25">
      <c r="A638" s="239">
        <v>505</v>
      </c>
      <c r="B638" s="165" t="str">
        <f t="shared" si="145"/>
        <v>n.a.</v>
      </c>
      <c r="C638" s="165" t="str">
        <f t="shared" si="145"/>
        <v>n.a.</v>
      </c>
      <c r="D638" s="165" t="str">
        <f t="shared" si="145"/>
        <v>n.a.</v>
      </c>
      <c r="E638" s="165" t="str">
        <f t="shared" si="145"/>
        <v>n.a.</v>
      </c>
      <c r="F638" s="165" t="str">
        <f t="shared" si="145"/>
        <v>n.a.</v>
      </c>
      <c r="G638" s="165" t="str">
        <f t="shared" si="145"/>
        <v>n.a.</v>
      </c>
      <c r="H638" s="165" t="str">
        <f t="shared" si="145"/>
        <v>n.a.</v>
      </c>
      <c r="I638" s="165" t="str">
        <f t="shared" si="145"/>
        <v>n.a.</v>
      </c>
      <c r="J638" s="165" t="str">
        <f t="shared" si="145"/>
        <v>n.a.</v>
      </c>
      <c r="K638" s="165" t="str">
        <f t="shared" si="145"/>
        <v>n.a.</v>
      </c>
      <c r="L638" s="165" t="str">
        <f t="shared" si="146"/>
        <v>n.a.</v>
      </c>
      <c r="M638" s="165" t="str">
        <f t="shared" si="146"/>
        <v>n.a.</v>
      </c>
      <c r="N638" s="165" t="str">
        <f t="shared" si="146"/>
        <v>n.a.</v>
      </c>
      <c r="O638" s="165" t="str">
        <f t="shared" si="146"/>
        <v>n.a.</v>
      </c>
      <c r="P638" s="165" t="str">
        <f t="shared" si="146"/>
        <v>n.a.</v>
      </c>
      <c r="Q638" s="165" t="str">
        <f t="shared" si="146"/>
        <v>n.a.</v>
      </c>
      <c r="R638" s="165" t="str">
        <f t="shared" si="146"/>
        <v>n.a.</v>
      </c>
      <c r="S638" s="165" t="str">
        <f t="shared" si="146"/>
        <v>n.a.</v>
      </c>
    </row>
    <row r="639" spans="1:19" s="51" customFormat="1" x14ac:dyDescent="0.25">
      <c r="A639" s="239">
        <v>506</v>
      </c>
      <c r="B639" s="165" t="str">
        <f t="shared" si="145"/>
        <v>n.a.</v>
      </c>
      <c r="C639" s="165" t="str">
        <f t="shared" si="145"/>
        <v>n.a.</v>
      </c>
      <c r="D639" s="165" t="str">
        <f t="shared" si="145"/>
        <v>n.a.</v>
      </c>
      <c r="E639" s="165" t="str">
        <f t="shared" si="145"/>
        <v>n.a.</v>
      </c>
      <c r="F639" s="165" t="str">
        <f t="shared" si="145"/>
        <v>n.a.</v>
      </c>
      <c r="G639" s="165" t="str">
        <f t="shared" si="145"/>
        <v>n.a.</v>
      </c>
      <c r="H639" s="165" t="str">
        <f t="shared" si="145"/>
        <v>n.a.</v>
      </c>
      <c r="I639" s="165" t="str">
        <f t="shared" si="145"/>
        <v>n.a.</v>
      </c>
      <c r="J639" s="165" t="str">
        <f t="shared" si="145"/>
        <v>n.a.</v>
      </c>
      <c r="K639" s="165" t="str">
        <f t="shared" si="145"/>
        <v>n.a.</v>
      </c>
      <c r="L639" s="165" t="str">
        <f t="shared" si="146"/>
        <v>n.a.</v>
      </c>
      <c r="M639" s="165" t="str">
        <f t="shared" si="146"/>
        <v>n.a.</v>
      </c>
      <c r="N639" s="165" t="str">
        <f t="shared" si="146"/>
        <v>n.a.</v>
      </c>
      <c r="O639" s="165" t="str">
        <f t="shared" si="146"/>
        <v>n.a.</v>
      </c>
      <c r="P639" s="165" t="str">
        <f t="shared" si="146"/>
        <v>n.a.</v>
      </c>
      <c r="Q639" s="165" t="str">
        <f t="shared" si="146"/>
        <v>n.a.</v>
      </c>
      <c r="R639" s="165" t="str">
        <f t="shared" si="146"/>
        <v>n.a.</v>
      </c>
      <c r="S639" s="165" t="str">
        <f t="shared" si="146"/>
        <v>n.a.</v>
      </c>
    </row>
    <row r="640" spans="1:19" s="51" customFormat="1" x14ac:dyDescent="0.25">
      <c r="A640" s="239">
        <v>507</v>
      </c>
      <c r="B640" s="165" t="str">
        <f t="shared" si="145"/>
        <v>n.a.</v>
      </c>
      <c r="C640" s="165" t="str">
        <f t="shared" si="145"/>
        <v>n.a.</v>
      </c>
      <c r="D640" s="165" t="str">
        <f t="shared" si="145"/>
        <v>n.a.</v>
      </c>
      <c r="E640" s="165" t="str">
        <f t="shared" si="145"/>
        <v>n.a.</v>
      </c>
      <c r="F640" s="165" t="str">
        <f t="shared" si="145"/>
        <v>n.a.</v>
      </c>
      <c r="G640" s="165" t="str">
        <f t="shared" si="145"/>
        <v>n.a.</v>
      </c>
      <c r="H640" s="165" t="str">
        <f t="shared" si="145"/>
        <v>n.a.</v>
      </c>
      <c r="I640" s="165" t="str">
        <f t="shared" si="145"/>
        <v>n.a.</v>
      </c>
      <c r="J640" s="165" t="str">
        <f t="shared" si="145"/>
        <v>n.a.</v>
      </c>
      <c r="K640" s="165" t="str">
        <f t="shared" si="145"/>
        <v>n.a.</v>
      </c>
      <c r="L640" s="165" t="str">
        <f t="shared" si="146"/>
        <v>n.a.</v>
      </c>
      <c r="M640" s="165" t="str">
        <f t="shared" si="146"/>
        <v>n.a.</v>
      </c>
      <c r="N640" s="165" t="str">
        <f t="shared" si="146"/>
        <v>n.a.</v>
      </c>
      <c r="O640" s="165" t="str">
        <f t="shared" si="146"/>
        <v>n.a.</v>
      </c>
      <c r="P640" s="165" t="str">
        <f t="shared" si="146"/>
        <v>n.a.</v>
      </c>
      <c r="Q640" s="165" t="str">
        <f t="shared" si="146"/>
        <v>n.a.</v>
      </c>
      <c r="R640" s="165" t="str">
        <f t="shared" si="146"/>
        <v>n.a.</v>
      </c>
      <c r="S640" s="165" t="str">
        <f t="shared" si="146"/>
        <v>n.a.</v>
      </c>
    </row>
    <row r="641" spans="1:19" s="51" customFormat="1" x14ac:dyDescent="0.25">
      <c r="A641" s="239">
        <v>508</v>
      </c>
      <c r="B641" s="165" t="str">
        <f t="shared" si="145"/>
        <v>n.a.</v>
      </c>
      <c r="C641" s="165" t="str">
        <f t="shared" si="145"/>
        <v>n.a.</v>
      </c>
      <c r="D641" s="165" t="str">
        <f t="shared" si="145"/>
        <v>n.a.</v>
      </c>
      <c r="E641" s="165" t="str">
        <f t="shared" si="145"/>
        <v>n.a.</v>
      </c>
      <c r="F641" s="165" t="str">
        <f t="shared" si="145"/>
        <v>n.a.</v>
      </c>
      <c r="G641" s="165" t="str">
        <f t="shared" si="145"/>
        <v>n.a.</v>
      </c>
      <c r="H641" s="165" t="str">
        <f t="shared" si="145"/>
        <v>n.a.</v>
      </c>
      <c r="I641" s="165" t="str">
        <f t="shared" si="145"/>
        <v>n.a.</v>
      </c>
      <c r="J641" s="165" t="str">
        <f t="shared" si="145"/>
        <v>n.a.</v>
      </c>
      <c r="K641" s="165" t="str">
        <f t="shared" si="145"/>
        <v>n.a.</v>
      </c>
      <c r="L641" s="165" t="str">
        <f t="shared" si="146"/>
        <v>n.a.</v>
      </c>
      <c r="M641" s="165" t="str">
        <f t="shared" si="146"/>
        <v>n.a.</v>
      </c>
      <c r="N641" s="165" t="str">
        <f t="shared" si="146"/>
        <v>n.a.</v>
      </c>
      <c r="O641" s="165" t="str">
        <f t="shared" si="146"/>
        <v>n.a.</v>
      </c>
      <c r="P641" s="165" t="str">
        <f t="shared" si="146"/>
        <v>n.a.</v>
      </c>
      <c r="Q641" s="165" t="str">
        <f t="shared" si="146"/>
        <v>n.a.</v>
      </c>
      <c r="R641" s="165" t="str">
        <f t="shared" si="146"/>
        <v>n.a.</v>
      </c>
      <c r="S641" s="165" t="str">
        <f t="shared" si="146"/>
        <v>n.a.</v>
      </c>
    </row>
    <row r="642" spans="1:19" s="51" customFormat="1" x14ac:dyDescent="0.25">
      <c r="A642" s="239">
        <v>509</v>
      </c>
      <c r="B642" s="165" t="str">
        <f t="shared" si="145"/>
        <v>n.a.</v>
      </c>
      <c r="C642" s="165" t="str">
        <f t="shared" si="145"/>
        <v>n.a.</v>
      </c>
      <c r="D642" s="165" t="str">
        <f t="shared" si="145"/>
        <v>n.a.</v>
      </c>
      <c r="E642" s="165" t="str">
        <f t="shared" si="145"/>
        <v>n.a.</v>
      </c>
      <c r="F642" s="165" t="str">
        <f t="shared" si="145"/>
        <v>n.a.</v>
      </c>
      <c r="G642" s="165" t="str">
        <f t="shared" si="145"/>
        <v>n.a.</v>
      </c>
      <c r="H642" s="165" t="str">
        <f t="shared" si="145"/>
        <v>n.a.</v>
      </c>
      <c r="I642" s="165" t="str">
        <f t="shared" si="145"/>
        <v>n.a.</v>
      </c>
      <c r="J642" s="165" t="str">
        <f t="shared" si="145"/>
        <v>n.a.</v>
      </c>
      <c r="K642" s="165" t="str">
        <f t="shared" si="145"/>
        <v>n.a.</v>
      </c>
      <c r="L642" s="165" t="str">
        <f t="shared" si="146"/>
        <v>n.a.</v>
      </c>
      <c r="M642" s="165" t="str">
        <f t="shared" si="146"/>
        <v>n.a.</v>
      </c>
      <c r="N642" s="165" t="str">
        <f t="shared" si="146"/>
        <v>n.a.</v>
      </c>
      <c r="O642" s="165" t="str">
        <f t="shared" si="146"/>
        <v>n.a.</v>
      </c>
      <c r="P642" s="165" t="str">
        <f t="shared" si="146"/>
        <v>n.a.</v>
      </c>
      <c r="Q642" s="165" t="str">
        <f t="shared" si="146"/>
        <v>n.a.</v>
      </c>
      <c r="R642" s="165" t="str">
        <f t="shared" si="146"/>
        <v>n.a.</v>
      </c>
      <c r="S642" s="165" t="str">
        <f t="shared" si="146"/>
        <v>n.a.</v>
      </c>
    </row>
    <row r="643" spans="1:19" s="51" customFormat="1" x14ac:dyDescent="0.25">
      <c r="A643" s="239">
        <v>510</v>
      </c>
      <c r="B643" s="165" t="str">
        <f t="shared" si="145"/>
        <v>n.a.</v>
      </c>
      <c r="C643" s="165" t="str">
        <f t="shared" si="145"/>
        <v>n.a.</v>
      </c>
      <c r="D643" s="165" t="str">
        <f t="shared" si="145"/>
        <v>n.a.</v>
      </c>
      <c r="E643" s="165" t="str">
        <f t="shared" si="145"/>
        <v>n.a.</v>
      </c>
      <c r="F643" s="165" t="str">
        <f t="shared" si="145"/>
        <v>n.a.</v>
      </c>
      <c r="G643" s="165" t="str">
        <f t="shared" si="145"/>
        <v>n.a.</v>
      </c>
      <c r="H643" s="165" t="str">
        <f t="shared" si="145"/>
        <v>n.a.</v>
      </c>
      <c r="I643" s="165" t="str">
        <f t="shared" si="145"/>
        <v>n.a.</v>
      </c>
      <c r="J643" s="165" t="str">
        <f t="shared" si="145"/>
        <v>n.a.</v>
      </c>
      <c r="K643" s="165" t="str">
        <f t="shared" si="145"/>
        <v>n.a.</v>
      </c>
      <c r="L643" s="165" t="str">
        <f t="shared" si="146"/>
        <v>n.a.</v>
      </c>
      <c r="M643" s="165" t="str">
        <f t="shared" si="146"/>
        <v>n.a.</v>
      </c>
      <c r="N643" s="165" t="str">
        <f t="shared" si="146"/>
        <v>n.a.</v>
      </c>
      <c r="O643" s="165" t="str">
        <f t="shared" si="146"/>
        <v>n.a.</v>
      </c>
      <c r="P643" s="165" t="str">
        <f t="shared" si="146"/>
        <v>n.a.</v>
      </c>
      <c r="Q643" s="165" t="str">
        <f t="shared" si="146"/>
        <v>n.a.</v>
      </c>
      <c r="R643" s="165" t="str">
        <f t="shared" si="146"/>
        <v>n.a.</v>
      </c>
      <c r="S643" s="165" t="str">
        <f t="shared" si="146"/>
        <v>n.a.</v>
      </c>
    </row>
    <row r="644" spans="1:19" s="51" customFormat="1" x14ac:dyDescent="0.25">
      <c r="A644" s="239">
        <v>511</v>
      </c>
      <c r="B644" s="165" t="str">
        <f t="shared" ref="B644:K653" si="147">IFERROR(INDEX(CNCodes_ListKey,MATCH($A644&amp;"_"&amp;B$132,CNCodes_ListNumbering,0)),CONST_NA)</f>
        <v>n.a.</v>
      </c>
      <c r="C644" s="165" t="str">
        <f t="shared" si="147"/>
        <v>n.a.</v>
      </c>
      <c r="D644" s="165" t="str">
        <f t="shared" si="147"/>
        <v>n.a.</v>
      </c>
      <c r="E644" s="165" t="str">
        <f t="shared" si="147"/>
        <v>n.a.</v>
      </c>
      <c r="F644" s="165" t="str">
        <f t="shared" si="147"/>
        <v>n.a.</v>
      </c>
      <c r="G644" s="165" t="str">
        <f t="shared" si="147"/>
        <v>n.a.</v>
      </c>
      <c r="H644" s="165" t="str">
        <f t="shared" si="147"/>
        <v>n.a.</v>
      </c>
      <c r="I644" s="165" t="str">
        <f t="shared" si="147"/>
        <v>n.a.</v>
      </c>
      <c r="J644" s="165" t="str">
        <f t="shared" si="147"/>
        <v>n.a.</v>
      </c>
      <c r="K644" s="165" t="str">
        <f t="shared" si="147"/>
        <v>n.a.</v>
      </c>
      <c r="L644" s="165" t="str">
        <f t="shared" ref="L644:S653" si="148">IFERROR(INDEX(CNCodes_ListKey,MATCH($A644&amp;"_"&amp;L$132,CNCodes_ListNumbering,0)),CONST_NA)</f>
        <v>n.a.</v>
      </c>
      <c r="M644" s="165" t="str">
        <f t="shared" si="148"/>
        <v>n.a.</v>
      </c>
      <c r="N644" s="165" t="str">
        <f t="shared" si="148"/>
        <v>n.a.</v>
      </c>
      <c r="O644" s="165" t="str">
        <f t="shared" si="148"/>
        <v>n.a.</v>
      </c>
      <c r="P644" s="165" t="str">
        <f t="shared" si="148"/>
        <v>n.a.</v>
      </c>
      <c r="Q644" s="165" t="str">
        <f t="shared" si="148"/>
        <v>n.a.</v>
      </c>
      <c r="R644" s="165" t="str">
        <f t="shared" si="148"/>
        <v>n.a.</v>
      </c>
      <c r="S644" s="165" t="str">
        <f t="shared" si="148"/>
        <v>n.a.</v>
      </c>
    </row>
    <row r="645" spans="1:19" s="51" customFormat="1" x14ac:dyDescent="0.25">
      <c r="A645" s="239">
        <v>512</v>
      </c>
      <c r="B645" s="165" t="str">
        <f t="shared" si="147"/>
        <v>n.a.</v>
      </c>
      <c r="C645" s="165" t="str">
        <f t="shared" si="147"/>
        <v>n.a.</v>
      </c>
      <c r="D645" s="165" t="str">
        <f t="shared" si="147"/>
        <v>n.a.</v>
      </c>
      <c r="E645" s="165" t="str">
        <f t="shared" si="147"/>
        <v>n.a.</v>
      </c>
      <c r="F645" s="165" t="str">
        <f t="shared" si="147"/>
        <v>n.a.</v>
      </c>
      <c r="G645" s="165" t="str">
        <f t="shared" si="147"/>
        <v>n.a.</v>
      </c>
      <c r="H645" s="165" t="str">
        <f t="shared" si="147"/>
        <v>n.a.</v>
      </c>
      <c r="I645" s="165" t="str">
        <f t="shared" si="147"/>
        <v>n.a.</v>
      </c>
      <c r="J645" s="165" t="str">
        <f t="shared" si="147"/>
        <v>n.a.</v>
      </c>
      <c r="K645" s="165" t="str">
        <f t="shared" si="147"/>
        <v>n.a.</v>
      </c>
      <c r="L645" s="165" t="str">
        <f t="shared" si="148"/>
        <v>n.a.</v>
      </c>
      <c r="M645" s="165" t="str">
        <f t="shared" si="148"/>
        <v>n.a.</v>
      </c>
      <c r="N645" s="165" t="str">
        <f t="shared" si="148"/>
        <v>n.a.</v>
      </c>
      <c r="O645" s="165" t="str">
        <f t="shared" si="148"/>
        <v>n.a.</v>
      </c>
      <c r="P645" s="165" t="str">
        <f t="shared" si="148"/>
        <v>n.a.</v>
      </c>
      <c r="Q645" s="165" t="str">
        <f t="shared" si="148"/>
        <v>n.a.</v>
      </c>
      <c r="R645" s="165" t="str">
        <f t="shared" si="148"/>
        <v>n.a.</v>
      </c>
      <c r="S645" s="165" t="str">
        <f t="shared" si="148"/>
        <v>n.a.</v>
      </c>
    </row>
    <row r="646" spans="1:19" s="51" customFormat="1" x14ac:dyDescent="0.25">
      <c r="A646" s="239">
        <v>513</v>
      </c>
      <c r="B646" s="165" t="str">
        <f t="shared" si="147"/>
        <v>n.a.</v>
      </c>
      <c r="C646" s="165" t="str">
        <f t="shared" si="147"/>
        <v>n.a.</v>
      </c>
      <c r="D646" s="165" t="str">
        <f t="shared" si="147"/>
        <v>n.a.</v>
      </c>
      <c r="E646" s="165" t="str">
        <f t="shared" si="147"/>
        <v>n.a.</v>
      </c>
      <c r="F646" s="165" t="str">
        <f t="shared" si="147"/>
        <v>n.a.</v>
      </c>
      <c r="G646" s="165" t="str">
        <f t="shared" si="147"/>
        <v>n.a.</v>
      </c>
      <c r="H646" s="165" t="str">
        <f t="shared" si="147"/>
        <v>n.a.</v>
      </c>
      <c r="I646" s="165" t="str">
        <f t="shared" si="147"/>
        <v>n.a.</v>
      </c>
      <c r="J646" s="165" t="str">
        <f t="shared" si="147"/>
        <v>n.a.</v>
      </c>
      <c r="K646" s="165" t="str">
        <f t="shared" si="147"/>
        <v>n.a.</v>
      </c>
      <c r="L646" s="165" t="str">
        <f t="shared" si="148"/>
        <v>n.a.</v>
      </c>
      <c r="M646" s="165" t="str">
        <f t="shared" si="148"/>
        <v>n.a.</v>
      </c>
      <c r="N646" s="165" t="str">
        <f t="shared" si="148"/>
        <v>n.a.</v>
      </c>
      <c r="O646" s="165" t="str">
        <f t="shared" si="148"/>
        <v>n.a.</v>
      </c>
      <c r="P646" s="165" t="str">
        <f t="shared" si="148"/>
        <v>n.a.</v>
      </c>
      <c r="Q646" s="165" t="str">
        <f t="shared" si="148"/>
        <v>n.a.</v>
      </c>
      <c r="R646" s="165" t="str">
        <f t="shared" si="148"/>
        <v>n.a.</v>
      </c>
      <c r="S646" s="165" t="str">
        <f t="shared" si="148"/>
        <v>n.a.</v>
      </c>
    </row>
    <row r="647" spans="1:19" s="51" customFormat="1" x14ac:dyDescent="0.25">
      <c r="A647" s="239">
        <v>514</v>
      </c>
      <c r="B647" s="165" t="str">
        <f t="shared" si="147"/>
        <v>n.a.</v>
      </c>
      <c r="C647" s="165" t="str">
        <f t="shared" si="147"/>
        <v>n.a.</v>
      </c>
      <c r="D647" s="165" t="str">
        <f t="shared" si="147"/>
        <v>n.a.</v>
      </c>
      <c r="E647" s="165" t="str">
        <f t="shared" si="147"/>
        <v>n.a.</v>
      </c>
      <c r="F647" s="165" t="str">
        <f t="shared" si="147"/>
        <v>n.a.</v>
      </c>
      <c r="G647" s="165" t="str">
        <f t="shared" si="147"/>
        <v>n.a.</v>
      </c>
      <c r="H647" s="165" t="str">
        <f t="shared" si="147"/>
        <v>n.a.</v>
      </c>
      <c r="I647" s="165" t="str">
        <f t="shared" si="147"/>
        <v>n.a.</v>
      </c>
      <c r="J647" s="165" t="str">
        <f t="shared" si="147"/>
        <v>n.a.</v>
      </c>
      <c r="K647" s="165" t="str">
        <f t="shared" si="147"/>
        <v>n.a.</v>
      </c>
      <c r="L647" s="165" t="str">
        <f t="shared" si="148"/>
        <v>n.a.</v>
      </c>
      <c r="M647" s="165" t="str">
        <f t="shared" si="148"/>
        <v>n.a.</v>
      </c>
      <c r="N647" s="165" t="str">
        <f t="shared" si="148"/>
        <v>n.a.</v>
      </c>
      <c r="O647" s="165" t="str">
        <f t="shared" si="148"/>
        <v>n.a.</v>
      </c>
      <c r="P647" s="165" t="str">
        <f t="shared" si="148"/>
        <v>n.a.</v>
      </c>
      <c r="Q647" s="165" t="str">
        <f t="shared" si="148"/>
        <v>n.a.</v>
      </c>
      <c r="R647" s="165" t="str">
        <f t="shared" si="148"/>
        <v>n.a.</v>
      </c>
      <c r="S647" s="165" t="str">
        <f t="shared" si="148"/>
        <v>n.a.</v>
      </c>
    </row>
    <row r="648" spans="1:19" s="51" customFormat="1" x14ac:dyDescent="0.25">
      <c r="A648" s="239">
        <v>515</v>
      </c>
      <c r="B648" s="165" t="str">
        <f t="shared" si="147"/>
        <v>n.a.</v>
      </c>
      <c r="C648" s="165" t="str">
        <f t="shared" si="147"/>
        <v>n.a.</v>
      </c>
      <c r="D648" s="165" t="str">
        <f t="shared" si="147"/>
        <v>n.a.</v>
      </c>
      <c r="E648" s="165" t="str">
        <f t="shared" si="147"/>
        <v>n.a.</v>
      </c>
      <c r="F648" s="165" t="str">
        <f t="shared" si="147"/>
        <v>n.a.</v>
      </c>
      <c r="G648" s="165" t="str">
        <f t="shared" si="147"/>
        <v>n.a.</v>
      </c>
      <c r="H648" s="165" t="str">
        <f t="shared" si="147"/>
        <v>n.a.</v>
      </c>
      <c r="I648" s="165" t="str">
        <f t="shared" si="147"/>
        <v>n.a.</v>
      </c>
      <c r="J648" s="165" t="str">
        <f t="shared" si="147"/>
        <v>n.a.</v>
      </c>
      <c r="K648" s="165" t="str">
        <f t="shared" si="147"/>
        <v>n.a.</v>
      </c>
      <c r="L648" s="165" t="str">
        <f t="shared" si="148"/>
        <v>n.a.</v>
      </c>
      <c r="M648" s="165" t="str">
        <f t="shared" si="148"/>
        <v>n.a.</v>
      </c>
      <c r="N648" s="165" t="str">
        <f t="shared" si="148"/>
        <v>n.a.</v>
      </c>
      <c r="O648" s="165" t="str">
        <f t="shared" si="148"/>
        <v>n.a.</v>
      </c>
      <c r="P648" s="165" t="str">
        <f t="shared" si="148"/>
        <v>n.a.</v>
      </c>
      <c r="Q648" s="165" t="str">
        <f t="shared" si="148"/>
        <v>n.a.</v>
      </c>
      <c r="R648" s="165" t="str">
        <f t="shared" si="148"/>
        <v>n.a.</v>
      </c>
      <c r="S648" s="165" t="str">
        <f t="shared" si="148"/>
        <v>n.a.</v>
      </c>
    </row>
    <row r="649" spans="1:19" s="51" customFormat="1" x14ac:dyDescent="0.25">
      <c r="A649" s="239">
        <v>516</v>
      </c>
      <c r="B649" s="165" t="str">
        <f t="shared" si="147"/>
        <v>n.a.</v>
      </c>
      <c r="C649" s="165" t="str">
        <f t="shared" si="147"/>
        <v>n.a.</v>
      </c>
      <c r="D649" s="165" t="str">
        <f t="shared" si="147"/>
        <v>n.a.</v>
      </c>
      <c r="E649" s="165" t="str">
        <f t="shared" si="147"/>
        <v>n.a.</v>
      </c>
      <c r="F649" s="165" t="str">
        <f t="shared" si="147"/>
        <v>n.a.</v>
      </c>
      <c r="G649" s="165" t="str">
        <f t="shared" si="147"/>
        <v>n.a.</v>
      </c>
      <c r="H649" s="165" t="str">
        <f t="shared" si="147"/>
        <v>n.a.</v>
      </c>
      <c r="I649" s="165" t="str">
        <f t="shared" si="147"/>
        <v>n.a.</v>
      </c>
      <c r="J649" s="165" t="str">
        <f t="shared" si="147"/>
        <v>n.a.</v>
      </c>
      <c r="K649" s="165" t="str">
        <f t="shared" si="147"/>
        <v>n.a.</v>
      </c>
      <c r="L649" s="165" t="str">
        <f t="shared" si="148"/>
        <v>n.a.</v>
      </c>
      <c r="M649" s="165" t="str">
        <f t="shared" si="148"/>
        <v>n.a.</v>
      </c>
      <c r="N649" s="165" t="str">
        <f t="shared" si="148"/>
        <v>n.a.</v>
      </c>
      <c r="O649" s="165" t="str">
        <f t="shared" si="148"/>
        <v>n.a.</v>
      </c>
      <c r="P649" s="165" t="str">
        <f t="shared" si="148"/>
        <v>n.a.</v>
      </c>
      <c r="Q649" s="165" t="str">
        <f t="shared" si="148"/>
        <v>n.a.</v>
      </c>
      <c r="R649" s="165" t="str">
        <f t="shared" si="148"/>
        <v>n.a.</v>
      </c>
      <c r="S649" s="165" t="str">
        <f t="shared" si="148"/>
        <v>n.a.</v>
      </c>
    </row>
    <row r="650" spans="1:19" s="51" customFormat="1" x14ac:dyDescent="0.25">
      <c r="A650" s="239">
        <v>517</v>
      </c>
      <c r="B650" s="165" t="str">
        <f t="shared" si="147"/>
        <v>n.a.</v>
      </c>
      <c r="C650" s="165" t="str">
        <f t="shared" si="147"/>
        <v>n.a.</v>
      </c>
      <c r="D650" s="165" t="str">
        <f t="shared" si="147"/>
        <v>n.a.</v>
      </c>
      <c r="E650" s="165" t="str">
        <f t="shared" si="147"/>
        <v>n.a.</v>
      </c>
      <c r="F650" s="165" t="str">
        <f t="shared" si="147"/>
        <v>n.a.</v>
      </c>
      <c r="G650" s="165" t="str">
        <f t="shared" si="147"/>
        <v>n.a.</v>
      </c>
      <c r="H650" s="165" t="str">
        <f t="shared" si="147"/>
        <v>n.a.</v>
      </c>
      <c r="I650" s="165" t="str">
        <f t="shared" si="147"/>
        <v>n.a.</v>
      </c>
      <c r="J650" s="165" t="str">
        <f t="shared" si="147"/>
        <v>n.a.</v>
      </c>
      <c r="K650" s="165" t="str">
        <f t="shared" si="147"/>
        <v>n.a.</v>
      </c>
      <c r="L650" s="165" t="str">
        <f t="shared" si="148"/>
        <v>n.a.</v>
      </c>
      <c r="M650" s="165" t="str">
        <f t="shared" si="148"/>
        <v>n.a.</v>
      </c>
      <c r="N650" s="165" t="str">
        <f t="shared" si="148"/>
        <v>n.a.</v>
      </c>
      <c r="O650" s="165" t="str">
        <f t="shared" si="148"/>
        <v>n.a.</v>
      </c>
      <c r="P650" s="165" t="str">
        <f t="shared" si="148"/>
        <v>n.a.</v>
      </c>
      <c r="Q650" s="165" t="str">
        <f t="shared" si="148"/>
        <v>n.a.</v>
      </c>
      <c r="R650" s="165" t="str">
        <f t="shared" si="148"/>
        <v>n.a.</v>
      </c>
      <c r="S650" s="165" t="str">
        <f t="shared" si="148"/>
        <v>n.a.</v>
      </c>
    </row>
    <row r="651" spans="1:19" s="51" customFormat="1" x14ac:dyDescent="0.25">
      <c r="A651" s="239">
        <v>518</v>
      </c>
      <c r="B651" s="165" t="str">
        <f t="shared" si="147"/>
        <v>n.a.</v>
      </c>
      <c r="C651" s="165" t="str">
        <f t="shared" si="147"/>
        <v>n.a.</v>
      </c>
      <c r="D651" s="165" t="str">
        <f t="shared" si="147"/>
        <v>n.a.</v>
      </c>
      <c r="E651" s="165" t="str">
        <f t="shared" si="147"/>
        <v>n.a.</v>
      </c>
      <c r="F651" s="165" t="str">
        <f t="shared" si="147"/>
        <v>n.a.</v>
      </c>
      <c r="G651" s="165" t="str">
        <f t="shared" si="147"/>
        <v>n.a.</v>
      </c>
      <c r="H651" s="165" t="str">
        <f t="shared" si="147"/>
        <v>n.a.</v>
      </c>
      <c r="I651" s="165" t="str">
        <f t="shared" si="147"/>
        <v>n.a.</v>
      </c>
      <c r="J651" s="165" t="str">
        <f t="shared" si="147"/>
        <v>n.a.</v>
      </c>
      <c r="K651" s="165" t="str">
        <f t="shared" si="147"/>
        <v>n.a.</v>
      </c>
      <c r="L651" s="165" t="str">
        <f t="shared" si="148"/>
        <v>n.a.</v>
      </c>
      <c r="M651" s="165" t="str">
        <f t="shared" si="148"/>
        <v>n.a.</v>
      </c>
      <c r="N651" s="165" t="str">
        <f t="shared" si="148"/>
        <v>n.a.</v>
      </c>
      <c r="O651" s="165" t="str">
        <f t="shared" si="148"/>
        <v>n.a.</v>
      </c>
      <c r="P651" s="165" t="str">
        <f t="shared" si="148"/>
        <v>n.a.</v>
      </c>
      <c r="Q651" s="165" t="str">
        <f t="shared" si="148"/>
        <v>n.a.</v>
      </c>
      <c r="R651" s="165" t="str">
        <f t="shared" si="148"/>
        <v>n.a.</v>
      </c>
      <c r="S651" s="165" t="str">
        <f t="shared" si="148"/>
        <v>n.a.</v>
      </c>
    </row>
    <row r="652" spans="1:19" s="51" customFormat="1" x14ac:dyDescent="0.25">
      <c r="A652" s="239">
        <v>519</v>
      </c>
      <c r="B652" s="165" t="str">
        <f t="shared" si="147"/>
        <v>n.a.</v>
      </c>
      <c r="C652" s="165" t="str">
        <f t="shared" si="147"/>
        <v>n.a.</v>
      </c>
      <c r="D652" s="165" t="str">
        <f t="shared" si="147"/>
        <v>n.a.</v>
      </c>
      <c r="E652" s="165" t="str">
        <f t="shared" si="147"/>
        <v>n.a.</v>
      </c>
      <c r="F652" s="165" t="str">
        <f t="shared" si="147"/>
        <v>n.a.</v>
      </c>
      <c r="G652" s="165" t="str">
        <f t="shared" si="147"/>
        <v>n.a.</v>
      </c>
      <c r="H652" s="165" t="str">
        <f t="shared" si="147"/>
        <v>n.a.</v>
      </c>
      <c r="I652" s="165" t="str">
        <f t="shared" si="147"/>
        <v>n.a.</v>
      </c>
      <c r="J652" s="165" t="str">
        <f t="shared" si="147"/>
        <v>n.a.</v>
      </c>
      <c r="K652" s="165" t="str">
        <f t="shared" si="147"/>
        <v>n.a.</v>
      </c>
      <c r="L652" s="165" t="str">
        <f t="shared" si="148"/>
        <v>n.a.</v>
      </c>
      <c r="M652" s="165" t="str">
        <f t="shared" si="148"/>
        <v>n.a.</v>
      </c>
      <c r="N652" s="165" t="str">
        <f t="shared" si="148"/>
        <v>n.a.</v>
      </c>
      <c r="O652" s="165" t="str">
        <f t="shared" si="148"/>
        <v>n.a.</v>
      </c>
      <c r="P652" s="165" t="str">
        <f t="shared" si="148"/>
        <v>n.a.</v>
      </c>
      <c r="Q652" s="165" t="str">
        <f t="shared" si="148"/>
        <v>n.a.</v>
      </c>
      <c r="R652" s="165" t="str">
        <f t="shared" si="148"/>
        <v>n.a.</v>
      </c>
      <c r="S652" s="165" t="str">
        <f t="shared" si="148"/>
        <v>n.a.</v>
      </c>
    </row>
    <row r="653" spans="1:19" s="51" customFormat="1" x14ac:dyDescent="0.25">
      <c r="A653" s="239">
        <v>520</v>
      </c>
      <c r="B653" s="165" t="str">
        <f t="shared" si="147"/>
        <v>n.a.</v>
      </c>
      <c r="C653" s="165" t="str">
        <f t="shared" si="147"/>
        <v>n.a.</v>
      </c>
      <c r="D653" s="165" t="str">
        <f t="shared" si="147"/>
        <v>n.a.</v>
      </c>
      <c r="E653" s="165" t="str">
        <f t="shared" si="147"/>
        <v>n.a.</v>
      </c>
      <c r="F653" s="165" t="str">
        <f t="shared" si="147"/>
        <v>n.a.</v>
      </c>
      <c r="G653" s="165" t="str">
        <f t="shared" si="147"/>
        <v>n.a.</v>
      </c>
      <c r="H653" s="165" t="str">
        <f t="shared" si="147"/>
        <v>n.a.</v>
      </c>
      <c r="I653" s="165" t="str">
        <f t="shared" si="147"/>
        <v>n.a.</v>
      </c>
      <c r="J653" s="165" t="str">
        <f t="shared" si="147"/>
        <v>n.a.</v>
      </c>
      <c r="K653" s="165" t="str">
        <f t="shared" si="147"/>
        <v>n.a.</v>
      </c>
      <c r="L653" s="165" t="str">
        <f t="shared" si="148"/>
        <v>n.a.</v>
      </c>
      <c r="M653" s="165" t="str">
        <f t="shared" si="148"/>
        <v>n.a.</v>
      </c>
      <c r="N653" s="165" t="str">
        <f t="shared" si="148"/>
        <v>n.a.</v>
      </c>
      <c r="O653" s="165" t="str">
        <f t="shared" si="148"/>
        <v>n.a.</v>
      </c>
      <c r="P653" s="165" t="str">
        <f t="shared" si="148"/>
        <v>n.a.</v>
      </c>
      <c r="Q653" s="165" t="str">
        <f t="shared" si="148"/>
        <v>n.a.</v>
      </c>
      <c r="R653" s="165" t="str">
        <f t="shared" si="148"/>
        <v>n.a.</v>
      </c>
      <c r="S653" s="165" t="str">
        <f t="shared" si="148"/>
        <v>n.a.</v>
      </c>
    </row>
    <row r="654" spans="1:19" s="51" customFormat="1" x14ac:dyDescent="0.25">
      <c r="A654" s="239">
        <v>521</v>
      </c>
      <c r="B654" s="165" t="str">
        <f t="shared" ref="B654:K663" si="149">IFERROR(INDEX(CNCodes_ListKey,MATCH($A654&amp;"_"&amp;B$132,CNCodes_ListNumbering,0)),CONST_NA)</f>
        <v>n.a.</v>
      </c>
      <c r="C654" s="165" t="str">
        <f t="shared" si="149"/>
        <v>n.a.</v>
      </c>
      <c r="D654" s="165" t="str">
        <f t="shared" si="149"/>
        <v>n.a.</v>
      </c>
      <c r="E654" s="165" t="str">
        <f t="shared" si="149"/>
        <v>n.a.</v>
      </c>
      <c r="F654" s="165" t="str">
        <f t="shared" si="149"/>
        <v>n.a.</v>
      </c>
      <c r="G654" s="165" t="str">
        <f t="shared" si="149"/>
        <v>n.a.</v>
      </c>
      <c r="H654" s="165" t="str">
        <f t="shared" si="149"/>
        <v>n.a.</v>
      </c>
      <c r="I654" s="165" t="str">
        <f t="shared" si="149"/>
        <v>n.a.</v>
      </c>
      <c r="J654" s="165" t="str">
        <f t="shared" si="149"/>
        <v>n.a.</v>
      </c>
      <c r="K654" s="165" t="str">
        <f t="shared" si="149"/>
        <v>n.a.</v>
      </c>
      <c r="L654" s="165" t="str">
        <f t="shared" ref="L654:S663" si="150">IFERROR(INDEX(CNCodes_ListKey,MATCH($A654&amp;"_"&amp;L$132,CNCodes_ListNumbering,0)),CONST_NA)</f>
        <v>n.a.</v>
      </c>
      <c r="M654" s="165" t="str">
        <f t="shared" si="150"/>
        <v>n.a.</v>
      </c>
      <c r="N654" s="165" t="str">
        <f t="shared" si="150"/>
        <v>n.a.</v>
      </c>
      <c r="O654" s="165" t="str">
        <f t="shared" si="150"/>
        <v>n.a.</v>
      </c>
      <c r="P654" s="165" t="str">
        <f t="shared" si="150"/>
        <v>n.a.</v>
      </c>
      <c r="Q654" s="165" t="str">
        <f t="shared" si="150"/>
        <v>n.a.</v>
      </c>
      <c r="R654" s="165" t="str">
        <f t="shared" si="150"/>
        <v>n.a.</v>
      </c>
      <c r="S654" s="165" t="str">
        <f t="shared" si="150"/>
        <v>n.a.</v>
      </c>
    </row>
    <row r="655" spans="1:19" s="51" customFormat="1" x14ac:dyDescent="0.25">
      <c r="A655" s="239">
        <v>522</v>
      </c>
      <c r="B655" s="165" t="str">
        <f t="shared" si="149"/>
        <v>n.a.</v>
      </c>
      <c r="C655" s="165" t="str">
        <f t="shared" si="149"/>
        <v>n.a.</v>
      </c>
      <c r="D655" s="165" t="str">
        <f t="shared" si="149"/>
        <v>n.a.</v>
      </c>
      <c r="E655" s="165" t="str">
        <f t="shared" si="149"/>
        <v>n.a.</v>
      </c>
      <c r="F655" s="165" t="str">
        <f t="shared" si="149"/>
        <v>n.a.</v>
      </c>
      <c r="G655" s="165" t="str">
        <f t="shared" si="149"/>
        <v>n.a.</v>
      </c>
      <c r="H655" s="165" t="str">
        <f t="shared" si="149"/>
        <v>n.a.</v>
      </c>
      <c r="I655" s="165" t="str">
        <f t="shared" si="149"/>
        <v>n.a.</v>
      </c>
      <c r="J655" s="165" t="str">
        <f t="shared" si="149"/>
        <v>n.a.</v>
      </c>
      <c r="K655" s="165" t="str">
        <f t="shared" si="149"/>
        <v>n.a.</v>
      </c>
      <c r="L655" s="165" t="str">
        <f t="shared" si="150"/>
        <v>n.a.</v>
      </c>
      <c r="M655" s="165" t="str">
        <f t="shared" si="150"/>
        <v>n.a.</v>
      </c>
      <c r="N655" s="165" t="str">
        <f t="shared" si="150"/>
        <v>n.a.</v>
      </c>
      <c r="O655" s="165" t="str">
        <f t="shared" si="150"/>
        <v>n.a.</v>
      </c>
      <c r="P655" s="165" t="str">
        <f t="shared" si="150"/>
        <v>n.a.</v>
      </c>
      <c r="Q655" s="165" t="str">
        <f t="shared" si="150"/>
        <v>n.a.</v>
      </c>
      <c r="R655" s="165" t="str">
        <f t="shared" si="150"/>
        <v>n.a.</v>
      </c>
      <c r="S655" s="165" t="str">
        <f t="shared" si="150"/>
        <v>n.a.</v>
      </c>
    </row>
    <row r="656" spans="1:19" s="51" customFormat="1" x14ac:dyDescent="0.25">
      <c r="A656" s="239">
        <v>523</v>
      </c>
      <c r="B656" s="165" t="str">
        <f t="shared" si="149"/>
        <v>n.a.</v>
      </c>
      <c r="C656" s="165" t="str">
        <f t="shared" si="149"/>
        <v>n.a.</v>
      </c>
      <c r="D656" s="165" t="str">
        <f t="shared" si="149"/>
        <v>n.a.</v>
      </c>
      <c r="E656" s="165" t="str">
        <f t="shared" si="149"/>
        <v>n.a.</v>
      </c>
      <c r="F656" s="165" t="str">
        <f t="shared" si="149"/>
        <v>n.a.</v>
      </c>
      <c r="G656" s="165" t="str">
        <f t="shared" si="149"/>
        <v>n.a.</v>
      </c>
      <c r="H656" s="165" t="str">
        <f t="shared" si="149"/>
        <v>n.a.</v>
      </c>
      <c r="I656" s="165" t="str">
        <f t="shared" si="149"/>
        <v>n.a.</v>
      </c>
      <c r="J656" s="165" t="str">
        <f t="shared" si="149"/>
        <v>n.a.</v>
      </c>
      <c r="K656" s="165" t="str">
        <f t="shared" si="149"/>
        <v>n.a.</v>
      </c>
      <c r="L656" s="165" t="str">
        <f t="shared" si="150"/>
        <v>n.a.</v>
      </c>
      <c r="M656" s="165" t="str">
        <f t="shared" si="150"/>
        <v>n.a.</v>
      </c>
      <c r="N656" s="165" t="str">
        <f t="shared" si="150"/>
        <v>n.a.</v>
      </c>
      <c r="O656" s="165" t="str">
        <f t="shared" si="150"/>
        <v>n.a.</v>
      </c>
      <c r="P656" s="165" t="str">
        <f t="shared" si="150"/>
        <v>n.a.</v>
      </c>
      <c r="Q656" s="165" t="str">
        <f t="shared" si="150"/>
        <v>n.a.</v>
      </c>
      <c r="R656" s="165" t="str">
        <f t="shared" si="150"/>
        <v>n.a.</v>
      </c>
      <c r="S656" s="165" t="str">
        <f t="shared" si="150"/>
        <v>n.a.</v>
      </c>
    </row>
    <row r="657" spans="1:19" s="51" customFormat="1" x14ac:dyDescent="0.25">
      <c r="A657" s="239">
        <v>524</v>
      </c>
      <c r="B657" s="165" t="str">
        <f t="shared" si="149"/>
        <v>n.a.</v>
      </c>
      <c r="C657" s="165" t="str">
        <f t="shared" si="149"/>
        <v>n.a.</v>
      </c>
      <c r="D657" s="165" t="str">
        <f t="shared" si="149"/>
        <v>n.a.</v>
      </c>
      <c r="E657" s="165" t="str">
        <f t="shared" si="149"/>
        <v>n.a.</v>
      </c>
      <c r="F657" s="165" t="str">
        <f t="shared" si="149"/>
        <v>n.a.</v>
      </c>
      <c r="G657" s="165" t="str">
        <f t="shared" si="149"/>
        <v>n.a.</v>
      </c>
      <c r="H657" s="165" t="str">
        <f t="shared" si="149"/>
        <v>n.a.</v>
      </c>
      <c r="I657" s="165" t="str">
        <f t="shared" si="149"/>
        <v>n.a.</v>
      </c>
      <c r="J657" s="165" t="str">
        <f t="shared" si="149"/>
        <v>n.a.</v>
      </c>
      <c r="K657" s="165" t="str">
        <f t="shared" si="149"/>
        <v>n.a.</v>
      </c>
      <c r="L657" s="165" t="str">
        <f t="shared" si="150"/>
        <v>n.a.</v>
      </c>
      <c r="M657" s="165" t="str">
        <f t="shared" si="150"/>
        <v>n.a.</v>
      </c>
      <c r="N657" s="165" t="str">
        <f t="shared" si="150"/>
        <v>n.a.</v>
      </c>
      <c r="O657" s="165" t="str">
        <f t="shared" si="150"/>
        <v>n.a.</v>
      </c>
      <c r="P657" s="165" t="str">
        <f t="shared" si="150"/>
        <v>n.a.</v>
      </c>
      <c r="Q657" s="165" t="str">
        <f t="shared" si="150"/>
        <v>n.a.</v>
      </c>
      <c r="R657" s="165" t="str">
        <f t="shared" si="150"/>
        <v>n.a.</v>
      </c>
      <c r="S657" s="165" t="str">
        <f t="shared" si="150"/>
        <v>n.a.</v>
      </c>
    </row>
    <row r="658" spans="1:19" s="51" customFormat="1" x14ac:dyDescent="0.25">
      <c r="A658" s="239">
        <v>525</v>
      </c>
      <c r="B658" s="165" t="str">
        <f t="shared" si="149"/>
        <v>n.a.</v>
      </c>
      <c r="C658" s="165" t="str">
        <f t="shared" si="149"/>
        <v>n.a.</v>
      </c>
      <c r="D658" s="165" t="str">
        <f t="shared" si="149"/>
        <v>n.a.</v>
      </c>
      <c r="E658" s="165" t="str">
        <f t="shared" si="149"/>
        <v>n.a.</v>
      </c>
      <c r="F658" s="165" t="str">
        <f t="shared" si="149"/>
        <v>n.a.</v>
      </c>
      <c r="G658" s="165" t="str">
        <f t="shared" si="149"/>
        <v>n.a.</v>
      </c>
      <c r="H658" s="165" t="str">
        <f t="shared" si="149"/>
        <v>n.a.</v>
      </c>
      <c r="I658" s="165" t="str">
        <f t="shared" si="149"/>
        <v>n.a.</v>
      </c>
      <c r="J658" s="165" t="str">
        <f t="shared" si="149"/>
        <v>n.a.</v>
      </c>
      <c r="K658" s="165" t="str">
        <f t="shared" si="149"/>
        <v>n.a.</v>
      </c>
      <c r="L658" s="165" t="str">
        <f t="shared" si="150"/>
        <v>n.a.</v>
      </c>
      <c r="M658" s="165" t="str">
        <f t="shared" si="150"/>
        <v>n.a.</v>
      </c>
      <c r="N658" s="165" t="str">
        <f t="shared" si="150"/>
        <v>n.a.</v>
      </c>
      <c r="O658" s="165" t="str">
        <f t="shared" si="150"/>
        <v>n.a.</v>
      </c>
      <c r="P658" s="165" t="str">
        <f t="shared" si="150"/>
        <v>n.a.</v>
      </c>
      <c r="Q658" s="165" t="str">
        <f t="shared" si="150"/>
        <v>n.a.</v>
      </c>
      <c r="R658" s="165" t="str">
        <f t="shared" si="150"/>
        <v>n.a.</v>
      </c>
      <c r="S658" s="165" t="str">
        <f t="shared" si="150"/>
        <v>n.a.</v>
      </c>
    </row>
    <row r="659" spans="1:19" s="51" customFormat="1" x14ac:dyDescent="0.25">
      <c r="A659" s="239">
        <v>526</v>
      </c>
      <c r="B659" s="165" t="str">
        <f t="shared" si="149"/>
        <v>n.a.</v>
      </c>
      <c r="C659" s="165" t="str">
        <f t="shared" si="149"/>
        <v>n.a.</v>
      </c>
      <c r="D659" s="165" t="str">
        <f t="shared" si="149"/>
        <v>n.a.</v>
      </c>
      <c r="E659" s="165" t="str">
        <f t="shared" si="149"/>
        <v>n.a.</v>
      </c>
      <c r="F659" s="165" t="str">
        <f t="shared" si="149"/>
        <v>n.a.</v>
      </c>
      <c r="G659" s="165" t="str">
        <f t="shared" si="149"/>
        <v>n.a.</v>
      </c>
      <c r="H659" s="165" t="str">
        <f t="shared" si="149"/>
        <v>n.a.</v>
      </c>
      <c r="I659" s="165" t="str">
        <f t="shared" si="149"/>
        <v>n.a.</v>
      </c>
      <c r="J659" s="165" t="str">
        <f t="shared" si="149"/>
        <v>n.a.</v>
      </c>
      <c r="K659" s="165" t="str">
        <f t="shared" si="149"/>
        <v>n.a.</v>
      </c>
      <c r="L659" s="165" t="str">
        <f t="shared" si="150"/>
        <v>n.a.</v>
      </c>
      <c r="M659" s="165" t="str">
        <f t="shared" si="150"/>
        <v>n.a.</v>
      </c>
      <c r="N659" s="165" t="str">
        <f t="shared" si="150"/>
        <v>n.a.</v>
      </c>
      <c r="O659" s="165" t="str">
        <f t="shared" si="150"/>
        <v>n.a.</v>
      </c>
      <c r="P659" s="165" t="str">
        <f t="shared" si="150"/>
        <v>n.a.</v>
      </c>
      <c r="Q659" s="165" t="str">
        <f t="shared" si="150"/>
        <v>n.a.</v>
      </c>
      <c r="R659" s="165" t="str">
        <f t="shared" si="150"/>
        <v>n.a.</v>
      </c>
      <c r="S659" s="165" t="str">
        <f t="shared" si="150"/>
        <v>n.a.</v>
      </c>
    </row>
    <row r="660" spans="1:19" s="51" customFormat="1" x14ac:dyDescent="0.25">
      <c r="A660" s="239">
        <v>527</v>
      </c>
      <c r="B660" s="165" t="str">
        <f t="shared" si="149"/>
        <v>n.a.</v>
      </c>
      <c r="C660" s="165" t="str">
        <f t="shared" si="149"/>
        <v>n.a.</v>
      </c>
      <c r="D660" s="165" t="str">
        <f t="shared" si="149"/>
        <v>n.a.</v>
      </c>
      <c r="E660" s="165" t="str">
        <f t="shared" si="149"/>
        <v>n.a.</v>
      </c>
      <c r="F660" s="165" t="str">
        <f t="shared" si="149"/>
        <v>n.a.</v>
      </c>
      <c r="G660" s="165" t="str">
        <f t="shared" si="149"/>
        <v>n.a.</v>
      </c>
      <c r="H660" s="165" t="str">
        <f t="shared" si="149"/>
        <v>n.a.</v>
      </c>
      <c r="I660" s="165" t="str">
        <f t="shared" si="149"/>
        <v>n.a.</v>
      </c>
      <c r="J660" s="165" t="str">
        <f t="shared" si="149"/>
        <v>n.a.</v>
      </c>
      <c r="K660" s="165" t="str">
        <f t="shared" si="149"/>
        <v>n.a.</v>
      </c>
      <c r="L660" s="165" t="str">
        <f t="shared" si="150"/>
        <v>n.a.</v>
      </c>
      <c r="M660" s="165" t="str">
        <f t="shared" si="150"/>
        <v>n.a.</v>
      </c>
      <c r="N660" s="165" t="str">
        <f t="shared" si="150"/>
        <v>n.a.</v>
      </c>
      <c r="O660" s="165" t="str">
        <f t="shared" si="150"/>
        <v>n.a.</v>
      </c>
      <c r="P660" s="165" t="str">
        <f t="shared" si="150"/>
        <v>n.a.</v>
      </c>
      <c r="Q660" s="165" t="str">
        <f t="shared" si="150"/>
        <v>n.a.</v>
      </c>
      <c r="R660" s="165" t="str">
        <f t="shared" si="150"/>
        <v>n.a.</v>
      </c>
      <c r="S660" s="165" t="str">
        <f t="shared" si="150"/>
        <v>n.a.</v>
      </c>
    </row>
    <row r="661" spans="1:19" s="51" customFormat="1" x14ac:dyDescent="0.25">
      <c r="A661" s="239">
        <v>528</v>
      </c>
      <c r="B661" s="165" t="str">
        <f t="shared" si="149"/>
        <v>n.a.</v>
      </c>
      <c r="C661" s="165" t="str">
        <f t="shared" si="149"/>
        <v>n.a.</v>
      </c>
      <c r="D661" s="165" t="str">
        <f t="shared" si="149"/>
        <v>n.a.</v>
      </c>
      <c r="E661" s="165" t="str">
        <f t="shared" si="149"/>
        <v>n.a.</v>
      </c>
      <c r="F661" s="165" t="str">
        <f t="shared" si="149"/>
        <v>n.a.</v>
      </c>
      <c r="G661" s="165" t="str">
        <f t="shared" si="149"/>
        <v>n.a.</v>
      </c>
      <c r="H661" s="165" t="str">
        <f t="shared" si="149"/>
        <v>n.a.</v>
      </c>
      <c r="I661" s="165" t="str">
        <f t="shared" si="149"/>
        <v>n.a.</v>
      </c>
      <c r="J661" s="165" t="str">
        <f t="shared" si="149"/>
        <v>n.a.</v>
      </c>
      <c r="K661" s="165" t="str">
        <f t="shared" si="149"/>
        <v>n.a.</v>
      </c>
      <c r="L661" s="165" t="str">
        <f t="shared" si="150"/>
        <v>n.a.</v>
      </c>
      <c r="M661" s="165" t="str">
        <f t="shared" si="150"/>
        <v>n.a.</v>
      </c>
      <c r="N661" s="165" t="str">
        <f t="shared" si="150"/>
        <v>n.a.</v>
      </c>
      <c r="O661" s="165" t="str">
        <f t="shared" si="150"/>
        <v>n.a.</v>
      </c>
      <c r="P661" s="165" t="str">
        <f t="shared" si="150"/>
        <v>n.a.</v>
      </c>
      <c r="Q661" s="165" t="str">
        <f t="shared" si="150"/>
        <v>n.a.</v>
      </c>
      <c r="R661" s="165" t="str">
        <f t="shared" si="150"/>
        <v>n.a.</v>
      </c>
      <c r="S661" s="165" t="str">
        <f t="shared" si="150"/>
        <v>n.a.</v>
      </c>
    </row>
    <row r="662" spans="1:19" s="51" customFormat="1" x14ac:dyDescent="0.25">
      <c r="A662" s="239">
        <v>529</v>
      </c>
      <c r="B662" s="165" t="str">
        <f t="shared" si="149"/>
        <v>n.a.</v>
      </c>
      <c r="C662" s="165" t="str">
        <f t="shared" si="149"/>
        <v>n.a.</v>
      </c>
      <c r="D662" s="165" t="str">
        <f t="shared" si="149"/>
        <v>n.a.</v>
      </c>
      <c r="E662" s="165" t="str">
        <f t="shared" si="149"/>
        <v>n.a.</v>
      </c>
      <c r="F662" s="165" t="str">
        <f t="shared" si="149"/>
        <v>n.a.</v>
      </c>
      <c r="G662" s="165" t="str">
        <f t="shared" si="149"/>
        <v>n.a.</v>
      </c>
      <c r="H662" s="165" t="str">
        <f t="shared" si="149"/>
        <v>n.a.</v>
      </c>
      <c r="I662" s="165" t="str">
        <f t="shared" si="149"/>
        <v>n.a.</v>
      </c>
      <c r="J662" s="165" t="str">
        <f t="shared" si="149"/>
        <v>n.a.</v>
      </c>
      <c r="K662" s="165" t="str">
        <f t="shared" si="149"/>
        <v>n.a.</v>
      </c>
      <c r="L662" s="165" t="str">
        <f t="shared" si="150"/>
        <v>n.a.</v>
      </c>
      <c r="M662" s="165" t="str">
        <f t="shared" si="150"/>
        <v>n.a.</v>
      </c>
      <c r="N662" s="165" t="str">
        <f t="shared" si="150"/>
        <v>n.a.</v>
      </c>
      <c r="O662" s="165" t="str">
        <f t="shared" si="150"/>
        <v>n.a.</v>
      </c>
      <c r="P662" s="165" t="str">
        <f t="shared" si="150"/>
        <v>n.a.</v>
      </c>
      <c r="Q662" s="165" t="str">
        <f t="shared" si="150"/>
        <v>n.a.</v>
      </c>
      <c r="R662" s="165" t="str">
        <f t="shared" si="150"/>
        <v>n.a.</v>
      </c>
      <c r="S662" s="165" t="str">
        <f t="shared" si="150"/>
        <v>n.a.</v>
      </c>
    </row>
    <row r="663" spans="1:19" s="51" customFormat="1" x14ac:dyDescent="0.25">
      <c r="A663" s="239">
        <v>530</v>
      </c>
      <c r="B663" s="165" t="str">
        <f t="shared" si="149"/>
        <v>n.a.</v>
      </c>
      <c r="C663" s="165" t="str">
        <f t="shared" si="149"/>
        <v>n.a.</v>
      </c>
      <c r="D663" s="165" t="str">
        <f t="shared" si="149"/>
        <v>n.a.</v>
      </c>
      <c r="E663" s="165" t="str">
        <f t="shared" si="149"/>
        <v>n.a.</v>
      </c>
      <c r="F663" s="165" t="str">
        <f t="shared" si="149"/>
        <v>n.a.</v>
      </c>
      <c r="G663" s="165" t="str">
        <f t="shared" si="149"/>
        <v>n.a.</v>
      </c>
      <c r="H663" s="165" t="str">
        <f t="shared" si="149"/>
        <v>n.a.</v>
      </c>
      <c r="I663" s="165" t="str">
        <f t="shared" si="149"/>
        <v>n.a.</v>
      </c>
      <c r="J663" s="165" t="str">
        <f t="shared" si="149"/>
        <v>n.a.</v>
      </c>
      <c r="K663" s="165" t="str">
        <f t="shared" si="149"/>
        <v>n.a.</v>
      </c>
      <c r="L663" s="165" t="str">
        <f t="shared" si="150"/>
        <v>n.a.</v>
      </c>
      <c r="M663" s="165" t="str">
        <f t="shared" si="150"/>
        <v>n.a.</v>
      </c>
      <c r="N663" s="165" t="str">
        <f t="shared" si="150"/>
        <v>n.a.</v>
      </c>
      <c r="O663" s="165" t="str">
        <f t="shared" si="150"/>
        <v>n.a.</v>
      </c>
      <c r="P663" s="165" t="str">
        <f t="shared" si="150"/>
        <v>n.a.</v>
      </c>
      <c r="Q663" s="165" t="str">
        <f t="shared" si="150"/>
        <v>n.a.</v>
      </c>
      <c r="R663" s="165" t="str">
        <f t="shared" si="150"/>
        <v>n.a.</v>
      </c>
      <c r="S663" s="165" t="str">
        <f t="shared" si="150"/>
        <v>n.a.</v>
      </c>
    </row>
    <row r="664" spans="1:19" s="51" customFormat="1" x14ac:dyDescent="0.25">
      <c r="A664" s="239">
        <v>531</v>
      </c>
      <c r="B664" s="165" t="str">
        <f t="shared" ref="B664:K673" si="151">IFERROR(INDEX(CNCodes_ListKey,MATCH($A664&amp;"_"&amp;B$132,CNCodes_ListNumbering,0)),CONST_NA)</f>
        <v>n.a.</v>
      </c>
      <c r="C664" s="165" t="str">
        <f t="shared" si="151"/>
        <v>n.a.</v>
      </c>
      <c r="D664" s="165" t="str">
        <f t="shared" si="151"/>
        <v>n.a.</v>
      </c>
      <c r="E664" s="165" t="str">
        <f t="shared" si="151"/>
        <v>n.a.</v>
      </c>
      <c r="F664" s="165" t="str">
        <f t="shared" si="151"/>
        <v>n.a.</v>
      </c>
      <c r="G664" s="165" t="str">
        <f t="shared" si="151"/>
        <v>n.a.</v>
      </c>
      <c r="H664" s="165" t="str">
        <f t="shared" si="151"/>
        <v>n.a.</v>
      </c>
      <c r="I664" s="165" t="str">
        <f t="shared" si="151"/>
        <v>n.a.</v>
      </c>
      <c r="J664" s="165" t="str">
        <f t="shared" si="151"/>
        <v>n.a.</v>
      </c>
      <c r="K664" s="165" t="str">
        <f t="shared" si="151"/>
        <v>n.a.</v>
      </c>
      <c r="L664" s="165" t="str">
        <f t="shared" ref="L664:S673" si="152">IFERROR(INDEX(CNCodes_ListKey,MATCH($A664&amp;"_"&amp;L$132,CNCodes_ListNumbering,0)),CONST_NA)</f>
        <v>n.a.</v>
      </c>
      <c r="M664" s="165" t="str">
        <f t="shared" si="152"/>
        <v>n.a.</v>
      </c>
      <c r="N664" s="165" t="str">
        <f t="shared" si="152"/>
        <v>n.a.</v>
      </c>
      <c r="O664" s="165" t="str">
        <f t="shared" si="152"/>
        <v>n.a.</v>
      </c>
      <c r="P664" s="165" t="str">
        <f t="shared" si="152"/>
        <v>n.a.</v>
      </c>
      <c r="Q664" s="165" t="str">
        <f t="shared" si="152"/>
        <v>n.a.</v>
      </c>
      <c r="R664" s="165" t="str">
        <f t="shared" si="152"/>
        <v>n.a.</v>
      </c>
      <c r="S664" s="165" t="str">
        <f t="shared" si="152"/>
        <v>n.a.</v>
      </c>
    </row>
    <row r="665" spans="1:19" s="51" customFormat="1" x14ac:dyDescent="0.25">
      <c r="A665" s="239">
        <v>532</v>
      </c>
      <c r="B665" s="165" t="str">
        <f t="shared" si="151"/>
        <v>n.a.</v>
      </c>
      <c r="C665" s="165" t="str">
        <f t="shared" si="151"/>
        <v>n.a.</v>
      </c>
      <c r="D665" s="165" t="str">
        <f t="shared" si="151"/>
        <v>n.a.</v>
      </c>
      <c r="E665" s="165" t="str">
        <f t="shared" si="151"/>
        <v>n.a.</v>
      </c>
      <c r="F665" s="165" t="str">
        <f t="shared" si="151"/>
        <v>n.a.</v>
      </c>
      <c r="G665" s="165" t="str">
        <f t="shared" si="151"/>
        <v>n.a.</v>
      </c>
      <c r="H665" s="165" t="str">
        <f t="shared" si="151"/>
        <v>n.a.</v>
      </c>
      <c r="I665" s="165" t="str">
        <f t="shared" si="151"/>
        <v>n.a.</v>
      </c>
      <c r="J665" s="165" t="str">
        <f t="shared" si="151"/>
        <v>n.a.</v>
      </c>
      <c r="K665" s="165" t="str">
        <f t="shared" si="151"/>
        <v>n.a.</v>
      </c>
      <c r="L665" s="165" t="str">
        <f t="shared" si="152"/>
        <v>n.a.</v>
      </c>
      <c r="M665" s="165" t="str">
        <f t="shared" si="152"/>
        <v>n.a.</v>
      </c>
      <c r="N665" s="165" t="str">
        <f t="shared" si="152"/>
        <v>n.a.</v>
      </c>
      <c r="O665" s="165" t="str">
        <f t="shared" si="152"/>
        <v>n.a.</v>
      </c>
      <c r="P665" s="165" t="str">
        <f t="shared" si="152"/>
        <v>n.a.</v>
      </c>
      <c r="Q665" s="165" t="str">
        <f t="shared" si="152"/>
        <v>n.a.</v>
      </c>
      <c r="R665" s="165" t="str">
        <f t="shared" si="152"/>
        <v>n.a.</v>
      </c>
      <c r="S665" s="165" t="str">
        <f t="shared" si="152"/>
        <v>n.a.</v>
      </c>
    </row>
    <row r="666" spans="1:19" s="51" customFormat="1" x14ac:dyDescent="0.25">
      <c r="A666" s="239">
        <v>533</v>
      </c>
      <c r="B666" s="165" t="str">
        <f t="shared" si="151"/>
        <v>n.a.</v>
      </c>
      <c r="C666" s="165" t="str">
        <f t="shared" si="151"/>
        <v>n.a.</v>
      </c>
      <c r="D666" s="165" t="str">
        <f t="shared" si="151"/>
        <v>n.a.</v>
      </c>
      <c r="E666" s="165" t="str">
        <f t="shared" si="151"/>
        <v>n.a.</v>
      </c>
      <c r="F666" s="165" t="str">
        <f t="shared" si="151"/>
        <v>n.a.</v>
      </c>
      <c r="G666" s="165" t="str">
        <f t="shared" si="151"/>
        <v>n.a.</v>
      </c>
      <c r="H666" s="165" t="str">
        <f t="shared" si="151"/>
        <v>n.a.</v>
      </c>
      <c r="I666" s="165" t="str">
        <f t="shared" si="151"/>
        <v>n.a.</v>
      </c>
      <c r="J666" s="165" t="str">
        <f t="shared" si="151"/>
        <v>n.a.</v>
      </c>
      <c r="K666" s="165" t="str">
        <f t="shared" si="151"/>
        <v>n.a.</v>
      </c>
      <c r="L666" s="165" t="str">
        <f t="shared" si="152"/>
        <v>n.a.</v>
      </c>
      <c r="M666" s="165" t="str">
        <f t="shared" si="152"/>
        <v>n.a.</v>
      </c>
      <c r="N666" s="165" t="str">
        <f t="shared" si="152"/>
        <v>n.a.</v>
      </c>
      <c r="O666" s="165" t="str">
        <f t="shared" si="152"/>
        <v>n.a.</v>
      </c>
      <c r="P666" s="165" t="str">
        <f t="shared" si="152"/>
        <v>n.a.</v>
      </c>
      <c r="Q666" s="165" t="str">
        <f t="shared" si="152"/>
        <v>n.a.</v>
      </c>
      <c r="R666" s="165" t="str">
        <f t="shared" si="152"/>
        <v>n.a.</v>
      </c>
      <c r="S666" s="165" t="str">
        <f t="shared" si="152"/>
        <v>n.a.</v>
      </c>
    </row>
    <row r="667" spans="1:19" s="51" customFormat="1" x14ac:dyDescent="0.25">
      <c r="A667" s="239">
        <v>534</v>
      </c>
      <c r="B667" s="165" t="str">
        <f t="shared" si="151"/>
        <v>n.a.</v>
      </c>
      <c r="C667" s="165" t="str">
        <f t="shared" si="151"/>
        <v>n.a.</v>
      </c>
      <c r="D667" s="165" t="str">
        <f t="shared" si="151"/>
        <v>n.a.</v>
      </c>
      <c r="E667" s="165" t="str">
        <f t="shared" si="151"/>
        <v>n.a.</v>
      </c>
      <c r="F667" s="165" t="str">
        <f t="shared" si="151"/>
        <v>n.a.</v>
      </c>
      <c r="G667" s="165" t="str">
        <f t="shared" si="151"/>
        <v>n.a.</v>
      </c>
      <c r="H667" s="165" t="str">
        <f t="shared" si="151"/>
        <v>n.a.</v>
      </c>
      <c r="I667" s="165" t="str">
        <f t="shared" si="151"/>
        <v>n.a.</v>
      </c>
      <c r="J667" s="165" t="str">
        <f t="shared" si="151"/>
        <v>n.a.</v>
      </c>
      <c r="K667" s="165" t="str">
        <f t="shared" si="151"/>
        <v>n.a.</v>
      </c>
      <c r="L667" s="165" t="str">
        <f t="shared" si="152"/>
        <v>n.a.</v>
      </c>
      <c r="M667" s="165" t="str">
        <f t="shared" si="152"/>
        <v>n.a.</v>
      </c>
      <c r="N667" s="165" t="str">
        <f t="shared" si="152"/>
        <v>n.a.</v>
      </c>
      <c r="O667" s="165" t="str">
        <f t="shared" si="152"/>
        <v>n.a.</v>
      </c>
      <c r="P667" s="165" t="str">
        <f t="shared" si="152"/>
        <v>n.a.</v>
      </c>
      <c r="Q667" s="165" t="str">
        <f t="shared" si="152"/>
        <v>n.a.</v>
      </c>
      <c r="R667" s="165" t="str">
        <f t="shared" si="152"/>
        <v>n.a.</v>
      </c>
      <c r="S667" s="165" t="str">
        <f t="shared" si="152"/>
        <v>n.a.</v>
      </c>
    </row>
    <row r="668" spans="1:19" s="51" customFormat="1" x14ac:dyDescent="0.25">
      <c r="A668" s="239">
        <v>535</v>
      </c>
      <c r="B668" s="165" t="str">
        <f t="shared" si="151"/>
        <v>n.a.</v>
      </c>
      <c r="C668" s="165" t="str">
        <f t="shared" si="151"/>
        <v>n.a.</v>
      </c>
      <c r="D668" s="165" t="str">
        <f t="shared" si="151"/>
        <v>n.a.</v>
      </c>
      <c r="E668" s="165" t="str">
        <f t="shared" si="151"/>
        <v>n.a.</v>
      </c>
      <c r="F668" s="165" t="str">
        <f t="shared" si="151"/>
        <v>n.a.</v>
      </c>
      <c r="G668" s="165" t="str">
        <f t="shared" si="151"/>
        <v>n.a.</v>
      </c>
      <c r="H668" s="165" t="str">
        <f t="shared" si="151"/>
        <v>n.a.</v>
      </c>
      <c r="I668" s="165" t="str">
        <f t="shared" si="151"/>
        <v>n.a.</v>
      </c>
      <c r="J668" s="165" t="str">
        <f t="shared" si="151"/>
        <v>n.a.</v>
      </c>
      <c r="K668" s="165" t="str">
        <f t="shared" si="151"/>
        <v>n.a.</v>
      </c>
      <c r="L668" s="165" t="str">
        <f t="shared" si="152"/>
        <v>n.a.</v>
      </c>
      <c r="M668" s="165" t="str">
        <f t="shared" si="152"/>
        <v>n.a.</v>
      </c>
      <c r="N668" s="165" t="str">
        <f t="shared" si="152"/>
        <v>n.a.</v>
      </c>
      <c r="O668" s="165" t="str">
        <f t="shared" si="152"/>
        <v>n.a.</v>
      </c>
      <c r="P668" s="165" t="str">
        <f t="shared" si="152"/>
        <v>n.a.</v>
      </c>
      <c r="Q668" s="165" t="str">
        <f t="shared" si="152"/>
        <v>n.a.</v>
      </c>
      <c r="R668" s="165" t="str">
        <f t="shared" si="152"/>
        <v>n.a.</v>
      </c>
      <c r="S668" s="165" t="str">
        <f t="shared" si="152"/>
        <v>n.a.</v>
      </c>
    </row>
    <row r="669" spans="1:19" s="51" customFormat="1" x14ac:dyDescent="0.25">
      <c r="A669" s="239">
        <v>536</v>
      </c>
      <c r="B669" s="165" t="str">
        <f t="shared" si="151"/>
        <v>n.a.</v>
      </c>
      <c r="C669" s="165" t="str">
        <f t="shared" si="151"/>
        <v>n.a.</v>
      </c>
      <c r="D669" s="165" t="str">
        <f t="shared" si="151"/>
        <v>n.a.</v>
      </c>
      <c r="E669" s="165" t="str">
        <f t="shared" si="151"/>
        <v>n.a.</v>
      </c>
      <c r="F669" s="165" t="str">
        <f t="shared" si="151"/>
        <v>n.a.</v>
      </c>
      <c r="G669" s="165" t="str">
        <f t="shared" si="151"/>
        <v>n.a.</v>
      </c>
      <c r="H669" s="165" t="str">
        <f t="shared" si="151"/>
        <v>n.a.</v>
      </c>
      <c r="I669" s="165" t="str">
        <f t="shared" si="151"/>
        <v>n.a.</v>
      </c>
      <c r="J669" s="165" t="str">
        <f t="shared" si="151"/>
        <v>n.a.</v>
      </c>
      <c r="K669" s="165" t="str">
        <f t="shared" si="151"/>
        <v>n.a.</v>
      </c>
      <c r="L669" s="165" t="str">
        <f t="shared" si="152"/>
        <v>n.a.</v>
      </c>
      <c r="M669" s="165" t="str">
        <f t="shared" si="152"/>
        <v>n.a.</v>
      </c>
      <c r="N669" s="165" t="str">
        <f t="shared" si="152"/>
        <v>n.a.</v>
      </c>
      <c r="O669" s="165" t="str">
        <f t="shared" si="152"/>
        <v>n.a.</v>
      </c>
      <c r="P669" s="165" t="str">
        <f t="shared" si="152"/>
        <v>n.a.</v>
      </c>
      <c r="Q669" s="165" t="str">
        <f t="shared" si="152"/>
        <v>n.a.</v>
      </c>
      <c r="R669" s="165" t="str">
        <f t="shared" si="152"/>
        <v>n.a.</v>
      </c>
      <c r="S669" s="165" t="str">
        <f t="shared" si="152"/>
        <v>n.a.</v>
      </c>
    </row>
    <row r="670" spans="1:19" s="51" customFormat="1" x14ac:dyDescent="0.25">
      <c r="A670" s="239">
        <v>537</v>
      </c>
      <c r="B670" s="165" t="str">
        <f t="shared" si="151"/>
        <v>n.a.</v>
      </c>
      <c r="C670" s="165" t="str">
        <f t="shared" si="151"/>
        <v>n.a.</v>
      </c>
      <c r="D670" s="165" t="str">
        <f t="shared" si="151"/>
        <v>n.a.</v>
      </c>
      <c r="E670" s="165" t="str">
        <f t="shared" si="151"/>
        <v>n.a.</v>
      </c>
      <c r="F670" s="165" t="str">
        <f t="shared" si="151"/>
        <v>n.a.</v>
      </c>
      <c r="G670" s="165" t="str">
        <f t="shared" si="151"/>
        <v>n.a.</v>
      </c>
      <c r="H670" s="165" t="str">
        <f t="shared" si="151"/>
        <v>n.a.</v>
      </c>
      <c r="I670" s="165" t="str">
        <f t="shared" si="151"/>
        <v>n.a.</v>
      </c>
      <c r="J670" s="165" t="str">
        <f t="shared" si="151"/>
        <v>n.a.</v>
      </c>
      <c r="K670" s="165" t="str">
        <f t="shared" si="151"/>
        <v>n.a.</v>
      </c>
      <c r="L670" s="165" t="str">
        <f t="shared" si="152"/>
        <v>n.a.</v>
      </c>
      <c r="M670" s="165" t="str">
        <f t="shared" si="152"/>
        <v>n.a.</v>
      </c>
      <c r="N670" s="165" t="str">
        <f t="shared" si="152"/>
        <v>n.a.</v>
      </c>
      <c r="O670" s="165" t="str">
        <f t="shared" si="152"/>
        <v>n.a.</v>
      </c>
      <c r="P670" s="165" t="str">
        <f t="shared" si="152"/>
        <v>n.a.</v>
      </c>
      <c r="Q670" s="165" t="str">
        <f t="shared" si="152"/>
        <v>n.a.</v>
      </c>
      <c r="R670" s="165" t="str">
        <f t="shared" si="152"/>
        <v>n.a.</v>
      </c>
      <c r="S670" s="165" t="str">
        <f t="shared" si="152"/>
        <v>n.a.</v>
      </c>
    </row>
    <row r="671" spans="1:19" s="51" customFormat="1" x14ac:dyDescent="0.25">
      <c r="A671" s="239">
        <v>538</v>
      </c>
      <c r="B671" s="165" t="str">
        <f t="shared" si="151"/>
        <v>n.a.</v>
      </c>
      <c r="C671" s="165" t="str">
        <f t="shared" si="151"/>
        <v>n.a.</v>
      </c>
      <c r="D671" s="165" t="str">
        <f t="shared" si="151"/>
        <v>n.a.</v>
      </c>
      <c r="E671" s="165" t="str">
        <f t="shared" si="151"/>
        <v>n.a.</v>
      </c>
      <c r="F671" s="165" t="str">
        <f t="shared" si="151"/>
        <v>n.a.</v>
      </c>
      <c r="G671" s="165" t="str">
        <f t="shared" si="151"/>
        <v>n.a.</v>
      </c>
      <c r="H671" s="165" t="str">
        <f t="shared" si="151"/>
        <v>n.a.</v>
      </c>
      <c r="I671" s="165" t="str">
        <f t="shared" si="151"/>
        <v>n.a.</v>
      </c>
      <c r="J671" s="165" t="str">
        <f t="shared" si="151"/>
        <v>n.a.</v>
      </c>
      <c r="K671" s="165" t="str">
        <f t="shared" si="151"/>
        <v>n.a.</v>
      </c>
      <c r="L671" s="165" t="str">
        <f t="shared" si="152"/>
        <v>n.a.</v>
      </c>
      <c r="M671" s="165" t="str">
        <f t="shared" si="152"/>
        <v>n.a.</v>
      </c>
      <c r="N671" s="165" t="str">
        <f t="shared" si="152"/>
        <v>n.a.</v>
      </c>
      <c r="O671" s="165" t="str">
        <f t="shared" si="152"/>
        <v>n.a.</v>
      </c>
      <c r="P671" s="165" t="str">
        <f t="shared" si="152"/>
        <v>n.a.</v>
      </c>
      <c r="Q671" s="165" t="str">
        <f t="shared" si="152"/>
        <v>n.a.</v>
      </c>
      <c r="R671" s="165" t="str">
        <f t="shared" si="152"/>
        <v>n.a.</v>
      </c>
      <c r="S671" s="165" t="str">
        <f t="shared" si="152"/>
        <v>n.a.</v>
      </c>
    </row>
    <row r="672" spans="1:19" s="51" customFormat="1" x14ac:dyDescent="0.25">
      <c r="A672" s="239">
        <v>539</v>
      </c>
      <c r="B672" s="165" t="str">
        <f t="shared" si="151"/>
        <v>n.a.</v>
      </c>
      <c r="C672" s="165" t="str">
        <f t="shared" si="151"/>
        <v>n.a.</v>
      </c>
      <c r="D672" s="165" t="str">
        <f t="shared" si="151"/>
        <v>n.a.</v>
      </c>
      <c r="E672" s="165" t="str">
        <f t="shared" si="151"/>
        <v>n.a.</v>
      </c>
      <c r="F672" s="165" t="str">
        <f t="shared" si="151"/>
        <v>n.a.</v>
      </c>
      <c r="G672" s="165" t="str">
        <f t="shared" si="151"/>
        <v>n.a.</v>
      </c>
      <c r="H672" s="165" t="str">
        <f t="shared" si="151"/>
        <v>n.a.</v>
      </c>
      <c r="I672" s="165" t="str">
        <f t="shared" si="151"/>
        <v>n.a.</v>
      </c>
      <c r="J672" s="165" t="str">
        <f t="shared" si="151"/>
        <v>n.a.</v>
      </c>
      <c r="K672" s="165" t="str">
        <f t="shared" si="151"/>
        <v>n.a.</v>
      </c>
      <c r="L672" s="165" t="str">
        <f t="shared" si="152"/>
        <v>n.a.</v>
      </c>
      <c r="M672" s="165" t="str">
        <f t="shared" si="152"/>
        <v>n.a.</v>
      </c>
      <c r="N672" s="165" t="str">
        <f t="shared" si="152"/>
        <v>n.a.</v>
      </c>
      <c r="O672" s="165" t="str">
        <f t="shared" si="152"/>
        <v>n.a.</v>
      </c>
      <c r="P672" s="165" t="str">
        <f t="shared" si="152"/>
        <v>n.a.</v>
      </c>
      <c r="Q672" s="165" t="str">
        <f t="shared" si="152"/>
        <v>n.a.</v>
      </c>
      <c r="R672" s="165" t="str">
        <f t="shared" si="152"/>
        <v>n.a.</v>
      </c>
      <c r="S672" s="165" t="str">
        <f t="shared" si="152"/>
        <v>n.a.</v>
      </c>
    </row>
    <row r="673" spans="1:19" s="51" customFormat="1" x14ac:dyDescent="0.25">
      <c r="A673" s="239">
        <v>540</v>
      </c>
      <c r="B673" s="165" t="str">
        <f t="shared" si="151"/>
        <v>n.a.</v>
      </c>
      <c r="C673" s="165" t="str">
        <f t="shared" si="151"/>
        <v>n.a.</v>
      </c>
      <c r="D673" s="165" t="str">
        <f t="shared" si="151"/>
        <v>n.a.</v>
      </c>
      <c r="E673" s="165" t="str">
        <f t="shared" si="151"/>
        <v>n.a.</v>
      </c>
      <c r="F673" s="165" t="str">
        <f t="shared" si="151"/>
        <v>n.a.</v>
      </c>
      <c r="G673" s="165" t="str">
        <f t="shared" si="151"/>
        <v>n.a.</v>
      </c>
      <c r="H673" s="165" t="str">
        <f t="shared" si="151"/>
        <v>n.a.</v>
      </c>
      <c r="I673" s="165" t="str">
        <f t="shared" si="151"/>
        <v>n.a.</v>
      </c>
      <c r="J673" s="165" t="str">
        <f t="shared" si="151"/>
        <v>n.a.</v>
      </c>
      <c r="K673" s="165" t="str">
        <f t="shared" si="151"/>
        <v>n.a.</v>
      </c>
      <c r="L673" s="165" t="str">
        <f t="shared" si="152"/>
        <v>n.a.</v>
      </c>
      <c r="M673" s="165" t="str">
        <f t="shared" si="152"/>
        <v>n.a.</v>
      </c>
      <c r="N673" s="165" t="str">
        <f t="shared" si="152"/>
        <v>n.a.</v>
      </c>
      <c r="O673" s="165" t="str">
        <f t="shared" si="152"/>
        <v>n.a.</v>
      </c>
      <c r="P673" s="165" t="str">
        <f t="shared" si="152"/>
        <v>n.a.</v>
      </c>
      <c r="Q673" s="165" t="str">
        <f t="shared" si="152"/>
        <v>n.a.</v>
      </c>
      <c r="R673" s="165" t="str">
        <f t="shared" si="152"/>
        <v>n.a.</v>
      </c>
      <c r="S673" s="165" t="str">
        <f t="shared" si="152"/>
        <v>n.a.</v>
      </c>
    </row>
    <row r="674" spans="1:19" s="51" customFormat="1" x14ac:dyDescent="0.25">
      <c r="A674" s="239">
        <v>541</v>
      </c>
      <c r="B674" s="165" t="str">
        <f t="shared" ref="B674:K683" si="153">IFERROR(INDEX(CNCodes_ListKey,MATCH($A674&amp;"_"&amp;B$132,CNCodes_ListNumbering,0)),CONST_NA)</f>
        <v>n.a.</v>
      </c>
      <c r="C674" s="165" t="str">
        <f t="shared" si="153"/>
        <v>n.a.</v>
      </c>
      <c r="D674" s="165" t="str">
        <f t="shared" si="153"/>
        <v>n.a.</v>
      </c>
      <c r="E674" s="165" t="str">
        <f t="shared" si="153"/>
        <v>n.a.</v>
      </c>
      <c r="F674" s="165" t="str">
        <f t="shared" si="153"/>
        <v>n.a.</v>
      </c>
      <c r="G674" s="165" t="str">
        <f t="shared" si="153"/>
        <v>n.a.</v>
      </c>
      <c r="H674" s="165" t="str">
        <f t="shared" si="153"/>
        <v>n.a.</v>
      </c>
      <c r="I674" s="165" t="str">
        <f t="shared" si="153"/>
        <v>n.a.</v>
      </c>
      <c r="J674" s="165" t="str">
        <f t="shared" si="153"/>
        <v>n.a.</v>
      </c>
      <c r="K674" s="165" t="str">
        <f t="shared" si="153"/>
        <v>n.a.</v>
      </c>
      <c r="L674" s="165" t="str">
        <f t="shared" ref="L674:S683" si="154">IFERROR(INDEX(CNCodes_ListKey,MATCH($A674&amp;"_"&amp;L$132,CNCodes_ListNumbering,0)),CONST_NA)</f>
        <v>n.a.</v>
      </c>
      <c r="M674" s="165" t="str">
        <f t="shared" si="154"/>
        <v>n.a.</v>
      </c>
      <c r="N674" s="165" t="str">
        <f t="shared" si="154"/>
        <v>n.a.</v>
      </c>
      <c r="O674" s="165" t="str">
        <f t="shared" si="154"/>
        <v>n.a.</v>
      </c>
      <c r="P674" s="165" t="str">
        <f t="shared" si="154"/>
        <v>n.a.</v>
      </c>
      <c r="Q674" s="165" t="str">
        <f t="shared" si="154"/>
        <v>n.a.</v>
      </c>
      <c r="R674" s="165" t="str">
        <f t="shared" si="154"/>
        <v>n.a.</v>
      </c>
      <c r="S674" s="165" t="str">
        <f t="shared" si="154"/>
        <v>n.a.</v>
      </c>
    </row>
    <row r="675" spans="1:19" s="51" customFormat="1" x14ac:dyDescent="0.25">
      <c r="A675" s="239">
        <v>542</v>
      </c>
      <c r="B675" s="165" t="str">
        <f t="shared" si="153"/>
        <v>n.a.</v>
      </c>
      <c r="C675" s="165" t="str">
        <f t="shared" si="153"/>
        <v>n.a.</v>
      </c>
      <c r="D675" s="165" t="str">
        <f t="shared" si="153"/>
        <v>n.a.</v>
      </c>
      <c r="E675" s="165" t="str">
        <f t="shared" si="153"/>
        <v>n.a.</v>
      </c>
      <c r="F675" s="165" t="str">
        <f t="shared" si="153"/>
        <v>n.a.</v>
      </c>
      <c r="G675" s="165" t="str">
        <f t="shared" si="153"/>
        <v>n.a.</v>
      </c>
      <c r="H675" s="165" t="str">
        <f t="shared" si="153"/>
        <v>n.a.</v>
      </c>
      <c r="I675" s="165" t="str">
        <f t="shared" si="153"/>
        <v>n.a.</v>
      </c>
      <c r="J675" s="165" t="str">
        <f t="shared" si="153"/>
        <v>n.a.</v>
      </c>
      <c r="K675" s="165" t="str">
        <f t="shared" si="153"/>
        <v>n.a.</v>
      </c>
      <c r="L675" s="165" t="str">
        <f t="shared" si="154"/>
        <v>n.a.</v>
      </c>
      <c r="M675" s="165" t="str">
        <f t="shared" si="154"/>
        <v>n.a.</v>
      </c>
      <c r="N675" s="165" t="str">
        <f t="shared" si="154"/>
        <v>n.a.</v>
      </c>
      <c r="O675" s="165" t="str">
        <f t="shared" si="154"/>
        <v>n.a.</v>
      </c>
      <c r="P675" s="165" t="str">
        <f t="shared" si="154"/>
        <v>n.a.</v>
      </c>
      <c r="Q675" s="165" t="str">
        <f t="shared" si="154"/>
        <v>n.a.</v>
      </c>
      <c r="R675" s="165" t="str">
        <f t="shared" si="154"/>
        <v>n.a.</v>
      </c>
      <c r="S675" s="165" t="str">
        <f t="shared" si="154"/>
        <v>n.a.</v>
      </c>
    </row>
    <row r="676" spans="1:19" s="51" customFormat="1" x14ac:dyDescent="0.25">
      <c r="A676" s="239">
        <v>543</v>
      </c>
      <c r="B676" s="165" t="str">
        <f t="shared" si="153"/>
        <v>n.a.</v>
      </c>
      <c r="C676" s="165" t="str">
        <f t="shared" si="153"/>
        <v>n.a.</v>
      </c>
      <c r="D676" s="165" t="str">
        <f t="shared" si="153"/>
        <v>n.a.</v>
      </c>
      <c r="E676" s="165" t="str">
        <f t="shared" si="153"/>
        <v>n.a.</v>
      </c>
      <c r="F676" s="165" t="str">
        <f t="shared" si="153"/>
        <v>n.a.</v>
      </c>
      <c r="G676" s="165" t="str">
        <f t="shared" si="153"/>
        <v>n.a.</v>
      </c>
      <c r="H676" s="165" t="str">
        <f t="shared" si="153"/>
        <v>n.a.</v>
      </c>
      <c r="I676" s="165" t="str">
        <f t="shared" si="153"/>
        <v>n.a.</v>
      </c>
      <c r="J676" s="165" t="str">
        <f t="shared" si="153"/>
        <v>n.a.</v>
      </c>
      <c r="K676" s="165" t="str">
        <f t="shared" si="153"/>
        <v>n.a.</v>
      </c>
      <c r="L676" s="165" t="str">
        <f t="shared" si="154"/>
        <v>n.a.</v>
      </c>
      <c r="M676" s="165" t="str">
        <f t="shared" si="154"/>
        <v>n.a.</v>
      </c>
      <c r="N676" s="165" t="str">
        <f t="shared" si="154"/>
        <v>n.a.</v>
      </c>
      <c r="O676" s="165" t="str">
        <f t="shared" si="154"/>
        <v>n.a.</v>
      </c>
      <c r="P676" s="165" t="str">
        <f t="shared" si="154"/>
        <v>n.a.</v>
      </c>
      <c r="Q676" s="165" t="str">
        <f t="shared" si="154"/>
        <v>n.a.</v>
      </c>
      <c r="R676" s="165" t="str">
        <f t="shared" si="154"/>
        <v>n.a.</v>
      </c>
      <c r="S676" s="165" t="str">
        <f t="shared" si="154"/>
        <v>n.a.</v>
      </c>
    </row>
    <row r="677" spans="1:19" s="51" customFormat="1" x14ac:dyDescent="0.25">
      <c r="A677" s="239">
        <v>544</v>
      </c>
      <c r="B677" s="165" t="str">
        <f t="shared" si="153"/>
        <v>n.a.</v>
      </c>
      <c r="C677" s="165" t="str">
        <f t="shared" si="153"/>
        <v>n.a.</v>
      </c>
      <c r="D677" s="165" t="str">
        <f t="shared" si="153"/>
        <v>n.a.</v>
      </c>
      <c r="E677" s="165" t="str">
        <f t="shared" si="153"/>
        <v>n.a.</v>
      </c>
      <c r="F677" s="165" t="str">
        <f t="shared" si="153"/>
        <v>n.a.</v>
      </c>
      <c r="G677" s="165" t="str">
        <f t="shared" si="153"/>
        <v>n.a.</v>
      </c>
      <c r="H677" s="165" t="str">
        <f t="shared" si="153"/>
        <v>n.a.</v>
      </c>
      <c r="I677" s="165" t="str">
        <f t="shared" si="153"/>
        <v>n.a.</v>
      </c>
      <c r="J677" s="165" t="str">
        <f t="shared" si="153"/>
        <v>n.a.</v>
      </c>
      <c r="K677" s="165" t="str">
        <f t="shared" si="153"/>
        <v>n.a.</v>
      </c>
      <c r="L677" s="165" t="str">
        <f t="shared" si="154"/>
        <v>n.a.</v>
      </c>
      <c r="M677" s="165" t="str">
        <f t="shared" si="154"/>
        <v>n.a.</v>
      </c>
      <c r="N677" s="165" t="str">
        <f t="shared" si="154"/>
        <v>n.a.</v>
      </c>
      <c r="O677" s="165" t="str">
        <f t="shared" si="154"/>
        <v>n.a.</v>
      </c>
      <c r="P677" s="165" t="str">
        <f t="shared" si="154"/>
        <v>n.a.</v>
      </c>
      <c r="Q677" s="165" t="str">
        <f t="shared" si="154"/>
        <v>n.a.</v>
      </c>
      <c r="R677" s="165" t="str">
        <f t="shared" si="154"/>
        <v>n.a.</v>
      </c>
      <c r="S677" s="165" t="str">
        <f t="shared" si="154"/>
        <v>n.a.</v>
      </c>
    </row>
    <row r="678" spans="1:19" s="51" customFormat="1" x14ac:dyDescent="0.25">
      <c r="A678" s="239">
        <v>545</v>
      </c>
      <c r="B678" s="165" t="str">
        <f t="shared" si="153"/>
        <v>n.a.</v>
      </c>
      <c r="C678" s="165" t="str">
        <f t="shared" si="153"/>
        <v>n.a.</v>
      </c>
      <c r="D678" s="165" t="str">
        <f t="shared" si="153"/>
        <v>n.a.</v>
      </c>
      <c r="E678" s="165" t="str">
        <f t="shared" si="153"/>
        <v>n.a.</v>
      </c>
      <c r="F678" s="165" t="str">
        <f t="shared" si="153"/>
        <v>n.a.</v>
      </c>
      <c r="G678" s="165" t="str">
        <f t="shared" si="153"/>
        <v>n.a.</v>
      </c>
      <c r="H678" s="165" t="str">
        <f t="shared" si="153"/>
        <v>n.a.</v>
      </c>
      <c r="I678" s="165" t="str">
        <f t="shared" si="153"/>
        <v>n.a.</v>
      </c>
      <c r="J678" s="165" t="str">
        <f t="shared" si="153"/>
        <v>n.a.</v>
      </c>
      <c r="K678" s="165" t="str">
        <f t="shared" si="153"/>
        <v>n.a.</v>
      </c>
      <c r="L678" s="165" t="str">
        <f t="shared" si="154"/>
        <v>n.a.</v>
      </c>
      <c r="M678" s="165" t="str">
        <f t="shared" si="154"/>
        <v>n.a.</v>
      </c>
      <c r="N678" s="165" t="str">
        <f t="shared" si="154"/>
        <v>n.a.</v>
      </c>
      <c r="O678" s="165" t="str">
        <f t="shared" si="154"/>
        <v>n.a.</v>
      </c>
      <c r="P678" s="165" t="str">
        <f t="shared" si="154"/>
        <v>n.a.</v>
      </c>
      <c r="Q678" s="165" t="str">
        <f t="shared" si="154"/>
        <v>n.a.</v>
      </c>
      <c r="R678" s="165" t="str">
        <f t="shared" si="154"/>
        <v>n.a.</v>
      </c>
      <c r="S678" s="165" t="str">
        <f t="shared" si="154"/>
        <v>n.a.</v>
      </c>
    </row>
    <row r="679" spans="1:19" s="51" customFormat="1" x14ac:dyDescent="0.25">
      <c r="A679" s="239">
        <v>546</v>
      </c>
      <c r="B679" s="165" t="str">
        <f t="shared" si="153"/>
        <v>n.a.</v>
      </c>
      <c r="C679" s="165" t="str">
        <f t="shared" si="153"/>
        <v>n.a.</v>
      </c>
      <c r="D679" s="165" t="str">
        <f t="shared" si="153"/>
        <v>n.a.</v>
      </c>
      <c r="E679" s="165" t="str">
        <f t="shared" si="153"/>
        <v>n.a.</v>
      </c>
      <c r="F679" s="165" t="str">
        <f t="shared" si="153"/>
        <v>n.a.</v>
      </c>
      <c r="G679" s="165" t="str">
        <f t="shared" si="153"/>
        <v>n.a.</v>
      </c>
      <c r="H679" s="165" t="str">
        <f t="shared" si="153"/>
        <v>n.a.</v>
      </c>
      <c r="I679" s="165" t="str">
        <f t="shared" si="153"/>
        <v>n.a.</v>
      </c>
      <c r="J679" s="165" t="str">
        <f t="shared" si="153"/>
        <v>n.a.</v>
      </c>
      <c r="K679" s="165" t="str">
        <f t="shared" si="153"/>
        <v>n.a.</v>
      </c>
      <c r="L679" s="165" t="str">
        <f t="shared" si="154"/>
        <v>n.a.</v>
      </c>
      <c r="M679" s="165" t="str">
        <f t="shared" si="154"/>
        <v>n.a.</v>
      </c>
      <c r="N679" s="165" t="str">
        <f t="shared" si="154"/>
        <v>n.a.</v>
      </c>
      <c r="O679" s="165" t="str">
        <f t="shared" si="154"/>
        <v>n.a.</v>
      </c>
      <c r="P679" s="165" t="str">
        <f t="shared" si="154"/>
        <v>n.a.</v>
      </c>
      <c r="Q679" s="165" t="str">
        <f t="shared" si="154"/>
        <v>n.a.</v>
      </c>
      <c r="R679" s="165" t="str">
        <f t="shared" si="154"/>
        <v>n.a.</v>
      </c>
      <c r="S679" s="165" t="str">
        <f t="shared" si="154"/>
        <v>n.a.</v>
      </c>
    </row>
    <row r="680" spans="1:19" s="51" customFormat="1" x14ac:dyDescent="0.25">
      <c r="A680" s="239">
        <v>547</v>
      </c>
      <c r="B680" s="165" t="str">
        <f t="shared" si="153"/>
        <v>n.a.</v>
      </c>
      <c r="C680" s="165" t="str">
        <f t="shared" si="153"/>
        <v>n.a.</v>
      </c>
      <c r="D680" s="165" t="str">
        <f t="shared" si="153"/>
        <v>n.a.</v>
      </c>
      <c r="E680" s="165" t="str">
        <f t="shared" si="153"/>
        <v>n.a.</v>
      </c>
      <c r="F680" s="165" t="str">
        <f t="shared" si="153"/>
        <v>n.a.</v>
      </c>
      <c r="G680" s="165" t="str">
        <f t="shared" si="153"/>
        <v>n.a.</v>
      </c>
      <c r="H680" s="165" t="str">
        <f t="shared" si="153"/>
        <v>n.a.</v>
      </c>
      <c r="I680" s="165" t="str">
        <f t="shared" si="153"/>
        <v>n.a.</v>
      </c>
      <c r="J680" s="165" t="str">
        <f t="shared" si="153"/>
        <v>n.a.</v>
      </c>
      <c r="K680" s="165" t="str">
        <f t="shared" si="153"/>
        <v>n.a.</v>
      </c>
      <c r="L680" s="165" t="str">
        <f t="shared" si="154"/>
        <v>n.a.</v>
      </c>
      <c r="M680" s="165" t="str">
        <f t="shared" si="154"/>
        <v>n.a.</v>
      </c>
      <c r="N680" s="165" t="str">
        <f t="shared" si="154"/>
        <v>n.a.</v>
      </c>
      <c r="O680" s="165" t="str">
        <f t="shared" si="154"/>
        <v>n.a.</v>
      </c>
      <c r="P680" s="165" t="str">
        <f t="shared" si="154"/>
        <v>n.a.</v>
      </c>
      <c r="Q680" s="165" t="str">
        <f t="shared" si="154"/>
        <v>n.a.</v>
      </c>
      <c r="R680" s="165" t="str">
        <f t="shared" si="154"/>
        <v>n.a.</v>
      </c>
      <c r="S680" s="165" t="str">
        <f t="shared" si="154"/>
        <v>n.a.</v>
      </c>
    </row>
    <row r="681" spans="1:19" s="51" customFormat="1" x14ac:dyDescent="0.25">
      <c r="A681" s="239">
        <v>548</v>
      </c>
      <c r="B681" s="165" t="str">
        <f t="shared" si="153"/>
        <v>n.a.</v>
      </c>
      <c r="C681" s="165" t="str">
        <f t="shared" si="153"/>
        <v>n.a.</v>
      </c>
      <c r="D681" s="165" t="str">
        <f t="shared" si="153"/>
        <v>n.a.</v>
      </c>
      <c r="E681" s="165" t="str">
        <f t="shared" si="153"/>
        <v>n.a.</v>
      </c>
      <c r="F681" s="165" t="str">
        <f t="shared" si="153"/>
        <v>n.a.</v>
      </c>
      <c r="G681" s="165" t="str">
        <f t="shared" si="153"/>
        <v>n.a.</v>
      </c>
      <c r="H681" s="165" t="str">
        <f t="shared" si="153"/>
        <v>n.a.</v>
      </c>
      <c r="I681" s="165" t="str">
        <f t="shared" si="153"/>
        <v>n.a.</v>
      </c>
      <c r="J681" s="165" t="str">
        <f t="shared" si="153"/>
        <v>n.a.</v>
      </c>
      <c r="K681" s="165" t="str">
        <f t="shared" si="153"/>
        <v>n.a.</v>
      </c>
      <c r="L681" s="165" t="str">
        <f t="shared" si="154"/>
        <v>n.a.</v>
      </c>
      <c r="M681" s="165" t="str">
        <f t="shared" si="154"/>
        <v>n.a.</v>
      </c>
      <c r="N681" s="165" t="str">
        <f t="shared" si="154"/>
        <v>n.a.</v>
      </c>
      <c r="O681" s="165" t="str">
        <f t="shared" si="154"/>
        <v>n.a.</v>
      </c>
      <c r="P681" s="165" t="str">
        <f t="shared" si="154"/>
        <v>n.a.</v>
      </c>
      <c r="Q681" s="165" t="str">
        <f t="shared" si="154"/>
        <v>n.a.</v>
      </c>
      <c r="R681" s="165" t="str">
        <f t="shared" si="154"/>
        <v>n.a.</v>
      </c>
      <c r="S681" s="165" t="str">
        <f t="shared" si="154"/>
        <v>n.a.</v>
      </c>
    </row>
    <row r="682" spans="1:19" s="51" customFormat="1" x14ac:dyDescent="0.25">
      <c r="A682" s="239">
        <v>549</v>
      </c>
      <c r="B682" s="165" t="str">
        <f t="shared" si="153"/>
        <v>n.a.</v>
      </c>
      <c r="C682" s="165" t="str">
        <f t="shared" si="153"/>
        <v>n.a.</v>
      </c>
      <c r="D682" s="165" t="str">
        <f t="shared" si="153"/>
        <v>n.a.</v>
      </c>
      <c r="E682" s="165" t="str">
        <f t="shared" si="153"/>
        <v>n.a.</v>
      </c>
      <c r="F682" s="165" t="str">
        <f t="shared" si="153"/>
        <v>n.a.</v>
      </c>
      <c r="G682" s="165" t="str">
        <f t="shared" si="153"/>
        <v>n.a.</v>
      </c>
      <c r="H682" s="165" t="str">
        <f t="shared" si="153"/>
        <v>n.a.</v>
      </c>
      <c r="I682" s="165" t="str">
        <f t="shared" si="153"/>
        <v>n.a.</v>
      </c>
      <c r="J682" s="165" t="str">
        <f t="shared" si="153"/>
        <v>n.a.</v>
      </c>
      <c r="K682" s="165" t="str">
        <f t="shared" si="153"/>
        <v>n.a.</v>
      </c>
      <c r="L682" s="165" t="str">
        <f t="shared" si="154"/>
        <v>n.a.</v>
      </c>
      <c r="M682" s="165" t="str">
        <f t="shared" si="154"/>
        <v>n.a.</v>
      </c>
      <c r="N682" s="165" t="str">
        <f t="shared" si="154"/>
        <v>n.a.</v>
      </c>
      <c r="O682" s="165" t="str">
        <f t="shared" si="154"/>
        <v>n.a.</v>
      </c>
      <c r="P682" s="165" t="str">
        <f t="shared" si="154"/>
        <v>n.a.</v>
      </c>
      <c r="Q682" s="165" t="str">
        <f t="shared" si="154"/>
        <v>n.a.</v>
      </c>
      <c r="R682" s="165" t="str">
        <f t="shared" si="154"/>
        <v>n.a.</v>
      </c>
      <c r="S682" s="165" t="str">
        <f t="shared" si="154"/>
        <v>n.a.</v>
      </c>
    </row>
    <row r="683" spans="1:19" s="51" customFormat="1" x14ac:dyDescent="0.25">
      <c r="A683" s="239">
        <v>550</v>
      </c>
      <c r="B683" s="165" t="str">
        <f t="shared" si="153"/>
        <v>n.a.</v>
      </c>
      <c r="C683" s="165" t="str">
        <f t="shared" si="153"/>
        <v>n.a.</v>
      </c>
      <c r="D683" s="165" t="str">
        <f t="shared" si="153"/>
        <v>n.a.</v>
      </c>
      <c r="E683" s="165" t="str">
        <f t="shared" si="153"/>
        <v>n.a.</v>
      </c>
      <c r="F683" s="165" t="str">
        <f t="shared" si="153"/>
        <v>n.a.</v>
      </c>
      <c r="G683" s="165" t="str">
        <f t="shared" si="153"/>
        <v>n.a.</v>
      </c>
      <c r="H683" s="165" t="str">
        <f t="shared" si="153"/>
        <v>n.a.</v>
      </c>
      <c r="I683" s="165" t="str">
        <f t="shared" si="153"/>
        <v>n.a.</v>
      </c>
      <c r="J683" s="165" t="str">
        <f t="shared" si="153"/>
        <v>n.a.</v>
      </c>
      <c r="K683" s="165" t="str">
        <f t="shared" si="153"/>
        <v>n.a.</v>
      </c>
      <c r="L683" s="165" t="str">
        <f t="shared" si="154"/>
        <v>n.a.</v>
      </c>
      <c r="M683" s="165" t="str">
        <f t="shared" si="154"/>
        <v>n.a.</v>
      </c>
      <c r="N683" s="165" t="str">
        <f t="shared" si="154"/>
        <v>n.a.</v>
      </c>
      <c r="O683" s="165" t="str">
        <f t="shared" si="154"/>
        <v>n.a.</v>
      </c>
      <c r="P683" s="165" t="str">
        <f t="shared" si="154"/>
        <v>n.a.</v>
      </c>
      <c r="Q683" s="165" t="str">
        <f t="shared" si="154"/>
        <v>n.a.</v>
      </c>
      <c r="R683" s="165" t="str">
        <f t="shared" si="154"/>
        <v>n.a.</v>
      </c>
      <c r="S683" s="165" t="str">
        <f t="shared" si="154"/>
        <v>n.a.</v>
      </c>
    </row>
    <row r="684" spans="1:19" s="51" customFormat="1" x14ac:dyDescent="0.25">
      <c r="A684" s="239">
        <v>551</v>
      </c>
      <c r="B684" s="165" t="str">
        <f t="shared" ref="B684:K693" si="155">IFERROR(INDEX(CNCodes_ListKey,MATCH($A684&amp;"_"&amp;B$132,CNCodes_ListNumbering,0)),CONST_NA)</f>
        <v>n.a.</v>
      </c>
      <c r="C684" s="165" t="str">
        <f t="shared" si="155"/>
        <v>n.a.</v>
      </c>
      <c r="D684" s="165" t="str">
        <f t="shared" si="155"/>
        <v>n.a.</v>
      </c>
      <c r="E684" s="165" t="str">
        <f t="shared" si="155"/>
        <v>n.a.</v>
      </c>
      <c r="F684" s="165" t="str">
        <f t="shared" si="155"/>
        <v>n.a.</v>
      </c>
      <c r="G684" s="165" t="str">
        <f t="shared" si="155"/>
        <v>n.a.</v>
      </c>
      <c r="H684" s="165" t="str">
        <f t="shared" si="155"/>
        <v>n.a.</v>
      </c>
      <c r="I684" s="165" t="str">
        <f t="shared" si="155"/>
        <v>n.a.</v>
      </c>
      <c r="J684" s="165" t="str">
        <f t="shared" si="155"/>
        <v>n.a.</v>
      </c>
      <c r="K684" s="165" t="str">
        <f t="shared" si="155"/>
        <v>n.a.</v>
      </c>
      <c r="L684" s="165" t="str">
        <f t="shared" ref="L684:S693" si="156">IFERROR(INDEX(CNCodes_ListKey,MATCH($A684&amp;"_"&amp;L$132,CNCodes_ListNumbering,0)),CONST_NA)</f>
        <v>n.a.</v>
      </c>
      <c r="M684" s="165" t="str">
        <f t="shared" si="156"/>
        <v>n.a.</v>
      </c>
      <c r="N684" s="165" t="str">
        <f t="shared" si="156"/>
        <v>n.a.</v>
      </c>
      <c r="O684" s="165" t="str">
        <f t="shared" si="156"/>
        <v>n.a.</v>
      </c>
      <c r="P684" s="165" t="str">
        <f t="shared" si="156"/>
        <v>n.a.</v>
      </c>
      <c r="Q684" s="165" t="str">
        <f t="shared" si="156"/>
        <v>n.a.</v>
      </c>
      <c r="R684" s="165" t="str">
        <f t="shared" si="156"/>
        <v>n.a.</v>
      </c>
      <c r="S684" s="165" t="str">
        <f t="shared" si="156"/>
        <v>n.a.</v>
      </c>
    </row>
    <row r="685" spans="1:19" s="51" customFormat="1" x14ac:dyDescent="0.25">
      <c r="A685" s="239">
        <v>552</v>
      </c>
      <c r="B685" s="165" t="str">
        <f t="shared" si="155"/>
        <v>n.a.</v>
      </c>
      <c r="C685" s="165" t="str">
        <f t="shared" si="155"/>
        <v>n.a.</v>
      </c>
      <c r="D685" s="165" t="str">
        <f t="shared" si="155"/>
        <v>n.a.</v>
      </c>
      <c r="E685" s="165" t="str">
        <f t="shared" si="155"/>
        <v>n.a.</v>
      </c>
      <c r="F685" s="165" t="str">
        <f t="shared" si="155"/>
        <v>n.a.</v>
      </c>
      <c r="G685" s="165" t="str">
        <f t="shared" si="155"/>
        <v>n.a.</v>
      </c>
      <c r="H685" s="165" t="str">
        <f t="shared" si="155"/>
        <v>n.a.</v>
      </c>
      <c r="I685" s="165" t="str">
        <f t="shared" si="155"/>
        <v>n.a.</v>
      </c>
      <c r="J685" s="165" t="str">
        <f t="shared" si="155"/>
        <v>n.a.</v>
      </c>
      <c r="K685" s="165" t="str">
        <f t="shared" si="155"/>
        <v>n.a.</v>
      </c>
      <c r="L685" s="165" t="str">
        <f t="shared" si="156"/>
        <v>n.a.</v>
      </c>
      <c r="M685" s="165" t="str">
        <f t="shared" si="156"/>
        <v>n.a.</v>
      </c>
      <c r="N685" s="165" t="str">
        <f t="shared" si="156"/>
        <v>n.a.</v>
      </c>
      <c r="O685" s="165" t="str">
        <f t="shared" si="156"/>
        <v>n.a.</v>
      </c>
      <c r="P685" s="165" t="str">
        <f t="shared" si="156"/>
        <v>n.a.</v>
      </c>
      <c r="Q685" s="165" t="str">
        <f t="shared" si="156"/>
        <v>n.a.</v>
      </c>
      <c r="R685" s="165" t="str">
        <f t="shared" si="156"/>
        <v>n.a.</v>
      </c>
      <c r="S685" s="165" t="str">
        <f t="shared" si="156"/>
        <v>n.a.</v>
      </c>
    </row>
    <row r="686" spans="1:19" s="51" customFormat="1" x14ac:dyDescent="0.25">
      <c r="A686" s="239">
        <v>553</v>
      </c>
      <c r="B686" s="165" t="str">
        <f t="shared" si="155"/>
        <v>n.a.</v>
      </c>
      <c r="C686" s="165" t="str">
        <f t="shared" si="155"/>
        <v>n.a.</v>
      </c>
      <c r="D686" s="165" t="str">
        <f t="shared" si="155"/>
        <v>n.a.</v>
      </c>
      <c r="E686" s="165" t="str">
        <f t="shared" si="155"/>
        <v>n.a.</v>
      </c>
      <c r="F686" s="165" t="str">
        <f t="shared" si="155"/>
        <v>n.a.</v>
      </c>
      <c r="G686" s="165" t="str">
        <f t="shared" si="155"/>
        <v>n.a.</v>
      </c>
      <c r="H686" s="165" t="str">
        <f t="shared" si="155"/>
        <v>n.a.</v>
      </c>
      <c r="I686" s="165" t="str">
        <f t="shared" si="155"/>
        <v>n.a.</v>
      </c>
      <c r="J686" s="165" t="str">
        <f t="shared" si="155"/>
        <v>n.a.</v>
      </c>
      <c r="K686" s="165" t="str">
        <f t="shared" si="155"/>
        <v>n.a.</v>
      </c>
      <c r="L686" s="165" t="str">
        <f t="shared" si="156"/>
        <v>n.a.</v>
      </c>
      <c r="M686" s="165" t="str">
        <f t="shared" si="156"/>
        <v>n.a.</v>
      </c>
      <c r="N686" s="165" t="str">
        <f t="shared" si="156"/>
        <v>n.a.</v>
      </c>
      <c r="O686" s="165" t="str">
        <f t="shared" si="156"/>
        <v>n.a.</v>
      </c>
      <c r="P686" s="165" t="str">
        <f t="shared" si="156"/>
        <v>n.a.</v>
      </c>
      <c r="Q686" s="165" t="str">
        <f t="shared" si="156"/>
        <v>n.a.</v>
      </c>
      <c r="R686" s="165" t="str">
        <f t="shared" si="156"/>
        <v>n.a.</v>
      </c>
      <c r="S686" s="165" t="str">
        <f t="shared" si="156"/>
        <v>n.a.</v>
      </c>
    </row>
    <row r="687" spans="1:19" s="51" customFormat="1" x14ac:dyDescent="0.25">
      <c r="A687" s="239">
        <v>554</v>
      </c>
      <c r="B687" s="165" t="str">
        <f t="shared" si="155"/>
        <v>n.a.</v>
      </c>
      <c r="C687" s="165" t="str">
        <f t="shared" si="155"/>
        <v>n.a.</v>
      </c>
      <c r="D687" s="165" t="str">
        <f t="shared" si="155"/>
        <v>n.a.</v>
      </c>
      <c r="E687" s="165" t="str">
        <f t="shared" si="155"/>
        <v>n.a.</v>
      </c>
      <c r="F687" s="165" t="str">
        <f t="shared" si="155"/>
        <v>n.a.</v>
      </c>
      <c r="G687" s="165" t="str">
        <f t="shared" si="155"/>
        <v>n.a.</v>
      </c>
      <c r="H687" s="165" t="str">
        <f t="shared" si="155"/>
        <v>n.a.</v>
      </c>
      <c r="I687" s="165" t="str">
        <f t="shared" si="155"/>
        <v>n.a.</v>
      </c>
      <c r="J687" s="165" t="str">
        <f t="shared" si="155"/>
        <v>n.a.</v>
      </c>
      <c r="K687" s="165" t="str">
        <f t="shared" si="155"/>
        <v>n.a.</v>
      </c>
      <c r="L687" s="165" t="str">
        <f t="shared" si="156"/>
        <v>n.a.</v>
      </c>
      <c r="M687" s="165" t="str">
        <f t="shared" si="156"/>
        <v>n.a.</v>
      </c>
      <c r="N687" s="165" t="str">
        <f t="shared" si="156"/>
        <v>n.a.</v>
      </c>
      <c r="O687" s="165" t="str">
        <f t="shared" si="156"/>
        <v>n.a.</v>
      </c>
      <c r="P687" s="165" t="str">
        <f t="shared" si="156"/>
        <v>n.a.</v>
      </c>
      <c r="Q687" s="165" t="str">
        <f t="shared" si="156"/>
        <v>n.a.</v>
      </c>
      <c r="R687" s="165" t="str">
        <f t="shared" si="156"/>
        <v>n.a.</v>
      </c>
      <c r="S687" s="165" t="str">
        <f t="shared" si="156"/>
        <v>n.a.</v>
      </c>
    </row>
    <row r="688" spans="1:19" s="51" customFormat="1" x14ac:dyDescent="0.25">
      <c r="A688" s="239">
        <v>555</v>
      </c>
      <c r="B688" s="165" t="str">
        <f t="shared" si="155"/>
        <v>n.a.</v>
      </c>
      <c r="C688" s="165" t="str">
        <f t="shared" si="155"/>
        <v>n.a.</v>
      </c>
      <c r="D688" s="165" t="str">
        <f t="shared" si="155"/>
        <v>n.a.</v>
      </c>
      <c r="E688" s="165" t="str">
        <f t="shared" si="155"/>
        <v>n.a.</v>
      </c>
      <c r="F688" s="165" t="str">
        <f t="shared" si="155"/>
        <v>n.a.</v>
      </c>
      <c r="G688" s="165" t="str">
        <f t="shared" si="155"/>
        <v>n.a.</v>
      </c>
      <c r="H688" s="165" t="str">
        <f t="shared" si="155"/>
        <v>n.a.</v>
      </c>
      <c r="I688" s="165" t="str">
        <f t="shared" si="155"/>
        <v>n.a.</v>
      </c>
      <c r="J688" s="165" t="str">
        <f t="shared" si="155"/>
        <v>n.a.</v>
      </c>
      <c r="K688" s="165" t="str">
        <f t="shared" si="155"/>
        <v>n.a.</v>
      </c>
      <c r="L688" s="165" t="str">
        <f t="shared" si="156"/>
        <v>n.a.</v>
      </c>
      <c r="M688" s="165" t="str">
        <f t="shared" si="156"/>
        <v>n.a.</v>
      </c>
      <c r="N688" s="165" t="str">
        <f t="shared" si="156"/>
        <v>n.a.</v>
      </c>
      <c r="O688" s="165" t="str">
        <f t="shared" si="156"/>
        <v>n.a.</v>
      </c>
      <c r="P688" s="165" t="str">
        <f t="shared" si="156"/>
        <v>n.a.</v>
      </c>
      <c r="Q688" s="165" t="str">
        <f t="shared" si="156"/>
        <v>n.a.</v>
      </c>
      <c r="R688" s="165" t="str">
        <f t="shared" si="156"/>
        <v>n.a.</v>
      </c>
      <c r="S688" s="165" t="str">
        <f t="shared" si="156"/>
        <v>n.a.</v>
      </c>
    </row>
    <row r="689" spans="1:19" s="51" customFormat="1" x14ac:dyDescent="0.25">
      <c r="A689" s="239">
        <v>556</v>
      </c>
      <c r="B689" s="165" t="str">
        <f t="shared" si="155"/>
        <v>n.a.</v>
      </c>
      <c r="C689" s="165" t="str">
        <f t="shared" si="155"/>
        <v>n.a.</v>
      </c>
      <c r="D689" s="165" t="str">
        <f t="shared" si="155"/>
        <v>n.a.</v>
      </c>
      <c r="E689" s="165" t="str">
        <f t="shared" si="155"/>
        <v>n.a.</v>
      </c>
      <c r="F689" s="165" t="str">
        <f t="shared" si="155"/>
        <v>n.a.</v>
      </c>
      <c r="G689" s="165" t="str">
        <f t="shared" si="155"/>
        <v>n.a.</v>
      </c>
      <c r="H689" s="165" t="str">
        <f t="shared" si="155"/>
        <v>n.a.</v>
      </c>
      <c r="I689" s="165" t="str">
        <f t="shared" si="155"/>
        <v>n.a.</v>
      </c>
      <c r="J689" s="165" t="str">
        <f t="shared" si="155"/>
        <v>n.a.</v>
      </c>
      <c r="K689" s="165" t="str">
        <f t="shared" si="155"/>
        <v>n.a.</v>
      </c>
      <c r="L689" s="165" t="str">
        <f t="shared" si="156"/>
        <v>n.a.</v>
      </c>
      <c r="M689" s="165" t="str">
        <f t="shared" si="156"/>
        <v>n.a.</v>
      </c>
      <c r="N689" s="165" t="str">
        <f t="shared" si="156"/>
        <v>n.a.</v>
      </c>
      <c r="O689" s="165" t="str">
        <f t="shared" si="156"/>
        <v>n.a.</v>
      </c>
      <c r="P689" s="165" t="str">
        <f t="shared" si="156"/>
        <v>n.a.</v>
      </c>
      <c r="Q689" s="165" t="str">
        <f t="shared" si="156"/>
        <v>n.a.</v>
      </c>
      <c r="R689" s="165" t="str">
        <f t="shared" si="156"/>
        <v>n.a.</v>
      </c>
      <c r="S689" s="165" t="str">
        <f t="shared" si="156"/>
        <v>n.a.</v>
      </c>
    </row>
    <row r="690" spans="1:19" s="51" customFormat="1" x14ac:dyDescent="0.25">
      <c r="A690" s="239">
        <v>557</v>
      </c>
      <c r="B690" s="165" t="str">
        <f t="shared" si="155"/>
        <v>n.a.</v>
      </c>
      <c r="C690" s="165" t="str">
        <f t="shared" si="155"/>
        <v>n.a.</v>
      </c>
      <c r="D690" s="165" t="str">
        <f t="shared" si="155"/>
        <v>n.a.</v>
      </c>
      <c r="E690" s="165" t="str">
        <f t="shared" si="155"/>
        <v>n.a.</v>
      </c>
      <c r="F690" s="165" t="str">
        <f t="shared" si="155"/>
        <v>n.a.</v>
      </c>
      <c r="G690" s="165" t="str">
        <f t="shared" si="155"/>
        <v>n.a.</v>
      </c>
      <c r="H690" s="165" t="str">
        <f t="shared" si="155"/>
        <v>n.a.</v>
      </c>
      <c r="I690" s="165" t="str">
        <f t="shared" si="155"/>
        <v>n.a.</v>
      </c>
      <c r="J690" s="165" t="str">
        <f t="shared" si="155"/>
        <v>n.a.</v>
      </c>
      <c r="K690" s="165" t="str">
        <f t="shared" si="155"/>
        <v>n.a.</v>
      </c>
      <c r="L690" s="165" t="str">
        <f t="shared" si="156"/>
        <v>n.a.</v>
      </c>
      <c r="M690" s="165" t="str">
        <f t="shared" si="156"/>
        <v>n.a.</v>
      </c>
      <c r="N690" s="165" t="str">
        <f t="shared" si="156"/>
        <v>n.a.</v>
      </c>
      <c r="O690" s="165" t="str">
        <f t="shared" si="156"/>
        <v>n.a.</v>
      </c>
      <c r="P690" s="165" t="str">
        <f t="shared" si="156"/>
        <v>n.a.</v>
      </c>
      <c r="Q690" s="165" t="str">
        <f t="shared" si="156"/>
        <v>n.a.</v>
      </c>
      <c r="R690" s="165" t="str">
        <f t="shared" si="156"/>
        <v>n.a.</v>
      </c>
      <c r="S690" s="165" t="str">
        <f t="shared" si="156"/>
        <v>n.a.</v>
      </c>
    </row>
    <row r="691" spans="1:19" s="51" customFormat="1" x14ac:dyDescent="0.25">
      <c r="A691" s="239">
        <v>558</v>
      </c>
      <c r="B691" s="165" t="str">
        <f t="shared" si="155"/>
        <v>n.a.</v>
      </c>
      <c r="C691" s="165" t="str">
        <f t="shared" si="155"/>
        <v>n.a.</v>
      </c>
      <c r="D691" s="165" t="str">
        <f t="shared" si="155"/>
        <v>n.a.</v>
      </c>
      <c r="E691" s="165" t="str">
        <f t="shared" si="155"/>
        <v>n.a.</v>
      </c>
      <c r="F691" s="165" t="str">
        <f t="shared" si="155"/>
        <v>n.a.</v>
      </c>
      <c r="G691" s="165" t="str">
        <f t="shared" si="155"/>
        <v>n.a.</v>
      </c>
      <c r="H691" s="165" t="str">
        <f t="shared" si="155"/>
        <v>n.a.</v>
      </c>
      <c r="I691" s="165" t="str">
        <f t="shared" si="155"/>
        <v>n.a.</v>
      </c>
      <c r="J691" s="165" t="str">
        <f t="shared" si="155"/>
        <v>n.a.</v>
      </c>
      <c r="K691" s="165" t="str">
        <f t="shared" si="155"/>
        <v>n.a.</v>
      </c>
      <c r="L691" s="165" t="str">
        <f t="shared" si="156"/>
        <v>n.a.</v>
      </c>
      <c r="M691" s="165" t="str">
        <f t="shared" si="156"/>
        <v>n.a.</v>
      </c>
      <c r="N691" s="165" t="str">
        <f t="shared" si="156"/>
        <v>n.a.</v>
      </c>
      <c r="O691" s="165" t="str">
        <f t="shared" si="156"/>
        <v>n.a.</v>
      </c>
      <c r="P691" s="165" t="str">
        <f t="shared" si="156"/>
        <v>n.a.</v>
      </c>
      <c r="Q691" s="165" t="str">
        <f t="shared" si="156"/>
        <v>n.a.</v>
      </c>
      <c r="R691" s="165" t="str">
        <f t="shared" si="156"/>
        <v>n.a.</v>
      </c>
      <c r="S691" s="165" t="str">
        <f t="shared" si="156"/>
        <v>n.a.</v>
      </c>
    </row>
    <row r="692" spans="1:19" s="51" customFormat="1" x14ac:dyDescent="0.25">
      <c r="A692" s="239">
        <v>559</v>
      </c>
      <c r="B692" s="165" t="str">
        <f t="shared" si="155"/>
        <v>n.a.</v>
      </c>
      <c r="C692" s="165" t="str">
        <f t="shared" si="155"/>
        <v>n.a.</v>
      </c>
      <c r="D692" s="165" t="str">
        <f t="shared" si="155"/>
        <v>n.a.</v>
      </c>
      <c r="E692" s="165" t="str">
        <f t="shared" si="155"/>
        <v>n.a.</v>
      </c>
      <c r="F692" s="165" t="str">
        <f t="shared" si="155"/>
        <v>n.a.</v>
      </c>
      <c r="G692" s="165" t="str">
        <f t="shared" si="155"/>
        <v>n.a.</v>
      </c>
      <c r="H692" s="165" t="str">
        <f t="shared" si="155"/>
        <v>n.a.</v>
      </c>
      <c r="I692" s="165" t="str">
        <f t="shared" si="155"/>
        <v>n.a.</v>
      </c>
      <c r="J692" s="165" t="str">
        <f t="shared" si="155"/>
        <v>n.a.</v>
      </c>
      <c r="K692" s="165" t="str">
        <f t="shared" si="155"/>
        <v>n.a.</v>
      </c>
      <c r="L692" s="165" t="str">
        <f t="shared" si="156"/>
        <v>n.a.</v>
      </c>
      <c r="M692" s="165" t="str">
        <f t="shared" si="156"/>
        <v>n.a.</v>
      </c>
      <c r="N692" s="165" t="str">
        <f t="shared" si="156"/>
        <v>n.a.</v>
      </c>
      <c r="O692" s="165" t="str">
        <f t="shared" si="156"/>
        <v>n.a.</v>
      </c>
      <c r="P692" s="165" t="str">
        <f t="shared" si="156"/>
        <v>n.a.</v>
      </c>
      <c r="Q692" s="165" t="str">
        <f t="shared" si="156"/>
        <v>n.a.</v>
      </c>
      <c r="R692" s="165" t="str">
        <f t="shared" si="156"/>
        <v>n.a.</v>
      </c>
      <c r="S692" s="165" t="str">
        <f t="shared" si="156"/>
        <v>n.a.</v>
      </c>
    </row>
    <row r="693" spans="1:19" s="51" customFormat="1" x14ac:dyDescent="0.25">
      <c r="A693" s="239">
        <v>560</v>
      </c>
      <c r="B693" s="165" t="str">
        <f t="shared" si="155"/>
        <v>n.a.</v>
      </c>
      <c r="C693" s="165" t="str">
        <f t="shared" si="155"/>
        <v>n.a.</v>
      </c>
      <c r="D693" s="165" t="str">
        <f t="shared" si="155"/>
        <v>n.a.</v>
      </c>
      <c r="E693" s="165" t="str">
        <f t="shared" si="155"/>
        <v>n.a.</v>
      </c>
      <c r="F693" s="165" t="str">
        <f t="shared" si="155"/>
        <v>n.a.</v>
      </c>
      <c r="G693" s="165" t="str">
        <f t="shared" si="155"/>
        <v>n.a.</v>
      </c>
      <c r="H693" s="165" t="str">
        <f t="shared" si="155"/>
        <v>n.a.</v>
      </c>
      <c r="I693" s="165" t="str">
        <f t="shared" si="155"/>
        <v>n.a.</v>
      </c>
      <c r="J693" s="165" t="str">
        <f t="shared" si="155"/>
        <v>n.a.</v>
      </c>
      <c r="K693" s="165" t="str">
        <f t="shared" si="155"/>
        <v>n.a.</v>
      </c>
      <c r="L693" s="165" t="str">
        <f t="shared" si="156"/>
        <v>n.a.</v>
      </c>
      <c r="M693" s="165" t="str">
        <f t="shared" si="156"/>
        <v>n.a.</v>
      </c>
      <c r="N693" s="165" t="str">
        <f t="shared" si="156"/>
        <v>n.a.</v>
      </c>
      <c r="O693" s="165" t="str">
        <f t="shared" si="156"/>
        <v>n.a.</v>
      </c>
      <c r="P693" s="165" t="str">
        <f t="shared" si="156"/>
        <v>n.a.</v>
      </c>
      <c r="Q693" s="165" t="str">
        <f t="shared" si="156"/>
        <v>n.a.</v>
      </c>
      <c r="R693" s="165" t="str">
        <f t="shared" si="156"/>
        <v>n.a.</v>
      </c>
      <c r="S693" s="165" t="str">
        <f t="shared" si="156"/>
        <v>n.a.</v>
      </c>
    </row>
    <row r="694" spans="1:19" s="51" customFormat="1" x14ac:dyDescent="0.25">
      <c r="A694" s="239">
        <v>561</v>
      </c>
      <c r="B694" s="165" t="str">
        <f t="shared" ref="B694:K703" si="157">IFERROR(INDEX(CNCodes_ListKey,MATCH($A694&amp;"_"&amp;B$132,CNCodes_ListNumbering,0)),CONST_NA)</f>
        <v>n.a.</v>
      </c>
      <c r="C694" s="165" t="str">
        <f t="shared" si="157"/>
        <v>n.a.</v>
      </c>
      <c r="D694" s="165" t="str">
        <f t="shared" si="157"/>
        <v>n.a.</v>
      </c>
      <c r="E694" s="165" t="str">
        <f t="shared" si="157"/>
        <v>n.a.</v>
      </c>
      <c r="F694" s="165" t="str">
        <f t="shared" si="157"/>
        <v>n.a.</v>
      </c>
      <c r="G694" s="165" t="str">
        <f t="shared" si="157"/>
        <v>n.a.</v>
      </c>
      <c r="H694" s="165" t="str">
        <f t="shared" si="157"/>
        <v>n.a.</v>
      </c>
      <c r="I694" s="165" t="str">
        <f t="shared" si="157"/>
        <v>n.a.</v>
      </c>
      <c r="J694" s="165" t="str">
        <f t="shared" si="157"/>
        <v>n.a.</v>
      </c>
      <c r="K694" s="165" t="str">
        <f t="shared" si="157"/>
        <v>n.a.</v>
      </c>
      <c r="L694" s="165" t="str">
        <f t="shared" ref="L694:S703" si="158">IFERROR(INDEX(CNCodes_ListKey,MATCH($A694&amp;"_"&amp;L$132,CNCodes_ListNumbering,0)),CONST_NA)</f>
        <v>n.a.</v>
      </c>
      <c r="M694" s="165" t="str">
        <f t="shared" si="158"/>
        <v>n.a.</v>
      </c>
      <c r="N694" s="165" t="str">
        <f t="shared" si="158"/>
        <v>n.a.</v>
      </c>
      <c r="O694" s="165" t="str">
        <f t="shared" si="158"/>
        <v>n.a.</v>
      </c>
      <c r="P694" s="165" t="str">
        <f t="shared" si="158"/>
        <v>n.a.</v>
      </c>
      <c r="Q694" s="165" t="str">
        <f t="shared" si="158"/>
        <v>n.a.</v>
      </c>
      <c r="R694" s="165" t="str">
        <f t="shared" si="158"/>
        <v>n.a.</v>
      </c>
      <c r="S694" s="165" t="str">
        <f t="shared" si="158"/>
        <v>n.a.</v>
      </c>
    </row>
    <row r="695" spans="1:19" s="51" customFormat="1" x14ac:dyDescent="0.25">
      <c r="A695" s="239">
        <v>562</v>
      </c>
      <c r="B695" s="165" t="str">
        <f t="shared" si="157"/>
        <v>n.a.</v>
      </c>
      <c r="C695" s="165" t="str">
        <f t="shared" si="157"/>
        <v>n.a.</v>
      </c>
      <c r="D695" s="165" t="str">
        <f t="shared" si="157"/>
        <v>n.a.</v>
      </c>
      <c r="E695" s="165" t="str">
        <f t="shared" si="157"/>
        <v>n.a.</v>
      </c>
      <c r="F695" s="165" t="str">
        <f t="shared" si="157"/>
        <v>n.a.</v>
      </c>
      <c r="G695" s="165" t="str">
        <f t="shared" si="157"/>
        <v>n.a.</v>
      </c>
      <c r="H695" s="165" t="str">
        <f t="shared" si="157"/>
        <v>n.a.</v>
      </c>
      <c r="I695" s="165" t="str">
        <f t="shared" si="157"/>
        <v>n.a.</v>
      </c>
      <c r="J695" s="165" t="str">
        <f t="shared" si="157"/>
        <v>n.a.</v>
      </c>
      <c r="K695" s="165" t="str">
        <f t="shared" si="157"/>
        <v>n.a.</v>
      </c>
      <c r="L695" s="165" t="str">
        <f t="shared" si="158"/>
        <v>n.a.</v>
      </c>
      <c r="M695" s="165" t="str">
        <f t="shared" si="158"/>
        <v>n.a.</v>
      </c>
      <c r="N695" s="165" t="str">
        <f t="shared" si="158"/>
        <v>n.a.</v>
      </c>
      <c r="O695" s="165" t="str">
        <f t="shared" si="158"/>
        <v>n.a.</v>
      </c>
      <c r="P695" s="165" t="str">
        <f t="shared" si="158"/>
        <v>n.a.</v>
      </c>
      <c r="Q695" s="165" t="str">
        <f t="shared" si="158"/>
        <v>n.a.</v>
      </c>
      <c r="R695" s="165" t="str">
        <f t="shared" si="158"/>
        <v>n.a.</v>
      </c>
      <c r="S695" s="165" t="str">
        <f t="shared" si="158"/>
        <v>n.a.</v>
      </c>
    </row>
    <row r="696" spans="1:19" s="51" customFormat="1" x14ac:dyDescent="0.25">
      <c r="A696" s="239">
        <v>563</v>
      </c>
      <c r="B696" s="165" t="str">
        <f t="shared" si="157"/>
        <v>n.a.</v>
      </c>
      <c r="C696" s="165" t="str">
        <f t="shared" si="157"/>
        <v>n.a.</v>
      </c>
      <c r="D696" s="165" t="str">
        <f t="shared" si="157"/>
        <v>n.a.</v>
      </c>
      <c r="E696" s="165" t="str">
        <f t="shared" si="157"/>
        <v>n.a.</v>
      </c>
      <c r="F696" s="165" t="str">
        <f t="shared" si="157"/>
        <v>n.a.</v>
      </c>
      <c r="G696" s="165" t="str">
        <f t="shared" si="157"/>
        <v>n.a.</v>
      </c>
      <c r="H696" s="165" t="str">
        <f t="shared" si="157"/>
        <v>n.a.</v>
      </c>
      <c r="I696" s="165" t="str">
        <f t="shared" si="157"/>
        <v>n.a.</v>
      </c>
      <c r="J696" s="165" t="str">
        <f t="shared" si="157"/>
        <v>n.a.</v>
      </c>
      <c r="K696" s="165" t="str">
        <f t="shared" si="157"/>
        <v>n.a.</v>
      </c>
      <c r="L696" s="165" t="str">
        <f t="shared" si="158"/>
        <v>n.a.</v>
      </c>
      <c r="M696" s="165" t="str">
        <f t="shared" si="158"/>
        <v>n.a.</v>
      </c>
      <c r="N696" s="165" t="str">
        <f t="shared" si="158"/>
        <v>n.a.</v>
      </c>
      <c r="O696" s="165" t="str">
        <f t="shared" si="158"/>
        <v>n.a.</v>
      </c>
      <c r="P696" s="165" t="str">
        <f t="shared" si="158"/>
        <v>n.a.</v>
      </c>
      <c r="Q696" s="165" t="str">
        <f t="shared" si="158"/>
        <v>n.a.</v>
      </c>
      <c r="R696" s="165" t="str">
        <f t="shared" si="158"/>
        <v>n.a.</v>
      </c>
      <c r="S696" s="165" t="str">
        <f t="shared" si="158"/>
        <v>n.a.</v>
      </c>
    </row>
    <row r="697" spans="1:19" s="51" customFormat="1" x14ac:dyDescent="0.25">
      <c r="A697" s="239">
        <v>564</v>
      </c>
      <c r="B697" s="165" t="str">
        <f t="shared" si="157"/>
        <v>n.a.</v>
      </c>
      <c r="C697" s="165" t="str">
        <f t="shared" si="157"/>
        <v>n.a.</v>
      </c>
      <c r="D697" s="165" t="str">
        <f t="shared" si="157"/>
        <v>n.a.</v>
      </c>
      <c r="E697" s="165" t="str">
        <f t="shared" si="157"/>
        <v>n.a.</v>
      </c>
      <c r="F697" s="165" t="str">
        <f t="shared" si="157"/>
        <v>n.a.</v>
      </c>
      <c r="G697" s="165" t="str">
        <f t="shared" si="157"/>
        <v>n.a.</v>
      </c>
      <c r="H697" s="165" t="str">
        <f t="shared" si="157"/>
        <v>n.a.</v>
      </c>
      <c r="I697" s="165" t="str">
        <f t="shared" si="157"/>
        <v>n.a.</v>
      </c>
      <c r="J697" s="165" t="str">
        <f t="shared" si="157"/>
        <v>n.a.</v>
      </c>
      <c r="K697" s="165" t="str">
        <f t="shared" si="157"/>
        <v>n.a.</v>
      </c>
      <c r="L697" s="165" t="str">
        <f t="shared" si="158"/>
        <v>n.a.</v>
      </c>
      <c r="M697" s="165" t="str">
        <f t="shared" si="158"/>
        <v>n.a.</v>
      </c>
      <c r="N697" s="165" t="str">
        <f t="shared" si="158"/>
        <v>n.a.</v>
      </c>
      <c r="O697" s="165" t="str">
        <f t="shared" si="158"/>
        <v>n.a.</v>
      </c>
      <c r="P697" s="165" t="str">
        <f t="shared" si="158"/>
        <v>n.a.</v>
      </c>
      <c r="Q697" s="165" t="str">
        <f t="shared" si="158"/>
        <v>n.a.</v>
      </c>
      <c r="R697" s="165" t="str">
        <f t="shared" si="158"/>
        <v>n.a.</v>
      </c>
      <c r="S697" s="165" t="str">
        <f t="shared" si="158"/>
        <v>n.a.</v>
      </c>
    </row>
    <row r="698" spans="1:19" s="51" customFormat="1" x14ac:dyDescent="0.25">
      <c r="A698" s="239">
        <v>565</v>
      </c>
      <c r="B698" s="165" t="str">
        <f t="shared" si="157"/>
        <v>n.a.</v>
      </c>
      <c r="C698" s="165" t="str">
        <f t="shared" si="157"/>
        <v>n.a.</v>
      </c>
      <c r="D698" s="165" t="str">
        <f t="shared" si="157"/>
        <v>n.a.</v>
      </c>
      <c r="E698" s="165" t="str">
        <f t="shared" si="157"/>
        <v>n.a.</v>
      </c>
      <c r="F698" s="165" t="str">
        <f t="shared" si="157"/>
        <v>n.a.</v>
      </c>
      <c r="G698" s="165" t="str">
        <f t="shared" si="157"/>
        <v>n.a.</v>
      </c>
      <c r="H698" s="165" t="str">
        <f t="shared" si="157"/>
        <v>n.a.</v>
      </c>
      <c r="I698" s="165" t="str">
        <f t="shared" si="157"/>
        <v>n.a.</v>
      </c>
      <c r="J698" s="165" t="str">
        <f t="shared" si="157"/>
        <v>n.a.</v>
      </c>
      <c r="K698" s="165" t="str">
        <f t="shared" si="157"/>
        <v>n.a.</v>
      </c>
      <c r="L698" s="165" t="str">
        <f t="shared" si="158"/>
        <v>n.a.</v>
      </c>
      <c r="M698" s="165" t="str">
        <f t="shared" si="158"/>
        <v>n.a.</v>
      </c>
      <c r="N698" s="165" t="str">
        <f t="shared" si="158"/>
        <v>n.a.</v>
      </c>
      <c r="O698" s="165" t="str">
        <f t="shared" si="158"/>
        <v>n.a.</v>
      </c>
      <c r="P698" s="165" t="str">
        <f t="shared" si="158"/>
        <v>n.a.</v>
      </c>
      <c r="Q698" s="165" t="str">
        <f t="shared" si="158"/>
        <v>n.a.</v>
      </c>
      <c r="R698" s="165" t="str">
        <f t="shared" si="158"/>
        <v>n.a.</v>
      </c>
      <c r="S698" s="165" t="str">
        <f t="shared" si="158"/>
        <v>n.a.</v>
      </c>
    </row>
    <row r="699" spans="1:19" s="51" customFormat="1" x14ac:dyDescent="0.25">
      <c r="A699" s="239">
        <v>566</v>
      </c>
      <c r="B699" s="165" t="str">
        <f t="shared" si="157"/>
        <v>n.a.</v>
      </c>
      <c r="C699" s="165" t="str">
        <f t="shared" si="157"/>
        <v>n.a.</v>
      </c>
      <c r="D699" s="165" t="str">
        <f t="shared" si="157"/>
        <v>n.a.</v>
      </c>
      <c r="E699" s="165" t="str">
        <f t="shared" si="157"/>
        <v>n.a.</v>
      </c>
      <c r="F699" s="165" t="str">
        <f t="shared" si="157"/>
        <v>n.a.</v>
      </c>
      <c r="G699" s="165" t="str">
        <f t="shared" si="157"/>
        <v>n.a.</v>
      </c>
      <c r="H699" s="165" t="str">
        <f t="shared" si="157"/>
        <v>n.a.</v>
      </c>
      <c r="I699" s="165" t="str">
        <f t="shared" si="157"/>
        <v>n.a.</v>
      </c>
      <c r="J699" s="165" t="str">
        <f t="shared" si="157"/>
        <v>n.a.</v>
      </c>
      <c r="K699" s="165" t="str">
        <f t="shared" si="157"/>
        <v>n.a.</v>
      </c>
      <c r="L699" s="165" t="str">
        <f t="shared" si="158"/>
        <v>n.a.</v>
      </c>
      <c r="M699" s="165" t="str">
        <f t="shared" si="158"/>
        <v>n.a.</v>
      </c>
      <c r="N699" s="165" t="str">
        <f t="shared" si="158"/>
        <v>n.a.</v>
      </c>
      <c r="O699" s="165" t="str">
        <f t="shared" si="158"/>
        <v>n.a.</v>
      </c>
      <c r="P699" s="165" t="str">
        <f t="shared" si="158"/>
        <v>n.a.</v>
      </c>
      <c r="Q699" s="165" t="str">
        <f t="shared" si="158"/>
        <v>n.a.</v>
      </c>
      <c r="R699" s="165" t="str">
        <f t="shared" si="158"/>
        <v>n.a.</v>
      </c>
      <c r="S699" s="165" t="str">
        <f t="shared" si="158"/>
        <v>n.a.</v>
      </c>
    </row>
    <row r="700" spans="1:19" s="51" customFormat="1" x14ac:dyDescent="0.25">
      <c r="A700" s="239">
        <v>567</v>
      </c>
      <c r="B700" s="165" t="str">
        <f t="shared" si="157"/>
        <v>n.a.</v>
      </c>
      <c r="C700" s="165" t="str">
        <f t="shared" si="157"/>
        <v>n.a.</v>
      </c>
      <c r="D700" s="165" t="str">
        <f t="shared" si="157"/>
        <v>n.a.</v>
      </c>
      <c r="E700" s="165" t="str">
        <f t="shared" si="157"/>
        <v>n.a.</v>
      </c>
      <c r="F700" s="165" t="str">
        <f t="shared" si="157"/>
        <v>n.a.</v>
      </c>
      <c r="G700" s="165" t="str">
        <f t="shared" si="157"/>
        <v>n.a.</v>
      </c>
      <c r="H700" s="165" t="str">
        <f t="shared" si="157"/>
        <v>n.a.</v>
      </c>
      <c r="I700" s="165" t="str">
        <f t="shared" si="157"/>
        <v>n.a.</v>
      </c>
      <c r="J700" s="165" t="str">
        <f t="shared" si="157"/>
        <v>n.a.</v>
      </c>
      <c r="K700" s="165" t="str">
        <f t="shared" si="157"/>
        <v>n.a.</v>
      </c>
      <c r="L700" s="165" t="str">
        <f t="shared" si="158"/>
        <v>n.a.</v>
      </c>
      <c r="M700" s="165" t="str">
        <f t="shared" si="158"/>
        <v>n.a.</v>
      </c>
      <c r="N700" s="165" t="str">
        <f t="shared" si="158"/>
        <v>n.a.</v>
      </c>
      <c r="O700" s="165" t="str">
        <f t="shared" si="158"/>
        <v>n.a.</v>
      </c>
      <c r="P700" s="165" t="str">
        <f t="shared" si="158"/>
        <v>n.a.</v>
      </c>
      <c r="Q700" s="165" t="str">
        <f t="shared" si="158"/>
        <v>n.a.</v>
      </c>
      <c r="R700" s="165" t="str">
        <f t="shared" si="158"/>
        <v>n.a.</v>
      </c>
      <c r="S700" s="165" t="str">
        <f t="shared" si="158"/>
        <v>n.a.</v>
      </c>
    </row>
    <row r="701" spans="1:19" s="51" customFormat="1" x14ac:dyDescent="0.25">
      <c r="A701" s="239">
        <v>568</v>
      </c>
      <c r="B701" s="165" t="str">
        <f t="shared" si="157"/>
        <v>n.a.</v>
      </c>
      <c r="C701" s="165" t="str">
        <f t="shared" si="157"/>
        <v>n.a.</v>
      </c>
      <c r="D701" s="165" t="str">
        <f t="shared" si="157"/>
        <v>n.a.</v>
      </c>
      <c r="E701" s="165" t="str">
        <f t="shared" si="157"/>
        <v>n.a.</v>
      </c>
      <c r="F701" s="165" t="str">
        <f t="shared" si="157"/>
        <v>n.a.</v>
      </c>
      <c r="G701" s="165" t="str">
        <f t="shared" si="157"/>
        <v>n.a.</v>
      </c>
      <c r="H701" s="165" t="str">
        <f t="shared" si="157"/>
        <v>n.a.</v>
      </c>
      <c r="I701" s="165" t="str">
        <f t="shared" si="157"/>
        <v>n.a.</v>
      </c>
      <c r="J701" s="165" t="str">
        <f t="shared" si="157"/>
        <v>n.a.</v>
      </c>
      <c r="K701" s="165" t="str">
        <f t="shared" si="157"/>
        <v>n.a.</v>
      </c>
      <c r="L701" s="165" t="str">
        <f t="shared" si="158"/>
        <v>n.a.</v>
      </c>
      <c r="M701" s="165" t="str">
        <f t="shared" si="158"/>
        <v>n.a.</v>
      </c>
      <c r="N701" s="165" t="str">
        <f t="shared" si="158"/>
        <v>n.a.</v>
      </c>
      <c r="O701" s="165" t="str">
        <f t="shared" si="158"/>
        <v>n.a.</v>
      </c>
      <c r="P701" s="165" t="str">
        <f t="shared" si="158"/>
        <v>n.a.</v>
      </c>
      <c r="Q701" s="165" t="str">
        <f t="shared" si="158"/>
        <v>n.a.</v>
      </c>
      <c r="R701" s="165" t="str">
        <f t="shared" si="158"/>
        <v>n.a.</v>
      </c>
      <c r="S701" s="165" t="str">
        <f t="shared" si="158"/>
        <v>n.a.</v>
      </c>
    </row>
    <row r="702" spans="1:19" s="51" customFormat="1" x14ac:dyDescent="0.25">
      <c r="A702" s="239">
        <v>569</v>
      </c>
      <c r="B702" s="165" t="str">
        <f t="shared" si="157"/>
        <v>n.a.</v>
      </c>
      <c r="C702" s="165" t="str">
        <f t="shared" si="157"/>
        <v>n.a.</v>
      </c>
      <c r="D702" s="165" t="str">
        <f t="shared" si="157"/>
        <v>n.a.</v>
      </c>
      <c r="E702" s="165" t="str">
        <f t="shared" si="157"/>
        <v>n.a.</v>
      </c>
      <c r="F702" s="165" t="str">
        <f t="shared" si="157"/>
        <v>n.a.</v>
      </c>
      <c r="G702" s="165" t="str">
        <f t="shared" si="157"/>
        <v>n.a.</v>
      </c>
      <c r="H702" s="165" t="str">
        <f t="shared" si="157"/>
        <v>n.a.</v>
      </c>
      <c r="I702" s="165" t="str">
        <f t="shared" si="157"/>
        <v>n.a.</v>
      </c>
      <c r="J702" s="165" t="str">
        <f t="shared" si="157"/>
        <v>n.a.</v>
      </c>
      <c r="K702" s="165" t="str">
        <f t="shared" si="157"/>
        <v>n.a.</v>
      </c>
      <c r="L702" s="165" t="str">
        <f t="shared" si="158"/>
        <v>n.a.</v>
      </c>
      <c r="M702" s="165" t="str">
        <f t="shared" si="158"/>
        <v>n.a.</v>
      </c>
      <c r="N702" s="165" t="str">
        <f t="shared" si="158"/>
        <v>n.a.</v>
      </c>
      <c r="O702" s="165" t="str">
        <f t="shared" si="158"/>
        <v>n.a.</v>
      </c>
      <c r="P702" s="165" t="str">
        <f t="shared" si="158"/>
        <v>n.a.</v>
      </c>
      <c r="Q702" s="165" t="str">
        <f t="shared" si="158"/>
        <v>n.a.</v>
      </c>
      <c r="R702" s="165" t="str">
        <f t="shared" si="158"/>
        <v>n.a.</v>
      </c>
      <c r="S702" s="165" t="str">
        <f t="shared" si="158"/>
        <v>n.a.</v>
      </c>
    </row>
    <row r="703" spans="1:19" s="51" customFormat="1" x14ac:dyDescent="0.25">
      <c r="A703" s="239">
        <v>570</v>
      </c>
      <c r="B703" s="165" t="str">
        <f t="shared" si="157"/>
        <v>n.a.</v>
      </c>
      <c r="C703" s="165" t="str">
        <f t="shared" si="157"/>
        <v>n.a.</v>
      </c>
      <c r="D703" s="165" t="str">
        <f t="shared" si="157"/>
        <v>n.a.</v>
      </c>
      <c r="E703" s="165" t="str">
        <f t="shared" si="157"/>
        <v>n.a.</v>
      </c>
      <c r="F703" s="165" t="str">
        <f t="shared" si="157"/>
        <v>n.a.</v>
      </c>
      <c r="G703" s="165" t="str">
        <f t="shared" si="157"/>
        <v>n.a.</v>
      </c>
      <c r="H703" s="165" t="str">
        <f t="shared" si="157"/>
        <v>n.a.</v>
      </c>
      <c r="I703" s="165" t="str">
        <f t="shared" si="157"/>
        <v>n.a.</v>
      </c>
      <c r="J703" s="165" t="str">
        <f t="shared" si="157"/>
        <v>n.a.</v>
      </c>
      <c r="K703" s="165" t="str">
        <f t="shared" si="157"/>
        <v>n.a.</v>
      </c>
      <c r="L703" s="165" t="str">
        <f t="shared" si="158"/>
        <v>n.a.</v>
      </c>
      <c r="M703" s="165" t="str">
        <f t="shared" si="158"/>
        <v>n.a.</v>
      </c>
      <c r="N703" s="165" t="str">
        <f t="shared" si="158"/>
        <v>n.a.</v>
      </c>
      <c r="O703" s="165" t="str">
        <f t="shared" si="158"/>
        <v>n.a.</v>
      </c>
      <c r="P703" s="165" t="str">
        <f t="shared" si="158"/>
        <v>n.a.</v>
      </c>
      <c r="Q703" s="165" t="str">
        <f t="shared" si="158"/>
        <v>n.a.</v>
      </c>
      <c r="R703" s="165" t="str">
        <f t="shared" si="158"/>
        <v>n.a.</v>
      </c>
      <c r="S703" s="165" t="str">
        <f t="shared" si="158"/>
        <v>n.a.</v>
      </c>
    </row>
    <row r="704" spans="1:19" s="51" customFormat="1" x14ac:dyDescent="0.25">
      <c r="A704" s="239">
        <v>571</v>
      </c>
      <c r="B704" s="165" t="str">
        <f t="shared" ref="B704:K713" si="159">IFERROR(INDEX(CNCodes_ListKey,MATCH($A704&amp;"_"&amp;B$132,CNCodes_ListNumbering,0)),CONST_NA)</f>
        <v>n.a.</v>
      </c>
      <c r="C704" s="165" t="str">
        <f t="shared" si="159"/>
        <v>n.a.</v>
      </c>
      <c r="D704" s="165" t="str">
        <f t="shared" si="159"/>
        <v>n.a.</v>
      </c>
      <c r="E704" s="165" t="str">
        <f t="shared" si="159"/>
        <v>n.a.</v>
      </c>
      <c r="F704" s="165" t="str">
        <f t="shared" si="159"/>
        <v>n.a.</v>
      </c>
      <c r="G704" s="165" t="str">
        <f t="shared" si="159"/>
        <v>n.a.</v>
      </c>
      <c r="H704" s="165" t="str">
        <f t="shared" si="159"/>
        <v>n.a.</v>
      </c>
      <c r="I704" s="165" t="str">
        <f t="shared" si="159"/>
        <v>n.a.</v>
      </c>
      <c r="J704" s="165" t="str">
        <f t="shared" si="159"/>
        <v>n.a.</v>
      </c>
      <c r="K704" s="165" t="str">
        <f t="shared" si="159"/>
        <v>n.a.</v>
      </c>
      <c r="L704" s="165" t="str">
        <f t="shared" ref="L704:S713" si="160">IFERROR(INDEX(CNCodes_ListKey,MATCH($A704&amp;"_"&amp;L$132,CNCodes_ListNumbering,0)),CONST_NA)</f>
        <v>n.a.</v>
      </c>
      <c r="M704" s="165" t="str">
        <f t="shared" si="160"/>
        <v>n.a.</v>
      </c>
      <c r="N704" s="165" t="str">
        <f t="shared" si="160"/>
        <v>n.a.</v>
      </c>
      <c r="O704" s="165" t="str">
        <f t="shared" si="160"/>
        <v>n.a.</v>
      </c>
      <c r="P704" s="165" t="str">
        <f t="shared" si="160"/>
        <v>n.a.</v>
      </c>
      <c r="Q704" s="165" t="str">
        <f t="shared" si="160"/>
        <v>n.a.</v>
      </c>
      <c r="R704" s="165" t="str">
        <f t="shared" si="160"/>
        <v>n.a.</v>
      </c>
      <c r="S704" s="165" t="str">
        <f t="shared" si="160"/>
        <v>n.a.</v>
      </c>
    </row>
    <row r="705" spans="1:19" s="51" customFormat="1" x14ac:dyDescent="0.25">
      <c r="A705" s="239">
        <v>572</v>
      </c>
      <c r="B705" s="165" t="str">
        <f t="shared" si="159"/>
        <v>n.a.</v>
      </c>
      <c r="C705" s="165" t="str">
        <f t="shared" si="159"/>
        <v>n.a.</v>
      </c>
      <c r="D705" s="165" t="str">
        <f t="shared" si="159"/>
        <v>n.a.</v>
      </c>
      <c r="E705" s="165" t="str">
        <f t="shared" si="159"/>
        <v>n.a.</v>
      </c>
      <c r="F705" s="165" t="str">
        <f t="shared" si="159"/>
        <v>n.a.</v>
      </c>
      <c r="G705" s="165" t="str">
        <f t="shared" si="159"/>
        <v>n.a.</v>
      </c>
      <c r="H705" s="165" t="str">
        <f t="shared" si="159"/>
        <v>n.a.</v>
      </c>
      <c r="I705" s="165" t="str">
        <f t="shared" si="159"/>
        <v>n.a.</v>
      </c>
      <c r="J705" s="165" t="str">
        <f t="shared" si="159"/>
        <v>n.a.</v>
      </c>
      <c r="K705" s="165" t="str">
        <f t="shared" si="159"/>
        <v>n.a.</v>
      </c>
      <c r="L705" s="165" t="str">
        <f t="shared" si="160"/>
        <v>n.a.</v>
      </c>
      <c r="M705" s="165" t="str">
        <f t="shared" si="160"/>
        <v>n.a.</v>
      </c>
      <c r="N705" s="165" t="str">
        <f t="shared" si="160"/>
        <v>n.a.</v>
      </c>
      <c r="O705" s="165" t="str">
        <f t="shared" si="160"/>
        <v>n.a.</v>
      </c>
      <c r="P705" s="165" t="str">
        <f t="shared" si="160"/>
        <v>n.a.</v>
      </c>
      <c r="Q705" s="165" t="str">
        <f t="shared" si="160"/>
        <v>n.a.</v>
      </c>
      <c r="R705" s="165" t="str">
        <f t="shared" si="160"/>
        <v>n.a.</v>
      </c>
      <c r="S705" s="165" t="str">
        <f t="shared" si="160"/>
        <v>n.a.</v>
      </c>
    </row>
    <row r="706" spans="1:19" s="51" customFormat="1" x14ac:dyDescent="0.25">
      <c r="A706" s="239">
        <v>573</v>
      </c>
      <c r="B706" s="165" t="str">
        <f t="shared" si="159"/>
        <v>n.a.</v>
      </c>
      <c r="C706" s="165" t="str">
        <f t="shared" si="159"/>
        <v>n.a.</v>
      </c>
      <c r="D706" s="165" t="str">
        <f t="shared" si="159"/>
        <v>n.a.</v>
      </c>
      <c r="E706" s="165" t="str">
        <f t="shared" si="159"/>
        <v>n.a.</v>
      </c>
      <c r="F706" s="165" t="str">
        <f t="shared" si="159"/>
        <v>n.a.</v>
      </c>
      <c r="G706" s="165" t="str">
        <f t="shared" si="159"/>
        <v>n.a.</v>
      </c>
      <c r="H706" s="165" t="str">
        <f t="shared" si="159"/>
        <v>n.a.</v>
      </c>
      <c r="I706" s="165" t="str">
        <f t="shared" si="159"/>
        <v>n.a.</v>
      </c>
      <c r="J706" s="165" t="str">
        <f t="shared" si="159"/>
        <v>n.a.</v>
      </c>
      <c r="K706" s="165" t="str">
        <f t="shared" si="159"/>
        <v>n.a.</v>
      </c>
      <c r="L706" s="165" t="str">
        <f t="shared" si="160"/>
        <v>n.a.</v>
      </c>
      <c r="M706" s="165" t="str">
        <f t="shared" si="160"/>
        <v>n.a.</v>
      </c>
      <c r="N706" s="165" t="str">
        <f t="shared" si="160"/>
        <v>n.a.</v>
      </c>
      <c r="O706" s="165" t="str">
        <f t="shared" si="160"/>
        <v>n.a.</v>
      </c>
      <c r="P706" s="165" t="str">
        <f t="shared" si="160"/>
        <v>n.a.</v>
      </c>
      <c r="Q706" s="165" t="str">
        <f t="shared" si="160"/>
        <v>n.a.</v>
      </c>
      <c r="R706" s="165" t="str">
        <f t="shared" si="160"/>
        <v>n.a.</v>
      </c>
      <c r="S706" s="165" t="str">
        <f t="shared" si="160"/>
        <v>n.a.</v>
      </c>
    </row>
    <row r="707" spans="1:19" s="51" customFormat="1" x14ac:dyDescent="0.25">
      <c r="A707" s="239">
        <v>574</v>
      </c>
      <c r="B707" s="165" t="str">
        <f t="shared" si="159"/>
        <v>n.a.</v>
      </c>
      <c r="C707" s="165" t="str">
        <f t="shared" si="159"/>
        <v>n.a.</v>
      </c>
      <c r="D707" s="165" t="str">
        <f t="shared" si="159"/>
        <v>n.a.</v>
      </c>
      <c r="E707" s="165" t="str">
        <f t="shared" si="159"/>
        <v>n.a.</v>
      </c>
      <c r="F707" s="165" t="str">
        <f t="shared" si="159"/>
        <v>n.a.</v>
      </c>
      <c r="G707" s="165" t="str">
        <f t="shared" si="159"/>
        <v>n.a.</v>
      </c>
      <c r="H707" s="165" t="str">
        <f t="shared" si="159"/>
        <v>n.a.</v>
      </c>
      <c r="I707" s="165" t="str">
        <f t="shared" si="159"/>
        <v>n.a.</v>
      </c>
      <c r="J707" s="165" t="str">
        <f t="shared" si="159"/>
        <v>n.a.</v>
      </c>
      <c r="K707" s="165" t="str">
        <f t="shared" si="159"/>
        <v>n.a.</v>
      </c>
      <c r="L707" s="165" t="str">
        <f t="shared" si="160"/>
        <v>n.a.</v>
      </c>
      <c r="M707" s="165" t="str">
        <f t="shared" si="160"/>
        <v>n.a.</v>
      </c>
      <c r="N707" s="165" t="str">
        <f t="shared" si="160"/>
        <v>n.a.</v>
      </c>
      <c r="O707" s="165" t="str">
        <f t="shared" si="160"/>
        <v>n.a.</v>
      </c>
      <c r="P707" s="165" t="str">
        <f t="shared" si="160"/>
        <v>n.a.</v>
      </c>
      <c r="Q707" s="165" t="str">
        <f t="shared" si="160"/>
        <v>n.a.</v>
      </c>
      <c r="R707" s="165" t="str">
        <f t="shared" si="160"/>
        <v>n.a.</v>
      </c>
      <c r="S707" s="165" t="str">
        <f t="shared" si="160"/>
        <v>n.a.</v>
      </c>
    </row>
    <row r="708" spans="1:19" s="51" customFormat="1" x14ac:dyDescent="0.25">
      <c r="A708" s="239">
        <v>575</v>
      </c>
      <c r="B708" s="165" t="str">
        <f t="shared" si="159"/>
        <v>n.a.</v>
      </c>
      <c r="C708" s="165" t="str">
        <f t="shared" si="159"/>
        <v>n.a.</v>
      </c>
      <c r="D708" s="165" t="str">
        <f t="shared" si="159"/>
        <v>n.a.</v>
      </c>
      <c r="E708" s="165" t="str">
        <f t="shared" si="159"/>
        <v>n.a.</v>
      </c>
      <c r="F708" s="165" t="str">
        <f t="shared" si="159"/>
        <v>n.a.</v>
      </c>
      <c r="G708" s="165" t="str">
        <f t="shared" si="159"/>
        <v>n.a.</v>
      </c>
      <c r="H708" s="165" t="str">
        <f t="shared" si="159"/>
        <v>n.a.</v>
      </c>
      <c r="I708" s="165" t="str">
        <f t="shared" si="159"/>
        <v>n.a.</v>
      </c>
      <c r="J708" s="165" t="str">
        <f t="shared" si="159"/>
        <v>n.a.</v>
      </c>
      <c r="K708" s="165" t="str">
        <f t="shared" si="159"/>
        <v>n.a.</v>
      </c>
      <c r="L708" s="165" t="str">
        <f t="shared" si="160"/>
        <v>n.a.</v>
      </c>
      <c r="M708" s="165" t="str">
        <f t="shared" si="160"/>
        <v>n.a.</v>
      </c>
      <c r="N708" s="165" t="str">
        <f t="shared" si="160"/>
        <v>n.a.</v>
      </c>
      <c r="O708" s="165" t="str">
        <f t="shared" si="160"/>
        <v>n.a.</v>
      </c>
      <c r="P708" s="165" t="str">
        <f t="shared" si="160"/>
        <v>n.a.</v>
      </c>
      <c r="Q708" s="165" t="str">
        <f t="shared" si="160"/>
        <v>n.a.</v>
      </c>
      <c r="R708" s="165" t="str">
        <f t="shared" si="160"/>
        <v>n.a.</v>
      </c>
      <c r="S708" s="165" t="str">
        <f t="shared" si="160"/>
        <v>n.a.</v>
      </c>
    </row>
    <row r="709" spans="1:19" s="51" customFormat="1" x14ac:dyDescent="0.25">
      <c r="A709" s="239">
        <v>576</v>
      </c>
      <c r="B709" s="165" t="str">
        <f t="shared" si="159"/>
        <v>n.a.</v>
      </c>
      <c r="C709" s="165" t="str">
        <f t="shared" si="159"/>
        <v>n.a.</v>
      </c>
      <c r="D709" s="165" t="str">
        <f t="shared" si="159"/>
        <v>n.a.</v>
      </c>
      <c r="E709" s="165" t="str">
        <f t="shared" si="159"/>
        <v>n.a.</v>
      </c>
      <c r="F709" s="165" t="str">
        <f t="shared" si="159"/>
        <v>n.a.</v>
      </c>
      <c r="G709" s="165" t="str">
        <f t="shared" si="159"/>
        <v>n.a.</v>
      </c>
      <c r="H709" s="165" t="str">
        <f t="shared" si="159"/>
        <v>n.a.</v>
      </c>
      <c r="I709" s="165" t="str">
        <f t="shared" si="159"/>
        <v>n.a.</v>
      </c>
      <c r="J709" s="165" t="str">
        <f t="shared" si="159"/>
        <v>n.a.</v>
      </c>
      <c r="K709" s="165" t="str">
        <f t="shared" si="159"/>
        <v>n.a.</v>
      </c>
      <c r="L709" s="165" t="str">
        <f t="shared" si="160"/>
        <v>n.a.</v>
      </c>
      <c r="M709" s="165" t="str">
        <f t="shared" si="160"/>
        <v>n.a.</v>
      </c>
      <c r="N709" s="165" t="str">
        <f t="shared" si="160"/>
        <v>n.a.</v>
      </c>
      <c r="O709" s="165" t="str">
        <f t="shared" si="160"/>
        <v>n.a.</v>
      </c>
      <c r="P709" s="165" t="str">
        <f t="shared" si="160"/>
        <v>n.a.</v>
      </c>
      <c r="Q709" s="165" t="str">
        <f t="shared" si="160"/>
        <v>n.a.</v>
      </c>
      <c r="R709" s="165" t="str">
        <f t="shared" si="160"/>
        <v>n.a.</v>
      </c>
      <c r="S709" s="165" t="str">
        <f t="shared" si="160"/>
        <v>n.a.</v>
      </c>
    </row>
    <row r="710" spans="1:19" s="51" customFormat="1" x14ac:dyDescent="0.25">
      <c r="A710" s="239">
        <v>577</v>
      </c>
      <c r="B710" s="165" t="str">
        <f t="shared" si="159"/>
        <v>n.a.</v>
      </c>
      <c r="C710" s="165" t="str">
        <f t="shared" si="159"/>
        <v>n.a.</v>
      </c>
      <c r="D710" s="165" t="str">
        <f t="shared" si="159"/>
        <v>n.a.</v>
      </c>
      <c r="E710" s="165" t="str">
        <f t="shared" si="159"/>
        <v>n.a.</v>
      </c>
      <c r="F710" s="165" t="str">
        <f t="shared" si="159"/>
        <v>n.a.</v>
      </c>
      <c r="G710" s="165" t="str">
        <f t="shared" si="159"/>
        <v>n.a.</v>
      </c>
      <c r="H710" s="165" t="str">
        <f t="shared" si="159"/>
        <v>n.a.</v>
      </c>
      <c r="I710" s="165" t="str">
        <f t="shared" si="159"/>
        <v>n.a.</v>
      </c>
      <c r="J710" s="165" t="str">
        <f t="shared" si="159"/>
        <v>n.a.</v>
      </c>
      <c r="K710" s="165" t="str">
        <f t="shared" si="159"/>
        <v>n.a.</v>
      </c>
      <c r="L710" s="165" t="str">
        <f t="shared" si="160"/>
        <v>n.a.</v>
      </c>
      <c r="M710" s="165" t="str">
        <f t="shared" si="160"/>
        <v>n.a.</v>
      </c>
      <c r="N710" s="165" t="str">
        <f t="shared" si="160"/>
        <v>n.a.</v>
      </c>
      <c r="O710" s="165" t="str">
        <f t="shared" si="160"/>
        <v>n.a.</v>
      </c>
      <c r="P710" s="165" t="str">
        <f t="shared" si="160"/>
        <v>n.a.</v>
      </c>
      <c r="Q710" s="165" t="str">
        <f t="shared" si="160"/>
        <v>n.a.</v>
      </c>
      <c r="R710" s="165" t="str">
        <f t="shared" si="160"/>
        <v>n.a.</v>
      </c>
      <c r="S710" s="165" t="str">
        <f t="shared" si="160"/>
        <v>n.a.</v>
      </c>
    </row>
    <row r="711" spans="1:19" s="51" customFormat="1" x14ac:dyDescent="0.25">
      <c r="A711" s="239">
        <v>578</v>
      </c>
      <c r="B711" s="165" t="str">
        <f t="shared" si="159"/>
        <v>n.a.</v>
      </c>
      <c r="C711" s="165" t="str">
        <f t="shared" si="159"/>
        <v>n.a.</v>
      </c>
      <c r="D711" s="165" t="str">
        <f t="shared" si="159"/>
        <v>n.a.</v>
      </c>
      <c r="E711" s="165" t="str">
        <f t="shared" si="159"/>
        <v>n.a.</v>
      </c>
      <c r="F711" s="165" t="str">
        <f t="shared" si="159"/>
        <v>n.a.</v>
      </c>
      <c r="G711" s="165" t="str">
        <f t="shared" si="159"/>
        <v>n.a.</v>
      </c>
      <c r="H711" s="165" t="str">
        <f t="shared" si="159"/>
        <v>n.a.</v>
      </c>
      <c r="I711" s="165" t="str">
        <f t="shared" si="159"/>
        <v>n.a.</v>
      </c>
      <c r="J711" s="165" t="str">
        <f t="shared" si="159"/>
        <v>n.a.</v>
      </c>
      <c r="K711" s="165" t="str">
        <f t="shared" si="159"/>
        <v>n.a.</v>
      </c>
      <c r="L711" s="165" t="str">
        <f t="shared" si="160"/>
        <v>n.a.</v>
      </c>
      <c r="M711" s="165" t="str">
        <f t="shared" si="160"/>
        <v>n.a.</v>
      </c>
      <c r="N711" s="165" t="str">
        <f t="shared" si="160"/>
        <v>n.a.</v>
      </c>
      <c r="O711" s="165" t="str">
        <f t="shared" si="160"/>
        <v>n.a.</v>
      </c>
      <c r="P711" s="165" t="str">
        <f t="shared" si="160"/>
        <v>n.a.</v>
      </c>
      <c r="Q711" s="165" t="str">
        <f t="shared" si="160"/>
        <v>n.a.</v>
      </c>
      <c r="R711" s="165" t="str">
        <f t="shared" si="160"/>
        <v>n.a.</v>
      </c>
      <c r="S711" s="165" t="str">
        <f t="shared" si="160"/>
        <v>n.a.</v>
      </c>
    </row>
    <row r="712" spans="1:19" s="51" customFormat="1" x14ac:dyDescent="0.25">
      <c r="A712" s="239">
        <v>579</v>
      </c>
      <c r="B712" s="165" t="str">
        <f t="shared" si="159"/>
        <v>n.a.</v>
      </c>
      <c r="C712" s="165" t="str">
        <f t="shared" si="159"/>
        <v>n.a.</v>
      </c>
      <c r="D712" s="165" t="str">
        <f t="shared" si="159"/>
        <v>n.a.</v>
      </c>
      <c r="E712" s="165" t="str">
        <f t="shared" si="159"/>
        <v>n.a.</v>
      </c>
      <c r="F712" s="165" t="str">
        <f t="shared" si="159"/>
        <v>n.a.</v>
      </c>
      <c r="G712" s="165" t="str">
        <f t="shared" si="159"/>
        <v>n.a.</v>
      </c>
      <c r="H712" s="165" t="str">
        <f t="shared" si="159"/>
        <v>n.a.</v>
      </c>
      <c r="I712" s="165" t="str">
        <f t="shared" si="159"/>
        <v>n.a.</v>
      </c>
      <c r="J712" s="165" t="str">
        <f t="shared" si="159"/>
        <v>n.a.</v>
      </c>
      <c r="K712" s="165" t="str">
        <f t="shared" si="159"/>
        <v>n.a.</v>
      </c>
      <c r="L712" s="165" t="str">
        <f t="shared" si="160"/>
        <v>n.a.</v>
      </c>
      <c r="M712" s="165" t="str">
        <f t="shared" si="160"/>
        <v>n.a.</v>
      </c>
      <c r="N712" s="165" t="str">
        <f t="shared" si="160"/>
        <v>n.a.</v>
      </c>
      <c r="O712" s="165" t="str">
        <f t="shared" si="160"/>
        <v>n.a.</v>
      </c>
      <c r="P712" s="165" t="str">
        <f t="shared" si="160"/>
        <v>n.a.</v>
      </c>
      <c r="Q712" s="165" t="str">
        <f t="shared" si="160"/>
        <v>n.a.</v>
      </c>
      <c r="R712" s="165" t="str">
        <f t="shared" si="160"/>
        <v>n.a.</v>
      </c>
      <c r="S712" s="165" t="str">
        <f t="shared" si="160"/>
        <v>n.a.</v>
      </c>
    </row>
    <row r="713" spans="1:19" s="51" customFormat="1" x14ac:dyDescent="0.25">
      <c r="A713" s="239">
        <v>580</v>
      </c>
      <c r="B713" s="165" t="str">
        <f t="shared" si="159"/>
        <v>n.a.</v>
      </c>
      <c r="C713" s="165" t="str">
        <f t="shared" si="159"/>
        <v>n.a.</v>
      </c>
      <c r="D713" s="165" t="str">
        <f t="shared" si="159"/>
        <v>n.a.</v>
      </c>
      <c r="E713" s="165" t="str">
        <f t="shared" si="159"/>
        <v>n.a.</v>
      </c>
      <c r="F713" s="165" t="str">
        <f t="shared" si="159"/>
        <v>n.a.</v>
      </c>
      <c r="G713" s="165" t="str">
        <f t="shared" si="159"/>
        <v>n.a.</v>
      </c>
      <c r="H713" s="165" t="str">
        <f t="shared" si="159"/>
        <v>n.a.</v>
      </c>
      <c r="I713" s="165" t="str">
        <f t="shared" si="159"/>
        <v>n.a.</v>
      </c>
      <c r="J713" s="165" t="str">
        <f t="shared" si="159"/>
        <v>n.a.</v>
      </c>
      <c r="K713" s="165" t="str">
        <f t="shared" si="159"/>
        <v>n.a.</v>
      </c>
      <c r="L713" s="165" t="str">
        <f t="shared" si="160"/>
        <v>n.a.</v>
      </c>
      <c r="M713" s="165" t="str">
        <f t="shared" si="160"/>
        <v>n.a.</v>
      </c>
      <c r="N713" s="165" t="str">
        <f t="shared" si="160"/>
        <v>n.a.</v>
      </c>
      <c r="O713" s="165" t="str">
        <f t="shared" si="160"/>
        <v>n.a.</v>
      </c>
      <c r="P713" s="165" t="str">
        <f t="shared" si="160"/>
        <v>n.a.</v>
      </c>
      <c r="Q713" s="165" t="str">
        <f t="shared" si="160"/>
        <v>n.a.</v>
      </c>
      <c r="R713" s="165" t="str">
        <f t="shared" si="160"/>
        <v>n.a.</v>
      </c>
      <c r="S713" s="165" t="str">
        <f t="shared" si="160"/>
        <v>n.a.</v>
      </c>
    </row>
    <row r="714" spans="1:19" s="51" customFormat="1" x14ac:dyDescent="0.25">
      <c r="A714" s="239">
        <v>581</v>
      </c>
      <c r="B714" s="165" t="str">
        <f t="shared" ref="B714:K729" si="161">IFERROR(INDEX(CNCodes_ListKey,MATCH($A714&amp;"_"&amp;B$132,CNCodes_ListNumbering,0)),CONST_NA)</f>
        <v>n.a.</v>
      </c>
      <c r="C714" s="165" t="str">
        <f t="shared" si="161"/>
        <v>n.a.</v>
      </c>
      <c r="D714" s="165" t="str">
        <f t="shared" si="161"/>
        <v>n.a.</v>
      </c>
      <c r="E714" s="165" t="str">
        <f t="shared" si="161"/>
        <v>n.a.</v>
      </c>
      <c r="F714" s="165" t="str">
        <f t="shared" si="161"/>
        <v>n.a.</v>
      </c>
      <c r="G714" s="165" t="str">
        <f t="shared" si="161"/>
        <v>n.a.</v>
      </c>
      <c r="H714" s="165" t="str">
        <f t="shared" si="161"/>
        <v>n.a.</v>
      </c>
      <c r="I714" s="165" t="str">
        <f t="shared" si="161"/>
        <v>n.a.</v>
      </c>
      <c r="J714" s="165" t="str">
        <f t="shared" si="161"/>
        <v>n.a.</v>
      </c>
      <c r="K714" s="165" t="str">
        <f t="shared" si="161"/>
        <v>n.a.</v>
      </c>
      <c r="L714" s="165" t="str">
        <f t="shared" ref="L714:S729" si="162">IFERROR(INDEX(CNCodes_ListKey,MATCH($A714&amp;"_"&amp;L$132,CNCodes_ListNumbering,0)),CONST_NA)</f>
        <v>n.a.</v>
      </c>
      <c r="M714" s="165" t="str">
        <f t="shared" si="162"/>
        <v>n.a.</v>
      </c>
      <c r="N714" s="165" t="str">
        <f t="shared" si="162"/>
        <v>n.a.</v>
      </c>
      <c r="O714" s="165" t="str">
        <f t="shared" si="162"/>
        <v>n.a.</v>
      </c>
      <c r="P714" s="165" t="str">
        <f t="shared" si="162"/>
        <v>n.a.</v>
      </c>
      <c r="Q714" s="165" t="str">
        <f t="shared" si="162"/>
        <v>n.a.</v>
      </c>
      <c r="R714" s="165" t="str">
        <f t="shared" si="162"/>
        <v>n.a.</v>
      </c>
      <c r="S714" s="165" t="str">
        <f t="shared" si="162"/>
        <v>n.a.</v>
      </c>
    </row>
    <row r="715" spans="1:19" s="51" customFormat="1" x14ac:dyDescent="0.25">
      <c r="A715" s="239">
        <v>582</v>
      </c>
      <c r="B715" s="165" t="str">
        <f t="shared" si="161"/>
        <v>n.a.</v>
      </c>
      <c r="C715" s="165" t="str">
        <f t="shared" si="161"/>
        <v>n.a.</v>
      </c>
      <c r="D715" s="165" t="str">
        <f t="shared" si="161"/>
        <v>n.a.</v>
      </c>
      <c r="E715" s="165" t="str">
        <f t="shared" si="161"/>
        <v>n.a.</v>
      </c>
      <c r="F715" s="165" t="str">
        <f t="shared" si="161"/>
        <v>n.a.</v>
      </c>
      <c r="G715" s="165" t="str">
        <f t="shared" si="161"/>
        <v>n.a.</v>
      </c>
      <c r="H715" s="165" t="str">
        <f t="shared" si="161"/>
        <v>n.a.</v>
      </c>
      <c r="I715" s="165" t="str">
        <f t="shared" si="161"/>
        <v>n.a.</v>
      </c>
      <c r="J715" s="165" t="str">
        <f t="shared" si="161"/>
        <v>n.a.</v>
      </c>
      <c r="K715" s="165" t="str">
        <f t="shared" si="161"/>
        <v>n.a.</v>
      </c>
      <c r="L715" s="165" t="str">
        <f t="shared" si="162"/>
        <v>n.a.</v>
      </c>
      <c r="M715" s="165" t="str">
        <f t="shared" si="162"/>
        <v>n.a.</v>
      </c>
      <c r="N715" s="165" t="str">
        <f t="shared" si="162"/>
        <v>n.a.</v>
      </c>
      <c r="O715" s="165" t="str">
        <f t="shared" si="162"/>
        <v>n.a.</v>
      </c>
      <c r="P715" s="165" t="str">
        <f t="shared" si="162"/>
        <v>n.a.</v>
      </c>
      <c r="Q715" s="165" t="str">
        <f t="shared" si="162"/>
        <v>n.a.</v>
      </c>
      <c r="R715" s="165" t="str">
        <f t="shared" si="162"/>
        <v>n.a.</v>
      </c>
      <c r="S715" s="165" t="str">
        <f t="shared" si="162"/>
        <v>n.a.</v>
      </c>
    </row>
    <row r="716" spans="1:19" s="51" customFormat="1" x14ac:dyDescent="0.25">
      <c r="A716" s="239">
        <v>583</v>
      </c>
      <c r="B716" s="165" t="str">
        <f t="shared" si="161"/>
        <v>n.a.</v>
      </c>
      <c r="C716" s="165" t="str">
        <f t="shared" si="161"/>
        <v>n.a.</v>
      </c>
      <c r="D716" s="165" t="str">
        <f t="shared" si="161"/>
        <v>n.a.</v>
      </c>
      <c r="E716" s="165" t="str">
        <f t="shared" si="161"/>
        <v>n.a.</v>
      </c>
      <c r="F716" s="165" t="str">
        <f t="shared" si="161"/>
        <v>n.a.</v>
      </c>
      <c r="G716" s="165" t="str">
        <f t="shared" si="161"/>
        <v>n.a.</v>
      </c>
      <c r="H716" s="165" t="str">
        <f t="shared" si="161"/>
        <v>n.a.</v>
      </c>
      <c r="I716" s="165" t="str">
        <f t="shared" si="161"/>
        <v>n.a.</v>
      </c>
      <c r="J716" s="165" t="str">
        <f t="shared" si="161"/>
        <v>n.a.</v>
      </c>
      <c r="K716" s="165" t="str">
        <f t="shared" si="161"/>
        <v>n.a.</v>
      </c>
      <c r="L716" s="165" t="str">
        <f t="shared" si="162"/>
        <v>n.a.</v>
      </c>
      <c r="M716" s="165" t="str">
        <f t="shared" si="162"/>
        <v>n.a.</v>
      </c>
      <c r="N716" s="165" t="str">
        <f t="shared" si="162"/>
        <v>n.a.</v>
      </c>
      <c r="O716" s="165" t="str">
        <f t="shared" si="162"/>
        <v>n.a.</v>
      </c>
      <c r="P716" s="165" t="str">
        <f t="shared" si="162"/>
        <v>n.a.</v>
      </c>
      <c r="Q716" s="165" t="str">
        <f t="shared" si="162"/>
        <v>n.a.</v>
      </c>
      <c r="R716" s="165" t="str">
        <f t="shared" si="162"/>
        <v>n.a.</v>
      </c>
      <c r="S716" s="165" t="str">
        <f t="shared" si="162"/>
        <v>n.a.</v>
      </c>
    </row>
    <row r="717" spans="1:19" s="51" customFormat="1" x14ac:dyDescent="0.25">
      <c r="A717" s="239">
        <v>584</v>
      </c>
      <c r="B717" s="165" t="str">
        <f t="shared" si="161"/>
        <v>n.a.</v>
      </c>
      <c r="C717" s="165" t="str">
        <f t="shared" si="161"/>
        <v>n.a.</v>
      </c>
      <c r="D717" s="165" t="str">
        <f t="shared" si="161"/>
        <v>n.a.</v>
      </c>
      <c r="E717" s="165" t="str">
        <f t="shared" si="161"/>
        <v>n.a.</v>
      </c>
      <c r="F717" s="165" t="str">
        <f t="shared" si="161"/>
        <v>n.a.</v>
      </c>
      <c r="G717" s="165" t="str">
        <f t="shared" si="161"/>
        <v>n.a.</v>
      </c>
      <c r="H717" s="165" t="str">
        <f t="shared" si="161"/>
        <v>n.a.</v>
      </c>
      <c r="I717" s="165" t="str">
        <f t="shared" si="161"/>
        <v>n.a.</v>
      </c>
      <c r="J717" s="165" t="str">
        <f t="shared" si="161"/>
        <v>n.a.</v>
      </c>
      <c r="K717" s="165" t="str">
        <f t="shared" si="161"/>
        <v>n.a.</v>
      </c>
      <c r="L717" s="165" t="str">
        <f t="shared" si="162"/>
        <v>n.a.</v>
      </c>
      <c r="M717" s="165" t="str">
        <f t="shared" si="162"/>
        <v>n.a.</v>
      </c>
      <c r="N717" s="165" t="str">
        <f t="shared" si="162"/>
        <v>n.a.</v>
      </c>
      <c r="O717" s="165" t="str">
        <f t="shared" si="162"/>
        <v>n.a.</v>
      </c>
      <c r="P717" s="165" t="str">
        <f t="shared" si="162"/>
        <v>n.a.</v>
      </c>
      <c r="Q717" s="165" t="str">
        <f t="shared" si="162"/>
        <v>n.a.</v>
      </c>
      <c r="R717" s="165" t="str">
        <f t="shared" si="162"/>
        <v>n.a.</v>
      </c>
      <c r="S717" s="165" t="str">
        <f t="shared" si="162"/>
        <v>n.a.</v>
      </c>
    </row>
    <row r="718" spans="1:19" s="51" customFormat="1" x14ac:dyDescent="0.25">
      <c r="A718" s="239">
        <v>585</v>
      </c>
      <c r="B718" s="165" t="str">
        <f t="shared" si="161"/>
        <v>n.a.</v>
      </c>
      <c r="C718" s="165" t="str">
        <f t="shared" si="161"/>
        <v>n.a.</v>
      </c>
      <c r="D718" s="165" t="str">
        <f t="shared" si="161"/>
        <v>n.a.</v>
      </c>
      <c r="E718" s="165" t="str">
        <f t="shared" si="161"/>
        <v>n.a.</v>
      </c>
      <c r="F718" s="165" t="str">
        <f t="shared" si="161"/>
        <v>n.a.</v>
      </c>
      <c r="G718" s="165" t="str">
        <f t="shared" si="161"/>
        <v>n.a.</v>
      </c>
      <c r="H718" s="165" t="str">
        <f t="shared" si="161"/>
        <v>n.a.</v>
      </c>
      <c r="I718" s="165" t="str">
        <f t="shared" si="161"/>
        <v>n.a.</v>
      </c>
      <c r="J718" s="165" t="str">
        <f t="shared" si="161"/>
        <v>n.a.</v>
      </c>
      <c r="K718" s="165" t="str">
        <f t="shared" si="161"/>
        <v>n.a.</v>
      </c>
      <c r="L718" s="165" t="str">
        <f t="shared" si="162"/>
        <v>n.a.</v>
      </c>
      <c r="M718" s="165" t="str">
        <f t="shared" si="162"/>
        <v>n.a.</v>
      </c>
      <c r="N718" s="165" t="str">
        <f t="shared" si="162"/>
        <v>n.a.</v>
      </c>
      <c r="O718" s="165" t="str">
        <f t="shared" si="162"/>
        <v>n.a.</v>
      </c>
      <c r="P718" s="165" t="str">
        <f t="shared" si="162"/>
        <v>n.a.</v>
      </c>
      <c r="Q718" s="165" t="str">
        <f t="shared" si="162"/>
        <v>n.a.</v>
      </c>
      <c r="R718" s="165" t="str">
        <f t="shared" si="162"/>
        <v>n.a.</v>
      </c>
      <c r="S718" s="165" t="str">
        <f t="shared" si="162"/>
        <v>n.a.</v>
      </c>
    </row>
    <row r="719" spans="1:19" s="51" customFormat="1" x14ac:dyDescent="0.25">
      <c r="A719" s="239">
        <v>586</v>
      </c>
      <c r="B719" s="165" t="str">
        <f t="shared" si="161"/>
        <v>n.a.</v>
      </c>
      <c r="C719" s="165" t="str">
        <f t="shared" si="161"/>
        <v>n.a.</v>
      </c>
      <c r="D719" s="165" t="str">
        <f t="shared" si="161"/>
        <v>n.a.</v>
      </c>
      <c r="E719" s="165" t="str">
        <f t="shared" si="161"/>
        <v>n.a.</v>
      </c>
      <c r="F719" s="165" t="str">
        <f t="shared" si="161"/>
        <v>n.a.</v>
      </c>
      <c r="G719" s="165" t="str">
        <f t="shared" si="161"/>
        <v>n.a.</v>
      </c>
      <c r="H719" s="165" t="str">
        <f t="shared" si="161"/>
        <v>n.a.</v>
      </c>
      <c r="I719" s="165" t="str">
        <f t="shared" si="161"/>
        <v>n.a.</v>
      </c>
      <c r="J719" s="165" t="str">
        <f t="shared" si="161"/>
        <v>n.a.</v>
      </c>
      <c r="K719" s="165" t="str">
        <f t="shared" si="161"/>
        <v>n.a.</v>
      </c>
      <c r="L719" s="165" t="str">
        <f t="shared" si="162"/>
        <v>n.a.</v>
      </c>
      <c r="M719" s="165" t="str">
        <f t="shared" si="162"/>
        <v>n.a.</v>
      </c>
      <c r="N719" s="165" t="str">
        <f t="shared" si="162"/>
        <v>n.a.</v>
      </c>
      <c r="O719" s="165" t="str">
        <f t="shared" si="162"/>
        <v>n.a.</v>
      </c>
      <c r="P719" s="165" t="str">
        <f t="shared" si="162"/>
        <v>n.a.</v>
      </c>
      <c r="Q719" s="165" t="str">
        <f t="shared" si="162"/>
        <v>n.a.</v>
      </c>
      <c r="R719" s="165" t="str">
        <f t="shared" si="162"/>
        <v>n.a.</v>
      </c>
      <c r="S719" s="165" t="str">
        <f t="shared" si="162"/>
        <v>n.a.</v>
      </c>
    </row>
    <row r="720" spans="1:19" s="51" customFormat="1" x14ac:dyDescent="0.25">
      <c r="A720" s="239">
        <v>587</v>
      </c>
      <c r="B720" s="165" t="str">
        <f t="shared" si="161"/>
        <v>n.a.</v>
      </c>
      <c r="C720" s="165" t="str">
        <f t="shared" si="161"/>
        <v>n.a.</v>
      </c>
      <c r="D720" s="165" t="str">
        <f t="shared" si="161"/>
        <v>n.a.</v>
      </c>
      <c r="E720" s="165" t="str">
        <f t="shared" si="161"/>
        <v>n.a.</v>
      </c>
      <c r="F720" s="165" t="str">
        <f t="shared" si="161"/>
        <v>n.a.</v>
      </c>
      <c r="G720" s="165" t="str">
        <f t="shared" si="161"/>
        <v>n.a.</v>
      </c>
      <c r="H720" s="165" t="str">
        <f t="shared" si="161"/>
        <v>n.a.</v>
      </c>
      <c r="I720" s="165" t="str">
        <f t="shared" si="161"/>
        <v>n.a.</v>
      </c>
      <c r="J720" s="165" t="str">
        <f t="shared" si="161"/>
        <v>n.a.</v>
      </c>
      <c r="K720" s="165" t="str">
        <f t="shared" si="161"/>
        <v>n.a.</v>
      </c>
      <c r="L720" s="165" t="str">
        <f t="shared" si="162"/>
        <v>n.a.</v>
      </c>
      <c r="M720" s="165" t="str">
        <f t="shared" si="162"/>
        <v>n.a.</v>
      </c>
      <c r="N720" s="165" t="str">
        <f t="shared" si="162"/>
        <v>n.a.</v>
      </c>
      <c r="O720" s="165" t="str">
        <f t="shared" si="162"/>
        <v>n.a.</v>
      </c>
      <c r="P720" s="165" t="str">
        <f t="shared" si="162"/>
        <v>n.a.</v>
      </c>
      <c r="Q720" s="165" t="str">
        <f t="shared" si="162"/>
        <v>n.a.</v>
      </c>
      <c r="R720" s="165" t="str">
        <f t="shared" si="162"/>
        <v>n.a.</v>
      </c>
      <c r="S720" s="165" t="str">
        <f t="shared" si="162"/>
        <v>n.a.</v>
      </c>
    </row>
    <row r="721" spans="1:19" s="51" customFormat="1" x14ac:dyDescent="0.25">
      <c r="A721" s="239">
        <v>588</v>
      </c>
      <c r="B721" s="165" t="str">
        <f t="shared" si="161"/>
        <v>n.a.</v>
      </c>
      <c r="C721" s="165" t="str">
        <f t="shared" si="161"/>
        <v>n.a.</v>
      </c>
      <c r="D721" s="165" t="str">
        <f t="shared" si="161"/>
        <v>n.a.</v>
      </c>
      <c r="E721" s="165" t="str">
        <f t="shared" si="161"/>
        <v>n.a.</v>
      </c>
      <c r="F721" s="165" t="str">
        <f t="shared" si="161"/>
        <v>n.a.</v>
      </c>
      <c r="G721" s="165" t="str">
        <f t="shared" si="161"/>
        <v>n.a.</v>
      </c>
      <c r="H721" s="165" t="str">
        <f t="shared" si="161"/>
        <v>n.a.</v>
      </c>
      <c r="I721" s="165" t="str">
        <f t="shared" si="161"/>
        <v>n.a.</v>
      </c>
      <c r="J721" s="165" t="str">
        <f t="shared" si="161"/>
        <v>n.a.</v>
      </c>
      <c r="K721" s="165" t="str">
        <f t="shared" si="161"/>
        <v>n.a.</v>
      </c>
      <c r="L721" s="165" t="str">
        <f t="shared" si="162"/>
        <v>n.a.</v>
      </c>
      <c r="M721" s="165" t="str">
        <f t="shared" si="162"/>
        <v>n.a.</v>
      </c>
      <c r="N721" s="165" t="str">
        <f t="shared" si="162"/>
        <v>n.a.</v>
      </c>
      <c r="O721" s="165" t="str">
        <f t="shared" si="162"/>
        <v>n.a.</v>
      </c>
      <c r="P721" s="165" t="str">
        <f t="shared" si="162"/>
        <v>n.a.</v>
      </c>
      <c r="Q721" s="165" t="str">
        <f t="shared" si="162"/>
        <v>n.a.</v>
      </c>
      <c r="R721" s="165" t="str">
        <f t="shared" si="162"/>
        <v>n.a.</v>
      </c>
      <c r="S721" s="165" t="str">
        <f t="shared" si="162"/>
        <v>n.a.</v>
      </c>
    </row>
    <row r="722" spans="1:19" s="51" customFormat="1" x14ac:dyDescent="0.25">
      <c r="A722" s="239">
        <v>589</v>
      </c>
      <c r="B722" s="165" t="str">
        <f t="shared" si="161"/>
        <v>n.a.</v>
      </c>
      <c r="C722" s="165" t="str">
        <f t="shared" si="161"/>
        <v>n.a.</v>
      </c>
      <c r="D722" s="165" t="str">
        <f t="shared" si="161"/>
        <v>n.a.</v>
      </c>
      <c r="E722" s="165" t="str">
        <f t="shared" si="161"/>
        <v>n.a.</v>
      </c>
      <c r="F722" s="165" t="str">
        <f t="shared" si="161"/>
        <v>n.a.</v>
      </c>
      <c r="G722" s="165" t="str">
        <f t="shared" si="161"/>
        <v>n.a.</v>
      </c>
      <c r="H722" s="165" t="str">
        <f t="shared" si="161"/>
        <v>n.a.</v>
      </c>
      <c r="I722" s="165" t="str">
        <f t="shared" si="161"/>
        <v>n.a.</v>
      </c>
      <c r="J722" s="165" t="str">
        <f t="shared" si="161"/>
        <v>n.a.</v>
      </c>
      <c r="K722" s="165" t="str">
        <f t="shared" si="161"/>
        <v>n.a.</v>
      </c>
      <c r="L722" s="165" t="str">
        <f t="shared" si="162"/>
        <v>n.a.</v>
      </c>
      <c r="M722" s="165" t="str">
        <f t="shared" si="162"/>
        <v>n.a.</v>
      </c>
      <c r="N722" s="165" t="str">
        <f t="shared" si="162"/>
        <v>n.a.</v>
      </c>
      <c r="O722" s="165" t="str">
        <f t="shared" si="162"/>
        <v>n.a.</v>
      </c>
      <c r="P722" s="165" t="str">
        <f t="shared" si="162"/>
        <v>n.a.</v>
      </c>
      <c r="Q722" s="165" t="str">
        <f t="shared" si="162"/>
        <v>n.a.</v>
      </c>
      <c r="R722" s="165" t="str">
        <f t="shared" si="162"/>
        <v>n.a.</v>
      </c>
      <c r="S722" s="165" t="str">
        <f t="shared" si="162"/>
        <v>n.a.</v>
      </c>
    </row>
    <row r="723" spans="1:19" s="51" customFormat="1" x14ac:dyDescent="0.25">
      <c r="A723" s="239">
        <v>590</v>
      </c>
      <c r="B723" s="165" t="str">
        <f t="shared" si="161"/>
        <v>n.a.</v>
      </c>
      <c r="C723" s="165" t="str">
        <f t="shared" si="161"/>
        <v>n.a.</v>
      </c>
      <c r="D723" s="165" t="str">
        <f t="shared" si="161"/>
        <v>n.a.</v>
      </c>
      <c r="E723" s="165" t="str">
        <f t="shared" si="161"/>
        <v>n.a.</v>
      </c>
      <c r="F723" s="165" t="str">
        <f t="shared" si="161"/>
        <v>n.a.</v>
      </c>
      <c r="G723" s="165" t="str">
        <f t="shared" si="161"/>
        <v>n.a.</v>
      </c>
      <c r="H723" s="165" t="str">
        <f t="shared" si="161"/>
        <v>n.a.</v>
      </c>
      <c r="I723" s="165" t="str">
        <f t="shared" si="161"/>
        <v>n.a.</v>
      </c>
      <c r="J723" s="165" t="str">
        <f t="shared" si="161"/>
        <v>n.a.</v>
      </c>
      <c r="K723" s="165" t="str">
        <f t="shared" si="161"/>
        <v>n.a.</v>
      </c>
      <c r="L723" s="165" t="str">
        <f t="shared" si="162"/>
        <v>n.a.</v>
      </c>
      <c r="M723" s="165" t="str">
        <f t="shared" si="162"/>
        <v>n.a.</v>
      </c>
      <c r="N723" s="165" t="str">
        <f t="shared" si="162"/>
        <v>n.a.</v>
      </c>
      <c r="O723" s="165" t="str">
        <f t="shared" si="162"/>
        <v>n.a.</v>
      </c>
      <c r="P723" s="165" t="str">
        <f t="shared" si="162"/>
        <v>n.a.</v>
      </c>
      <c r="Q723" s="165" t="str">
        <f t="shared" si="162"/>
        <v>n.a.</v>
      </c>
      <c r="R723" s="165" t="str">
        <f t="shared" si="162"/>
        <v>n.a.</v>
      </c>
      <c r="S723" s="165" t="str">
        <f t="shared" si="162"/>
        <v>n.a.</v>
      </c>
    </row>
    <row r="724" spans="1:19" s="51" customFormat="1" x14ac:dyDescent="0.25">
      <c r="A724" s="239">
        <v>591</v>
      </c>
      <c r="B724" s="165" t="str">
        <f t="shared" si="161"/>
        <v>n.a.</v>
      </c>
      <c r="C724" s="165" t="str">
        <f t="shared" si="161"/>
        <v>n.a.</v>
      </c>
      <c r="D724" s="165" t="str">
        <f t="shared" si="161"/>
        <v>n.a.</v>
      </c>
      <c r="E724" s="165" t="str">
        <f t="shared" si="161"/>
        <v>n.a.</v>
      </c>
      <c r="F724" s="165" t="str">
        <f t="shared" si="161"/>
        <v>n.a.</v>
      </c>
      <c r="G724" s="165" t="str">
        <f t="shared" si="161"/>
        <v>n.a.</v>
      </c>
      <c r="H724" s="165" t="str">
        <f t="shared" si="161"/>
        <v>n.a.</v>
      </c>
      <c r="I724" s="165" t="str">
        <f t="shared" si="161"/>
        <v>n.a.</v>
      </c>
      <c r="J724" s="165" t="str">
        <f t="shared" si="161"/>
        <v>n.a.</v>
      </c>
      <c r="K724" s="165" t="str">
        <f t="shared" si="161"/>
        <v>n.a.</v>
      </c>
      <c r="L724" s="165" t="str">
        <f t="shared" si="162"/>
        <v>n.a.</v>
      </c>
      <c r="M724" s="165" t="str">
        <f t="shared" si="162"/>
        <v>n.a.</v>
      </c>
      <c r="N724" s="165" t="str">
        <f t="shared" si="162"/>
        <v>n.a.</v>
      </c>
      <c r="O724" s="165" t="str">
        <f t="shared" si="162"/>
        <v>n.a.</v>
      </c>
      <c r="P724" s="165" t="str">
        <f t="shared" si="162"/>
        <v>n.a.</v>
      </c>
      <c r="Q724" s="165" t="str">
        <f t="shared" si="162"/>
        <v>n.a.</v>
      </c>
      <c r="R724" s="165" t="str">
        <f t="shared" si="162"/>
        <v>n.a.</v>
      </c>
      <c r="S724" s="165" t="str">
        <f t="shared" si="162"/>
        <v>n.a.</v>
      </c>
    </row>
    <row r="725" spans="1:19" s="51" customFormat="1" x14ac:dyDescent="0.25">
      <c r="A725" s="239">
        <v>592</v>
      </c>
      <c r="B725" s="165" t="str">
        <f t="shared" si="161"/>
        <v>n.a.</v>
      </c>
      <c r="C725" s="165" t="str">
        <f t="shared" si="161"/>
        <v>n.a.</v>
      </c>
      <c r="D725" s="165" t="str">
        <f t="shared" si="161"/>
        <v>n.a.</v>
      </c>
      <c r="E725" s="165" t="str">
        <f t="shared" si="161"/>
        <v>n.a.</v>
      </c>
      <c r="F725" s="165" t="str">
        <f t="shared" si="161"/>
        <v>n.a.</v>
      </c>
      <c r="G725" s="165" t="str">
        <f t="shared" si="161"/>
        <v>n.a.</v>
      </c>
      <c r="H725" s="165" t="str">
        <f t="shared" si="161"/>
        <v>n.a.</v>
      </c>
      <c r="I725" s="165" t="str">
        <f t="shared" si="161"/>
        <v>n.a.</v>
      </c>
      <c r="J725" s="165" t="str">
        <f t="shared" si="161"/>
        <v>n.a.</v>
      </c>
      <c r="K725" s="165" t="str">
        <f t="shared" si="161"/>
        <v>n.a.</v>
      </c>
      <c r="L725" s="165" t="str">
        <f t="shared" si="162"/>
        <v>n.a.</v>
      </c>
      <c r="M725" s="165" t="str">
        <f t="shared" si="162"/>
        <v>n.a.</v>
      </c>
      <c r="N725" s="165" t="str">
        <f t="shared" si="162"/>
        <v>n.a.</v>
      </c>
      <c r="O725" s="165" t="str">
        <f t="shared" si="162"/>
        <v>n.a.</v>
      </c>
      <c r="P725" s="165" t="str">
        <f t="shared" si="162"/>
        <v>n.a.</v>
      </c>
      <c r="Q725" s="165" t="str">
        <f t="shared" si="162"/>
        <v>n.a.</v>
      </c>
      <c r="R725" s="165" t="str">
        <f t="shared" si="162"/>
        <v>n.a.</v>
      </c>
      <c r="S725" s="165" t="str">
        <f t="shared" si="162"/>
        <v>n.a.</v>
      </c>
    </row>
    <row r="726" spans="1:19" s="51" customFormat="1" x14ac:dyDescent="0.25">
      <c r="A726" s="239">
        <v>593</v>
      </c>
      <c r="B726" s="165" t="str">
        <f t="shared" si="161"/>
        <v>n.a.</v>
      </c>
      <c r="C726" s="165" t="str">
        <f t="shared" si="161"/>
        <v>n.a.</v>
      </c>
      <c r="D726" s="165" t="str">
        <f t="shared" si="161"/>
        <v>n.a.</v>
      </c>
      <c r="E726" s="165" t="str">
        <f t="shared" si="161"/>
        <v>n.a.</v>
      </c>
      <c r="F726" s="165" t="str">
        <f t="shared" si="161"/>
        <v>n.a.</v>
      </c>
      <c r="G726" s="165" t="str">
        <f t="shared" si="161"/>
        <v>n.a.</v>
      </c>
      <c r="H726" s="165" t="str">
        <f t="shared" si="161"/>
        <v>n.a.</v>
      </c>
      <c r="I726" s="165" t="str">
        <f t="shared" si="161"/>
        <v>n.a.</v>
      </c>
      <c r="J726" s="165" t="str">
        <f t="shared" si="161"/>
        <v>n.a.</v>
      </c>
      <c r="K726" s="165" t="str">
        <f t="shared" si="161"/>
        <v>n.a.</v>
      </c>
      <c r="L726" s="165" t="str">
        <f t="shared" si="162"/>
        <v>n.a.</v>
      </c>
      <c r="M726" s="165" t="str">
        <f t="shared" si="162"/>
        <v>n.a.</v>
      </c>
      <c r="N726" s="165" t="str">
        <f t="shared" si="162"/>
        <v>n.a.</v>
      </c>
      <c r="O726" s="165" t="str">
        <f t="shared" si="162"/>
        <v>n.a.</v>
      </c>
      <c r="P726" s="165" t="str">
        <f t="shared" si="162"/>
        <v>n.a.</v>
      </c>
      <c r="Q726" s="165" t="str">
        <f t="shared" si="162"/>
        <v>n.a.</v>
      </c>
      <c r="R726" s="165" t="str">
        <f t="shared" si="162"/>
        <v>n.a.</v>
      </c>
      <c r="S726" s="165" t="str">
        <f t="shared" si="162"/>
        <v>n.a.</v>
      </c>
    </row>
    <row r="727" spans="1:19" s="51" customFormat="1" x14ac:dyDescent="0.25">
      <c r="A727" s="239">
        <v>594</v>
      </c>
      <c r="B727" s="165" t="str">
        <f t="shared" si="161"/>
        <v>n.a.</v>
      </c>
      <c r="C727" s="165" t="str">
        <f t="shared" si="161"/>
        <v>n.a.</v>
      </c>
      <c r="D727" s="165" t="str">
        <f t="shared" si="161"/>
        <v>n.a.</v>
      </c>
      <c r="E727" s="165" t="str">
        <f t="shared" si="161"/>
        <v>n.a.</v>
      </c>
      <c r="F727" s="165" t="str">
        <f t="shared" si="161"/>
        <v>n.a.</v>
      </c>
      <c r="G727" s="165" t="str">
        <f t="shared" si="161"/>
        <v>n.a.</v>
      </c>
      <c r="H727" s="165" t="str">
        <f t="shared" si="161"/>
        <v>n.a.</v>
      </c>
      <c r="I727" s="165" t="str">
        <f t="shared" si="161"/>
        <v>n.a.</v>
      </c>
      <c r="J727" s="165" t="str">
        <f t="shared" si="161"/>
        <v>n.a.</v>
      </c>
      <c r="K727" s="165" t="str">
        <f t="shared" si="161"/>
        <v>n.a.</v>
      </c>
      <c r="L727" s="165" t="str">
        <f t="shared" si="162"/>
        <v>n.a.</v>
      </c>
      <c r="M727" s="165" t="str">
        <f t="shared" si="162"/>
        <v>n.a.</v>
      </c>
      <c r="N727" s="165" t="str">
        <f t="shared" si="162"/>
        <v>n.a.</v>
      </c>
      <c r="O727" s="165" t="str">
        <f t="shared" si="162"/>
        <v>n.a.</v>
      </c>
      <c r="P727" s="165" t="str">
        <f t="shared" si="162"/>
        <v>n.a.</v>
      </c>
      <c r="Q727" s="165" t="str">
        <f t="shared" si="162"/>
        <v>n.a.</v>
      </c>
      <c r="R727" s="165" t="str">
        <f t="shared" si="162"/>
        <v>n.a.</v>
      </c>
      <c r="S727" s="165" t="str">
        <f t="shared" si="162"/>
        <v>n.a.</v>
      </c>
    </row>
    <row r="728" spans="1:19" s="51" customFormat="1" x14ac:dyDescent="0.25">
      <c r="A728" s="239">
        <v>595</v>
      </c>
      <c r="B728" s="165" t="str">
        <f t="shared" si="161"/>
        <v>n.a.</v>
      </c>
      <c r="C728" s="165" t="str">
        <f t="shared" si="161"/>
        <v>n.a.</v>
      </c>
      <c r="D728" s="165" t="str">
        <f t="shared" si="161"/>
        <v>n.a.</v>
      </c>
      <c r="E728" s="165" t="str">
        <f t="shared" si="161"/>
        <v>n.a.</v>
      </c>
      <c r="F728" s="165" t="str">
        <f t="shared" si="161"/>
        <v>n.a.</v>
      </c>
      <c r="G728" s="165" t="str">
        <f t="shared" si="161"/>
        <v>n.a.</v>
      </c>
      <c r="H728" s="165" t="str">
        <f t="shared" si="161"/>
        <v>n.a.</v>
      </c>
      <c r="I728" s="165" t="str">
        <f t="shared" si="161"/>
        <v>n.a.</v>
      </c>
      <c r="J728" s="165" t="str">
        <f t="shared" si="161"/>
        <v>n.a.</v>
      </c>
      <c r="K728" s="165" t="str">
        <f t="shared" si="161"/>
        <v>n.a.</v>
      </c>
      <c r="L728" s="165" t="str">
        <f t="shared" si="162"/>
        <v>n.a.</v>
      </c>
      <c r="M728" s="165" t="str">
        <f t="shared" si="162"/>
        <v>n.a.</v>
      </c>
      <c r="N728" s="165" t="str">
        <f t="shared" si="162"/>
        <v>n.a.</v>
      </c>
      <c r="O728" s="165" t="str">
        <f t="shared" si="162"/>
        <v>n.a.</v>
      </c>
      <c r="P728" s="165" t="str">
        <f t="shared" si="162"/>
        <v>n.a.</v>
      </c>
      <c r="Q728" s="165" t="str">
        <f t="shared" si="162"/>
        <v>n.a.</v>
      </c>
      <c r="R728" s="165" t="str">
        <f t="shared" si="162"/>
        <v>n.a.</v>
      </c>
      <c r="S728" s="165" t="str">
        <f t="shared" si="162"/>
        <v>n.a.</v>
      </c>
    </row>
    <row r="729" spans="1:19" s="51" customFormat="1" x14ac:dyDescent="0.25">
      <c r="A729" s="239">
        <v>596</v>
      </c>
      <c r="B729" s="165" t="str">
        <f t="shared" si="161"/>
        <v>n.a.</v>
      </c>
      <c r="C729" s="165" t="str">
        <f t="shared" si="161"/>
        <v>n.a.</v>
      </c>
      <c r="D729" s="165" t="str">
        <f t="shared" si="161"/>
        <v>n.a.</v>
      </c>
      <c r="E729" s="165" t="str">
        <f t="shared" si="161"/>
        <v>n.a.</v>
      </c>
      <c r="F729" s="165" t="str">
        <f t="shared" si="161"/>
        <v>n.a.</v>
      </c>
      <c r="G729" s="165" t="str">
        <f t="shared" si="161"/>
        <v>n.a.</v>
      </c>
      <c r="H729" s="165" t="str">
        <f t="shared" si="161"/>
        <v>n.a.</v>
      </c>
      <c r="I729" s="165" t="str">
        <f t="shared" si="161"/>
        <v>n.a.</v>
      </c>
      <c r="J729" s="165" t="str">
        <f t="shared" si="161"/>
        <v>n.a.</v>
      </c>
      <c r="K729" s="165" t="str">
        <f t="shared" si="161"/>
        <v>n.a.</v>
      </c>
      <c r="L729" s="165" t="str">
        <f t="shared" si="162"/>
        <v>n.a.</v>
      </c>
      <c r="M729" s="165" t="str">
        <f t="shared" si="162"/>
        <v>n.a.</v>
      </c>
      <c r="N729" s="165" t="str">
        <f t="shared" si="162"/>
        <v>n.a.</v>
      </c>
      <c r="O729" s="165" t="str">
        <f t="shared" si="162"/>
        <v>n.a.</v>
      </c>
      <c r="P729" s="165" t="str">
        <f t="shared" si="162"/>
        <v>n.a.</v>
      </c>
      <c r="Q729" s="165" t="str">
        <f t="shared" si="162"/>
        <v>n.a.</v>
      </c>
      <c r="R729" s="165" t="str">
        <f t="shared" si="162"/>
        <v>n.a.</v>
      </c>
      <c r="S729" s="165" t="str">
        <f t="shared" si="162"/>
        <v>n.a.</v>
      </c>
    </row>
    <row r="730" spans="1:19" s="51" customFormat="1" x14ac:dyDescent="0.25">
      <c r="A730" s="239">
        <v>597</v>
      </c>
      <c r="B730" s="165" t="str">
        <f t="shared" ref="B730:Q733" si="163">IFERROR(INDEX(CNCodes_ListKey,MATCH($A730&amp;"_"&amp;B$132,CNCodes_ListNumbering,0)),CONST_NA)</f>
        <v>n.a.</v>
      </c>
      <c r="C730" s="165" t="str">
        <f t="shared" si="163"/>
        <v>n.a.</v>
      </c>
      <c r="D730" s="165" t="str">
        <f t="shared" si="163"/>
        <v>n.a.</v>
      </c>
      <c r="E730" s="165" t="str">
        <f t="shared" si="163"/>
        <v>n.a.</v>
      </c>
      <c r="F730" s="165" t="str">
        <f t="shared" si="163"/>
        <v>n.a.</v>
      </c>
      <c r="G730" s="165" t="str">
        <f t="shared" si="163"/>
        <v>n.a.</v>
      </c>
      <c r="H730" s="165" t="str">
        <f t="shared" si="163"/>
        <v>n.a.</v>
      </c>
      <c r="I730" s="165" t="str">
        <f t="shared" si="163"/>
        <v>n.a.</v>
      </c>
      <c r="J730" s="165" t="str">
        <f t="shared" si="163"/>
        <v>n.a.</v>
      </c>
      <c r="K730" s="165" t="str">
        <f t="shared" si="163"/>
        <v>n.a.</v>
      </c>
      <c r="L730" s="165" t="str">
        <f t="shared" si="163"/>
        <v>n.a.</v>
      </c>
      <c r="M730" s="165" t="str">
        <f t="shared" si="163"/>
        <v>n.a.</v>
      </c>
      <c r="N730" s="165" t="str">
        <f t="shared" si="163"/>
        <v>n.a.</v>
      </c>
      <c r="O730" s="165" t="str">
        <f t="shared" si="163"/>
        <v>n.a.</v>
      </c>
      <c r="P730" s="165" t="str">
        <f t="shared" si="163"/>
        <v>n.a.</v>
      </c>
      <c r="Q730" s="165" t="str">
        <f t="shared" si="163"/>
        <v>n.a.</v>
      </c>
      <c r="R730" s="165" t="str">
        <f t="shared" ref="L730:S733" si="164">IFERROR(INDEX(CNCodes_ListKey,MATCH($A730&amp;"_"&amp;R$132,CNCodes_ListNumbering,0)),CONST_NA)</f>
        <v>n.a.</v>
      </c>
      <c r="S730" s="165" t="str">
        <f t="shared" si="164"/>
        <v>n.a.</v>
      </c>
    </row>
    <row r="731" spans="1:19" s="51" customFormat="1" x14ac:dyDescent="0.25">
      <c r="A731" s="239">
        <v>598</v>
      </c>
      <c r="B731" s="165" t="str">
        <f t="shared" si="163"/>
        <v>n.a.</v>
      </c>
      <c r="C731" s="165" t="str">
        <f t="shared" si="163"/>
        <v>n.a.</v>
      </c>
      <c r="D731" s="165" t="str">
        <f t="shared" si="163"/>
        <v>n.a.</v>
      </c>
      <c r="E731" s="165" t="str">
        <f t="shared" si="163"/>
        <v>n.a.</v>
      </c>
      <c r="F731" s="165" t="str">
        <f t="shared" si="163"/>
        <v>n.a.</v>
      </c>
      <c r="G731" s="165" t="str">
        <f t="shared" si="163"/>
        <v>n.a.</v>
      </c>
      <c r="H731" s="165" t="str">
        <f t="shared" si="163"/>
        <v>n.a.</v>
      </c>
      <c r="I731" s="165" t="str">
        <f t="shared" si="163"/>
        <v>n.a.</v>
      </c>
      <c r="J731" s="165" t="str">
        <f t="shared" si="163"/>
        <v>n.a.</v>
      </c>
      <c r="K731" s="165" t="str">
        <f t="shared" si="163"/>
        <v>n.a.</v>
      </c>
      <c r="L731" s="165" t="str">
        <f t="shared" si="164"/>
        <v>n.a.</v>
      </c>
      <c r="M731" s="165" t="str">
        <f t="shared" si="164"/>
        <v>n.a.</v>
      </c>
      <c r="N731" s="165" t="str">
        <f t="shared" si="164"/>
        <v>n.a.</v>
      </c>
      <c r="O731" s="165" t="str">
        <f t="shared" si="164"/>
        <v>n.a.</v>
      </c>
      <c r="P731" s="165" t="str">
        <f t="shared" si="164"/>
        <v>n.a.</v>
      </c>
      <c r="Q731" s="165" t="str">
        <f t="shared" si="164"/>
        <v>n.a.</v>
      </c>
      <c r="R731" s="165" t="str">
        <f t="shared" si="164"/>
        <v>n.a.</v>
      </c>
      <c r="S731" s="165" t="str">
        <f t="shared" si="164"/>
        <v>n.a.</v>
      </c>
    </row>
    <row r="732" spans="1:19" s="51" customFormat="1" x14ac:dyDescent="0.25">
      <c r="A732" s="239">
        <v>599</v>
      </c>
      <c r="B732" s="165" t="str">
        <f t="shared" si="163"/>
        <v>n.a.</v>
      </c>
      <c r="C732" s="165" t="str">
        <f t="shared" si="163"/>
        <v>n.a.</v>
      </c>
      <c r="D732" s="165" t="str">
        <f t="shared" si="163"/>
        <v>n.a.</v>
      </c>
      <c r="E732" s="165" t="str">
        <f t="shared" si="163"/>
        <v>n.a.</v>
      </c>
      <c r="F732" s="165" t="str">
        <f t="shared" si="163"/>
        <v>n.a.</v>
      </c>
      <c r="G732" s="165" t="str">
        <f t="shared" si="163"/>
        <v>n.a.</v>
      </c>
      <c r="H732" s="165" t="str">
        <f t="shared" si="163"/>
        <v>n.a.</v>
      </c>
      <c r="I732" s="165" t="str">
        <f t="shared" si="163"/>
        <v>n.a.</v>
      </c>
      <c r="J732" s="165" t="str">
        <f t="shared" si="163"/>
        <v>n.a.</v>
      </c>
      <c r="K732" s="165" t="str">
        <f t="shared" si="163"/>
        <v>n.a.</v>
      </c>
      <c r="L732" s="165" t="str">
        <f t="shared" si="164"/>
        <v>n.a.</v>
      </c>
      <c r="M732" s="165" t="str">
        <f t="shared" si="164"/>
        <v>n.a.</v>
      </c>
      <c r="N732" s="165" t="str">
        <f t="shared" si="164"/>
        <v>n.a.</v>
      </c>
      <c r="O732" s="165" t="str">
        <f t="shared" si="164"/>
        <v>n.a.</v>
      </c>
      <c r="P732" s="165" t="str">
        <f t="shared" si="164"/>
        <v>n.a.</v>
      </c>
      <c r="Q732" s="165" t="str">
        <f t="shared" si="164"/>
        <v>n.a.</v>
      </c>
      <c r="R732" s="165" t="str">
        <f t="shared" si="164"/>
        <v>n.a.</v>
      </c>
      <c r="S732" s="165" t="str">
        <f t="shared" si="164"/>
        <v>n.a.</v>
      </c>
    </row>
    <row r="733" spans="1:19" s="51" customFormat="1" x14ac:dyDescent="0.25">
      <c r="A733" s="239">
        <v>600</v>
      </c>
      <c r="B733" s="166" t="str">
        <f t="shared" si="163"/>
        <v>n.a.</v>
      </c>
      <c r="C733" s="166" t="str">
        <f t="shared" si="163"/>
        <v>n.a.</v>
      </c>
      <c r="D733" s="166" t="str">
        <f t="shared" si="163"/>
        <v>n.a.</v>
      </c>
      <c r="E733" s="166" t="str">
        <f t="shared" si="163"/>
        <v>n.a.</v>
      </c>
      <c r="F733" s="166" t="str">
        <f t="shared" si="163"/>
        <v>n.a.</v>
      </c>
      <c r="G733" s="166" t="str">
        <f t="shared" si="163"/>
        <v>n.a.</v>
      </c>
      <c r="H733" s="166" t="str">
        <f t="shared" si="163"/>
        <v>n.a.</v>
      </c>
      <c r="I733" s="166" t="str">
        <f t="shared" si="163"/>
        <v>n.a.</v>
      </c>
      <c r="J733" s="166" t="str">
        <f t="shared" si="163"/>
        <v>n.a.</v>
      </c>
      <c r="K733" s="166" t="str">
        <f t="shared" si="163"/>
        <v>n.a.</v>
      </c>
      <c r="L733" s="166" t="str">
        <f t="shared" si="164"/>
        <v>n.a.</v>
      </c>
      <c r="M733" s="166" t="str">
        <f t="shared" si="164"/>
        <v>n.a.</v>
      </c>
      <c r="N733" s="166" t="str">
        <f t="shared" si="164"/>
        <v>n.a.</v>
      </c>
      <c r="O733" s="166" t="str">
        <f t="shared" si="164"/>
        <v>n.a.</v>
      </c>
      <c r="P733" s="166" t="str">
        <f t="shared" si="164"/>
        <v>n.a.</v>
      </c>
      <c r="Q733" s="166" t="str">
        <f t="shared" si="164"/>
        <v>n.a.</v>
      </c>
      <c r="R733" s="166" t="str">
        <f t="shared" si="164"/>
        <v>n.a.</v>
      </c>
      <c r="S733" s="166" t="str">
        <f t="shared" si="164"/>
        <v>n.a.</v>
      </c>
    </row>
  </sheetData>
  <sheetProtection sheet="1" objects="1" scenarios="1" formatCells="0" formatColumns="0" formatRows="0"/>
  <dataValidations count="1">
    <dataValidation type="list" allowBlank="1" showInputMessage="1" showErrorMessage="1" sqref="B1" xr:uid="{00000000-0002-0000-0F00-000000000000}">
      <formula1>CONST_TransitionalOrDefinitive</formula1>
    </dataValidation>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6">
    <tabColor theme="2"/>
  </sheetPr>
  <dimension ref="A1:H572"/>
  <sheetViews>
    <sheetView workbookViewId="0">
      <pane xSplit="2" ySplit="3" topLeftCell="C4" activePane="bottomRight" state="frozen"/>
      <selection activeCell="B2" sqref="B2:F2"/>
      <selection pane="topRight" activeCell="B2" sqref="B2:F2"/>
      <selection pane="bottomLeft" activeCell="B2" sqref="B2:F2"/>
      <selection pane="bottomRight" activeCell="B2" sqref="B2:F2"/>
    </sheetView>
  </sheetViews>
  <sheetFormatPr defaultColWidth="11.453125" defaultRowHeight="12" x14ac:dyDescent="0.3"/>
  <cols>
    <col min="1" max="1" width="15.7265625" style="181" hidden="1" customWidth="1"/>
    <col min="2" max="2" width="15.7265625" style="181" customWidth="1"/>
    <col min="3" max="3" width="78.81640625" style="181" customWidth="1"/>
    <col min="4" max="5" width="15.7265625" style="181" customWidth="1"/>
    <col min="6" max="6" width="25.1796875" style="181" customWidth="1"/>
    <col min="7" max="7" width="22.26953125" style="181" customWidth="1"/>
    <col min="8" max="8" width="15.7265625" style="181" hidden="1" customWidth="1"/>
    <col min="9" max="16384" width="11.453125" style="149"/>
  </cols>
  <sheetData>
    <row r="1" spans="1:8" hidden="1" x14ac:dyDescent="0.3">
      <c r="A1" s="181" t="s">
        <v>3</v>
      </c>
      <c r="F1" s="181" t="str">
        <f>IF(E1=" --- ","",COUNTIF($E1:E$3,E1)&amp;"_"&amp;E1)</f>
        <v>0_</v>
      </c>
      <c r="H1" s="181" t="s">
        <v>3</v>
      </c>
    </row>
    <row r="2" spans="1:8" hidden="1" x14ac:dyDescent="0.3">
      <c r="A2" s="181" t="s">
        <v>3</v>
      </c>
      <c r="C2" s="181" t="s">
        <v>2450</v>
      </c>
      <c r="D2" s="181" t="s">
        <v>2447</v>
      </c>
      <c r="F2" s="181" t="s">
        <v>2448</v>
      </c>
    </row>
    <row r="3" spans="1:8" s="150" customFormat="1" x14ac:dyDescent="0.3">
      <c r="A3" s="182" t="s">
        <v>569</v>
      </c>
      <c r="B3" s="182" t="s">
        <v>570</v>
      </c>
      <c r="C3" s="182" t="s">
        <v>2718</v>
      </c>
      <c r="D3" s="182" t="s">
        <v>570</v>
      </c>
      <c r="E3" s="182" t="str">
        <f>Translations!$B$2098</f>
        <v>CBAM good</v>
      </c>
      <c r="F3" s="182" t="s">
        <v>179</v>
      </c>
      <c r="G3" s="182"/>
      <c r="H3" s="212" t="s">
        <v>571</v>
      </c>
    </row>
    <row r="4" spans="1:8" x14ac:dyDescent="0.3">
      <c r="A4" s="181" t="s">
        <v>572</v>
      </c>
      <c r="B4" s="181" t="s">
        <v>573</v>
      </c>
      <c r="C4" s="181" t="str">
        <f>Translations!$B$694</f>
        <v>Kaolinic clays (other than kaolin)</v>
      </c>
      <c r="D4" s="181" t="str">
        <f t="shared" ref="D4:D17" si="0">SUBSTITUTE(B4," ","")</f>
        <v>25070080</v>
      </c>
      <c r="E4" s="181" t="str">
        <f>Translations!$B$666</f>
        <v xml:space="preserve">Calcined clays </v>
      </c>
      <c r="F4" s="181" t="str">
        <f>IF(E4=" --- ","",COUNTIF($E$4:E4,E4)&amp;"_"&amp;E4)</f>
        <v xml:space="preserve">1_Calcined clays </v>
      </c>
      <c r="H4" s="181" t="s">
        <v>574</v>
      </c>
    </row>
    <row r="5" spans="1:8" x14ac:dyDescent="0.3">
      <c r="A5" s="181" t="s">
        <v>575</v>
      </c>
      <c r="B5" s="181" t="s">
        <v>576</v>
      </c>
      <c r="C5" s="181" t="str">
        <f>Translations!$B$695</f>
        <v>Cement clinkers</v>
      </c>
      <c r="D5" s="181" t="str">
        <f t="shared" si="0"/>
        <v>25231000</v>
      </c>
      <c r="E5" s="181" t="str">
        <f>Translations!$B$665</f>
        <v>Cement clinker</v>
      </c>
      <c r="F5" s="181" t="str">
        <f>IF(E5=" --- ","",COUNTIF($E$4:E5,E5)&amp;"_"&amp;E5)</f>
        <v>1_Cement clinker</v>
      </c>
      <c r="H5" s="181" t="s">
        <v>577</v>
      </c>
    </row>
    <row r="6" spans="1:8" x14ac:dyDescent="0.3">
      <c r="A6" s="181" t="s">
        <v>578</v>
      </c>
      <c r="B6" s="181" t="s">
        <v>579</v>
      </c>
      <c r="C6" s="181" t="str">
        <f>Translations!$B$696</f>
        <v>White portland cement, whether or not artificially coloured</v>
      </c>
      <c r="D6" s="181" t="str">
        <f t="shared" si="0"/>
        <v>25232100</v>
      </c>
      <c r="E6" s="181" t="str">
        <f>Translations!$B$664</f>
        <v>Cement</v>
      </c>
      <c r="F6" s="181" t="str">
        <f>IF(E6=" --- ","",COUNTIF($E$4:E6,E6)&amp;"_"&amp;E6)</f>
        <v>1_Cement</v>
      </c>
      <c r="H6" s="181" t="s">
        <v>580</v>
      </c>
    </row>
    <row r="7" spans="1:8" x14ac:dyDescent="0.3">
      <c r="A7" s="181" t="s">
        <v>581</v>
      </c>
      <c r="B7" s="181" t="s">
        <v>582</v>
      </c>
      <c r="C7" s="181" t="str">
        <f>Translations!$B$697</f>
        <v>Portland cement (excl. white, whether or not artificially coloured)</v>
      </c>
      <c r="D7" s="181" t="str">
        <f t="shared" si="0"/>
        <v>25232900</v>
      </c>
      <c r="E7" s="181" t="str">
        <f>Translations!$B$664</f>
        <v>Cement</v>
      </c>
      <c r="F7" s="181" t="str">
        <f>IF(E7=" --- ","",COUNTIF($E$4:E7,E7)&amp;"_"&amp;E7)</f>
        <v>2_Cement</v>
      </c>
      <c r="H7" s="181" t="s">
        <v>583</v>
      </c>
    </row>
    <row r="8" spans="1:8" x14ac:dyDescent="0.3">
      <c r="A8" s="181" t="s">
        <v>584</v>
      </c>
      <c r="B8" s="181" t="s">
        <v>585</v>
      </c>
      <c r="C8" s="181" t="str">
        <f>Translations!$B$667</f>
        <v>Aluminous cement</v>
      </c>
      <c r="D8" s="181" t="str">
        <f t="shared" si="0"/>
        <v>25233000</v>
      </c>
      <c r="E8" s="181" t="str">
        <f>Translations!$B$667</f>
        <v>Aluminous cement</v>
      </c>
      <c r="F8" s="181" t="str">
        <f>IF(E8=" --- ","",COUNTIF($E$4:E8,E8)&amp;"_"&amp;E8)</f>
        <v>1_Aluminous cement</v>
      </c>
      <c r="H8" s="181" t="s">
        <v>17</v>
      </c>
    </row>
    <row r="9" spans="1:8" x14ac:dyDescent="0.3">
      <c r="A9" s="181" t="s">
        <v>586</v>
      </c>
      <c r="B9" s="181" t="s">
        <v>587</v>
      </c>
      <c r="C9" s="181" t="str">
        <f>Translations!$B$698</f>
        <v>Cement, whether or not coloured (excl. portland cement and aluminous cement)</v>
      </c>
      <c r="D9" s="181" t="str">
        <f t="shared" si="0"/>
        <v>25239000</v>
      </c>
      <c r="E9" s="181" t="str">
        <f>Translations!$B$664</f>
        <v>Cement</v>
      </c>
      <c r="F9" s="181" t="str">
        <f>IF(E9=" --- ","",COUNTIF($E$4:E9,E9)&amp;"_"&amp;E9)</f>
        <v>3_Cement</v>
      </c>
      <c r="H9" s="181" t="s">
        <v>588</v>
      </c>
    </row>
    <row r="10" spans="1:8" x14ac:dyDescent="0.3">
      <c r="A10" s="181" t="s">
        <v>589</v>
      </c>
      <c r="B10" s="181" t="s">
        <v>590</v>
      </c>
      <c r="C10" s="181" t="str">
        <f>Translations!$B$699</f>
        <v>Agglomerated iron ores and concentrates (excl. roasted iron pyrites)</v>
      </c>
      <c r="D10" s="181" t="str">
        <f t="shared" si="0"/>
        <v>26011200</v>
      </c>
      <c r="E10" s="181" t="str">
        <f>Translations!$B$678</f>
        <v>Sintered Ore</v>
      </c>
      <c r="F10" s="181" t="str">
        <f>IF(E10=" --- ","",COUNTIF($E$4:E10,E10)&amp;"_"&amp;E10)</f>
        <v>1_Sintered Ore</v>
      </c>
      <c r="H10" s="181" t="s">
        <v>591</v>
      </c>
    </row>
    <row r="11" spans="1:8" x14ac:dyDescent="0.3">
      <c r="A11" s="181" t="s">
        <v>595</v>
      </c>
      <c r="B11" s="181" t="s">
        <v>596</v>
      </c>
      <c r="C11" s="181" t="str">
        <f>Translations!$B$650</f>
        <v>Hydrogen</v>
      </c>
      <c r="D11" s="181" t="str">
        <f t="shared" si="0"/>
        <v>28041000</v>
      </c>
      <c r="E11" s="181" t="str">
        <f>Translations!$B$650</f>
        <v>Hydrogen</v>
      </c>
      <c r="F11" s="181" t="str">
        <f>IF(E11=" --- ","",COUNTIF($E$4:E11,E11)&amp;"_"&amp;E11)</f>
        <v>1_Hydrogen</v>
      </c>
      <c r="H11" s="181" t="s">
        <v>13</v>
      </c>
    </row>
    <row r="12" spans="1:8" x14ac:dyDescent="0.3">
      <c r="A12" s="181" t="s">
        <v>597</v>
      </c>
      <c r="B12" s="181" t="s">
        <v>598</v>
      </c>
      <c r="C12" s="181" t="str">
        <f>Translations!$B$701</f>
        <v>Nitric acid; sulphonitric acids</v>
      </c>
      <c r="D12" s="181" t="str">
        <f t="shared" si="0"/>
        <v>28080000</v>
      </c>
      <c r="E12" s="181" t="str">
        <f>Translations!$B$685</f>
        <v>Nitric acid</v>
      </c>
      <c r="F12" s="181" t="str">
        <f>IF(E12=" --- ","",COUNTIF($E$4:E12,E12)&amp;"_"&amp;E12)</f>
        <v>1_Nitric acid</v>
      </c>
      <c r="H12" s="181" t="s">
        <v>599</v>
      </c>
    </row>
    <row r="13" spans="1:8" x14ac:dyDescent="0.3">
      <c r="A13" s="181" t="s">
        <v>601</v>
      </c>
      <c r="B13" s="181" t="s">
        <v>602</v>
      </c>
      <c r="C13" s="181" t="str">
        <f>Translations!$B$703</f>
        <v>Anhydrous ammonia</v>
      </c>
      <c r="D13" s="181" t="str">
        <f t="shared" si="0"/>
        <v>28141000</v>
      </c>
      <c r="E13" s="181" t="str">
        <f>Translations!$B$682</f>
        <v>Ammonia</v>
      </c>
      <c r="F13" s="181" t="str">
        <f>IF(E13=" --- ","",COUNTIF($E$4:E13,E13)&amp;"_"&amp;E13)</f>
        <v>1_Ammonia</v>
      </c>
      <c r="H13" s="181" t="s">
        <v>603</v>
      </c>
    </row>
    <row r="14" spans="1:8" x14ac:dyDescent="0.3">
      <c r="A14" s="181" t="s">
        <v>604</v>
      </c>
      <c r="B14" s="181" t="s">
        <v>605</v>
      </c>
      <c r="C14" s="181" t="str">
        <f>Translations!$B$704</f>
        <v>Ammonia in aqueous solution</v>
      </c>
      <c r="D14" s="181" t="str">
        <f t="shared" si="0"/>
        <v>28142000</v>
      </c>
      <c r="E14" s="181" t="str">
        <f>Translations!$B$682</f>
        <v>Ammonia</v>
      </c>
      <c r="F14" s="181" t="str">
        <f>IF(E14=" --- ","",COUNTIF($E$4:E14,E14)&amp;"_"&amp;E14)</f>
        <v>2_Ammonia</v>
      </c>
      <c r="H14" s="181" t="s">
        <v>606</v>
      </c>
    </row>
    <row r="15" spans="1:8" x14ac:dyDescent="0.3">
      <c r="A15" s="181" t="s">
        <v>607</v>
      </c>
      <c r="B15" s="181" t="s">
        <v>608</v>
      </c>
      <c r="C15" s="181" t="str">
        <f>Translations!$B$705</f>
        <v>Nitrate of potassium</v>
      </c>
      <c r="D15" s="181" t="str">
        <f t="shared" si="0"/>
        <v>28342100</v>
      </c>
      <c r="E15" s="181" t="str">
        <f>Translations!$B$687</f>
        <v>Mixed fertilisers</v>
      </c>
      <c r="F15" s="181" t="str">
        <f>IF(E15=" --- ","",COUNTIF($E$4:E15,E15)&amp;"_"&amp;E15)</f>
        <v>1_Mixed fertilisers</v>
      </c>
      <c r="H15" s="181" t="s">
        <v>609</v>
      </c>
    </row>
    <row r="16" spans="1:8" x14ac:dyDescent="0.3">
      <c r="A16" s="181" t="s">
        <v>612</v>
      </c>
      <c r="B16" s="181" t="s">
        <v>613</v>
      </c>
      <c r="C16" s="181" t="str">
        <f>Translations!$B$708</f>
        <v>Urea, whether or not in aqueous solution, containing &gt; 45% nitrogen in relation to the weight of the dry product (excl. that in tablets or similar forms, or in packages with a gross weight of &lt;= 10 kg)</v>
      </c>
      <c r="D16" s="181" t="str">
        <f t="shared" si="0"/>
        <v>31021010</v>
      </c>
      <c r="E16" s="181" t="str">
        <f>Translations!$B$686</f>
        <v>Urea</v>
      </c>
      <c r="F16" s="181" t="str">
        <f>IF(E16=" --- ","",COUNTIF($E$4:E16,E16)&amp;"_"&amp;E16)</f>
        <v>1_Urea</v>
      </c>
      <c r="H16" s="181" t="s">
        <v>614</v>
      </c>
    </row>
    <row r="17" spans="1:8" x14ac:dyDescent="0.3">
      <c r="A17" s="181" t="s">
        <v>615</v>
      </c>
      <c r="B17" s="181" t="s">
        <v>616</v>
      </c>
      <c r="C17" s="181" t="str">
        <f>Translations!$B$709</f>
        <v>Urea, whether or not in aqueous solution, containing &lt;= 45% by weight of nitrogen on the dry anhydrous product (excl. goods of this chapter in tablets or similar forms or in packages of a gross weight of &lt;= 10 kg)</v>
      </c>
      <c r="D17" s="181" t="str">
        <f t="shared" si="0"/>
        <v>31021090</v>
      </c>
      <c r="E17" s="181" t="str">
        <f>Translations!$B$686</f>
        <v>Urea</v>
      </c>
      <c r="F17" s="181" t="str">
        <f>IF(E17=" --- ","",COUNTIF($E$4:E17,E17)&amp;"_"&amp;E17)</f>
        <v>2_Urea</v>
      </c>
      <c r="H17" s="181" t="s">
        <v>617</v>
      </c>
    </row>
    <row r="18" spans="1:8" x14ac:dyDescent="0.3">
      <c r="A18" s="181" t="s">
        <v>618</v>
      </c>
      <c r="B18" s="181" t="s">
        <v>619</v>
      </c>
      <c r="C18" s="181" t="str">
        <f>Translations!$B$710</f>
        <v>Ammonium sulphate (excl. that in tablets or similar forms, or in packages with a gross weight of &lt;= 10 kg)</v>
      </c>
      <c r="D18" s="181" t="str">
        <f t="shared" ref="D18:D81" si="1">SUBSTITUTE(B18," ","")</f>
        <v>31022100</v>
      </c>
      <c r="E18" s="181" t="str">
        <f>Translations!$B$687</f>
        <v>Mixed fertilisers</v>
      </c>
      <c r="F18" s="181" t="str">
        <f>IF(E18=" --- ","",COUNTIF($E$4:E18,E18)&amp;"_"&amp;E18)</f>
        <v>2_Mixed fertilisers</v>
      </c>
      <c r="H18" s="181" t="s">
        <v>620</v>
      </c>
    </row>
    <row r="19" spans="1:8" x14ac:dyDescent="0.3">
      <c r="A19" s="181" t="s">
        <v>621</v>
      </c>
      <c r="B19" s="181" t="s">
        <v>622</v>
      </c>
      <c r="C19" s="181" t="str">
        <f>Translations!$B$711</f>
        <v>Double salts and mixtures of ammonium sulphate and ammonium nitrate (excl. goods of this chapter in tablets or similar forms or in packages of a gross weight of &lt;= 10 kg)</v>
      </c>
      <c r="D19" s="181" t="str">
        <f t="shared" si="1"/>
        <v>31022900</v>
      </c>
      <c r="E19" s="181" t="str">
        <f>Translations!$B$687</f>
        <v>Mixed fertilisers</v>
      </c>
      <c r="F19" s="181" t="str">
        <f>IF(E19=" --- ","",COUNTIF($E$4:E19,E19)&amp;"_"&amp;E19)</f>
        <v>3_Mixed fertilisers</v>
      </c>
      <c r="H19" s="181" t="s">
        <v>623</v>
      </c>
    </row>
    <row r="20" spans="1:8" x14ac:dyDescent="0.3">
      <c r="A20" s="181" t="s">
        <v>625</v>
      </c>
      <c r="B20" s="181" t="s">
        <v>626</v>
      </c>
      <c r="C20" s="181" t="str">
        <f>Translations!$B$713</f>
        <v>Ammonium nitrate in aqueous solution (excl. that in packages with a gross weight of &lt;= 10 kg)</v>
      </c>
      <c r="D20" s="181" t="str">
        <f t="shared" si="1"/>
        <v>31023010</v>
      </c>
      <c r="E20" s="181" t="str">
        <f>Translations!$B$687</f>
        <v>Mixed fertilisers</v>
      </c>
      <c r="F20" s="181" t="str">
        <f>IF(E20=" --- ","",COUNTIF($E$4:E20,E20)&amp;"_"&amp;E20)</f>
        <v>4_Mixed fertilisers</v>
      </c>
      <c r="H20" s="181" t="s">
        <v>627</v>
      </c>
    </row>
    <row r="21" spans="1:8" x14ac:dyDescent="0.3">
      <c r="A21" s="181" t="s">
        <v>628</v>
      </c>
      <c r="B21" s="181" t="s">
        <v>629</v>
      </c>
      <c r="C21" s="181" t="str">
        <f>Translations!$B$714</f>
        <v>Ammonium nitrate (excl. that in aqueous solution, in tablets or similar forms, or in packages with a gross weight of &lt;= 10 kg)</v>
      </c>
      <c r="D21" s="181" t="str">
        <f t="shared" si="1"/>
        <v>31023090</v>
      </c>
      <c r="E21" s="181" t="str">
        <f>Translations!$B$687</f>
        <v>Mixed fertilisers</v>
      </c>
      <c r="F21" s="181" t="str">
        <f>IF(E21=" --- ","",COUNTIF($E$4:E21,E21)&amp;"_"&amp;E21)</f>
        <v>5_Mixed fertilisers</v>
      </c>
      <c r="H21" s="181" t="s">
        <v>630</v>
      </c>
    </row>
    <row r="22" spans="1:8" x14ac:dyDescent="0.3">
      <c r="A22" s="181" t="s">
        <v>632</v>
      </c>
      <c r="B22" s="181" t="s">
        <v>633</v>
      </c>
      <c r="C22" s="181" t="str">
        <f>Translations!$B$716</f>
        <v>Mixtures of ammonium nitrate with calcium carbonate or other inorganic non-fertilising substances, for use as fertilisers, containing &lt;= 28% nitrogen by weight (excl. those in tablets or similar forms, or in packages with a gross weight of &lt;= 10 kg)</v>
      </c>
      <c r="D22" s="181" t="str">
        <f t="shared" si="1"/>
        <v>31024010</v>
      </c>
      <c r="E22" s="181" t="str">
        <f>Translations!$B$687</f>
        <v>Mixed fertilisers</v>
      </c>
      <c r="F22" s="181" t="str">
        <f>IF(E22=" --- ","",COUNTIF($E$4:E22,E22)&amp;"_"&amp;E22)</f>
        <v>6_Mixed fertilisers</v>
      </c>
      <c r="H22" s="181" t="s">
        <v>634</v>
      </c>
    </row>
    <row r="23" spans="1:8" x14ac:dyDescent="0.3">
      <c r="A23" s="181" t="s">
        <v>635</v>
      </c>
      <c r="B23" s="181" t="s">
        <v>636</v>
      </c>
      <c r="C23" s="181" t="str">
        <f>Translations!$B$717</f>
        <v>Mixtures of ammonium nitrate with calcium carbonate or other inorganic non-fertilising substances, for use as fertilisers, containing &gt; 28% nitrogen by weight (excl. those in tablets or similar forms, or in packages with a gross weight of &lt;= 10 kg)</v>
      </c>
      <c r="D23" s="181" t="str">
        <f t="shared" si="1"/>
        <v>31024090</v>
      </c>
      <c r="E23" s="181" t="str">
        <f>Translations!$B$687</f>
        <v>Mixed fertilisers</v>
      </c>
      <c r="F23" s="181" t="str">
        <f>IF(E23=" --- ","",COUNTIF($E$4:E23,E23)&amp;"_"&amp;E23)</f>
        <v>7_Mixed fertilisers</v>
      </c>
      <c r="H23" s="181" t="s">
        <v>637</v>
      </c>
    </row>
    <row r="24" spans="1:8" x14ac:dyDescent="0.3">
      <c r="A24" s="181" t="s">
        <v>638</v>
      </c>
      <c r="B24" s="181" t="s">
        <v>639</v>
      </c>
      <c r="C24" s="181" t="str">
        <f>Translations!$B$718</f>
        <v>Sodium nitrate (excl. that in tablets or similar forms, or in packages with a gross weight of &lt;= 10 kg)</v>
      </c>
      <c r="D24" s="181" t="str">
        <f t="shared" si="1"/>
        <v>31025000</v>
      </c>
      <c r="E24" s="181" t="str">
        <f>Translations!$B$687</f>
        <v>Mixed fertilisers</v>
      </c>
      <c r="F24" s="181" t="str">
        <f>IF(E24=" --- ","",COUNTIF($E$4:E24,E24)&amp;"_"&amp;E24)</f>
        <v>8_Mixed fertilisers</v>
      </c>
      <c r="H24" s="181" t="s">
        <v>640</v>
      </c>
    </row>
    <row r="25" spans="1:8" x14ac:dyDescent="0.3">
      <c r="A25" s="181" t="s">
        <v>641</v>
      </c>
      <c r="B25" s="181" t="s">
        <v>642</v>
      </c>
      <c r="C25" s="181" t="str">
        <f>Translations!$B$719</f>
        <v>Double salts and mixtures of calcium nitrate and ammonium nitrate (excl. those in tablets or similar forms, or in packages with a gross weight of &lt;= 10 kg)</v>
      </c>
      <c r="D25" s="181" t="str">
        <f t="shared" si="1"/>
        <v>31026000</v>
      </c>
      <c r="E25" s="181" t="str">
        <f>Translations!$B$687</f>
        <v>Mixed fertilisers</v>
      </c>
      <c r="F25" s="181" t="str">
        <f>IF(E25=" --- ","",COUNTIF($E$4:E25,E25)&amp;"_"&amp;E25)</f>
        <v>9_Mixed fertilisers</v>
      </c>
      <c r="H25" s="181" t="s">
        <v>643</v>
      </c>
    </row>
    <row r="26" spans="1:8" x14ac:dyDescent="0.3">
      <c r="A26" s="181" t="s">
        <v>644</v>
      </c>
      <c r="B26" s="181" t="s">
        <v>645</v>
      </c>
      <c r="C26" s="181" t="str">
        <f>Translations!$B$720</f>
        <v>Mixtures of urea and ammonium nitrate in aqueous or ammoniacal solution (excl. those in packages with a gross weight of &lt;= 10 kg)</v>
      </c>
      <c r="D26" s="181" t="str">
        <f t="shared" si="1"/>
        <v>31028000</v>
      </c>
      <c r="E26" s="181" t="str">
        <f>Translations!$B$687</f>
        <v>Mixed fertilisers</v>
      </c>
      <c r="F26" s="181" t="str">
        <f>IF(E26=" --- ","",COUNTIF($E$4:E26,E26)&amp;"_"&amp;E26)</f>
        <v>10_Mixed fertilisers</v>
      </c>
      <c r="H26" s="181" t="s">
        <v>646</v>
      </c>
    </row>
    <row r="27" spans="1:8" x14ac:dyDescent="0.3">
      <c r="A27" s="181" t="s">
        <v>647</v>
      </c>
      <c r="B27" s="181" t="s">
        <v>648</v>
      </c>
      <c r="C27" s="181" t="str">
        <f>Translations!$B$721</f>
        <v>Mineral or chemical nitrogen fertilisers (excl. urea; ammonium sulphate; ammonium nitrate; sodium nitrate; double salts and mixtures of ammonium nitrate with ammonium sulphate or calcium; mixtures of urea and ammonium nitrate in aqueous or ammoniacal solution; mixtures of ammonium nitrate and calcium carbonate or other non-fertilising inorganic elements; in tablets or similar in packages &lt;= 10 kg)</v>
      </c>
      <c r="D27" s="181" t="str">
        <f t="shared" si="1"/>
        <v>31029000</v>
      </c>
      <c r="E27" s="181" t="str">
        <f>Translations!$B$687</f>
        <v>Mixed fertilisers</v>
      </c>
      <c r="F27" s="181" t="str">
        <f>IF(E27=" --- ","",COUNTIF($E$4:E27,E27)&amp;"_"&amp;E27)</f>
        <v>11_Mixed fertilisers</v>
      </c>
      <c r="H27" s="181" t="s">
        <v>649</v>
      </c>
    </row>
    <row r="28" spans="1:8" x14ac:dyDescent="0.3">
      <c r="A28" s="181" t="s">
        <v>651</v>
      </c>
      <c r="B28" s="181" t="s">
        <v>652</v>
      </c>
      <c r="C28" s="181" t="str">
        <f>Translations!$B$723</f>
        <v>Mineral or chemical fertilisers of animal or vegetable origin, in tablets or similar forms, or in packages with a gross weight of &lt;= 10 kg</v>
      </c>
      <c r="D28" s="181" t="str">
        <f t="shared" si="1"/>
        <v>31051000</v>
      </c>
      <c r="E28" s="181" t="str">
        <f>Translations!$B$687</f>
        <v>Mixed fertilisers</v>
      </c>
      <c r="F28" s="181" t="str">
        <f>IF(E28=" --- ","",COUNTIF($E$4:E28,E28)&amp;"_"&amp;E28)</f>
        <v>12_Mixed fertilisers</v>
      </c>
      <c r="H28" s="181" t="s">
        <v>653</v>
      </c>
    </row>
    <row r="29" spans="1:8" x14ac:dyDescent="0.3">
      <c r="A29" s="181" t="s">
        <v>655</v>
      </c>
      <c r="B29" s="181" t="s">
        <v>656</v>
      </c>
      <c r="C29" s="181" t="str">
        <f>Translations!$B$725</f>
        <v>Mineral or chemical fertilisers containing phosphorus and potassium, with a nitrogen content &gt; 10 % by weight on the dry anhydrous product (excl. those in tablets or similar forms, or in packages with a gross weight of &lt;= 10 kg)</v>
      </c>
      <c r="D29" s="181" t="str">
        <f t="shared" si="1"/>
        <v>31052010</v>
      </c>
      <c r="E29" s="181" t="str">
        <f>Translations!$B$687</f>
        <v>Mixed fertilisers</v>
      </c>
      <c r="F29" s="181" t="str">
        <f>IF(E29=" --- ","",COUNTIF($E$4:E29,E29)&amp;"_"&amp;E29)</f>
        <v>13_Mixed fertilisers</v>
      </c>
      <c r="H29" s="181" t="s">
        <v>657</v>
      </c>
    </row>
    <row r="30" spans="1:8" x14ac:dyDescent="0.3">
      <c r="A30" s="181" t="s">
        <v>658</v>
      </c>
      <c r="B30" s="181" t="s">
        <v>659</v>
      </c>
      <c r="C30" s="181" t="str">
        <f>Translations!$B$726</f>
        <v>Mineral or chemical fertilisers containing nitrogen, phosphorus and potassium, with a nitrogen content &lt;= 10 % by weight on the dry anhydrous product (excl. those in tablets or similar forms, or in packages with a gross weight of &lt;= 10 kg)</v>
      </c>
      <c r="D30" s="181" t="str">
        <f t="shared" si="1"/>
        <v>31052090</v>
      </c>
      <c r="E30" s="181" t="str">
        <f>Translations!$B$687</f>
        <v>Mixed fertilisers</v>
      </c>
      <c r="F30" s="181" t="str">
        <f>IF(E30=" --- ","",COUNTIF($E$4:E30,E30)&amp;"_"&amp;E30)</f>
        <v>14_Mixed fertilisers</v>
      </c>
      <c r="H30" s="181" t="s">
        <v>660</v>
      </c>
    </row>
    <row r="31" spans="1:8" x14ac:dyDescent="0.3">
      <c r="A31" s="181" t="s">
        <v>661</v>
      </c>
      <c r="B31" s="181" t="s">
        <v>662</v>
      </c>
      <c r="C31" s="181" t="str">
        <f>Translations!$B$727</f>
        <v>Diammonium hydrogenorthophosphate "diammonium phosphate" (excl. that in tablets or similar forms, or in packages with a gross weight of &lt;= 10 kg)</v>
      </c>
      <c r="D31" s="181" t="str">
        <f t="shared" si="1"/>
        <v>31053000</v>
      </c>
      <c r="E31" s="181" t="str">
        <f>Translations!$B$687</f>
        <v>Mixed fertilisers</v>
      </c>
      <c r="F31" s="181" t="str">
        <f>IF(E31=" --- ","",COUNTIF($E$4:E31,E31)&amp;"_"&amp;E31)</f>
        <v>15_Mixed fertilisers</v>
      </c>
      <c r="H31" s="181" t="s">
        <v>663</v>
      </c>
    </row>
    <row r="32" spans="1:8" x14ac:dyDescent="0.3">
      <c r="A32" s="181" t="s">
        <v>664</v>
      </c>
      <c r="B32" s="181" t="s">
        <v>665</v>
      </c>
      <c r="C32" s="181" t="str">
        <f>Translations!$B$728</f>
        <v>Ammonium dihydrogenorthophosphate "monoammonium phosphate", whether or not mixed with diammonium hydrogenorthophosphate "diammonium phosphate" (excl. that in tablets or similar forms, or in packages with a gross weight of &lt;= 10 kg)</v>
      </c>
      <c r="D32" s="181" t="str">
        <f t="shared" si="1"/>
        <v>31054000</v>
      </c>
      <c r="E32" s="181" t="str">
        <f>Translations!$B$687</f>
        <v>Mixed fertilisers</v>
      </c>
      <c r="F32" s="181" t="str">
        <f>IF(E32=" --- ","",COUNTIF($E$4:E32,E32)&amp;"_"&amp;E32)</f>
        <v>16_Mixed fertilisers</v>
      </c>
      <c r="H32" s="181" t="s">
        <v>666</v>
      </c>
    </row>
    <row r="33" spans="1:8" x14ac:dyDescent="0.3">
      <c r="A33" s="181" t="s">
        <v>667</v>
      </c>
      <c r="B33" s="181" t="s">
        <v>668</v>
      </c>
      <c r="C33" s="181" t="str">
        <f>Translations!$B$729</f>
        <v>Mineral or chemical fertilisers containing nitrates and phosphates (excl. ammonium dihydrogenorthophosphate "Monoammonium phosphate", diammonium hydrogenorthophosphate "Diammonium phosphate", and those in tablets or similar forms, or in packages with a gross weight of &lt;= 10 kg)</v>
      </c>
      <c r="D33" s="181" t="str">
        <f t="shared" si="1"/>
        <v>31055100</v>
      </c>
      <c r="E33" s="181" t="str">
        <f>Translations!$B$687</f>
        <v>Mixed fertilisers</v>
      </c>
      <c r="F33" s="181" t="str">
        <f>IF(E33=" --- ","",COUNTIF($E$4:E33,E33)&amp;"_"&amp;E33)</f>
        <v>17_Mixed fertilisers</v>
      </c>
      <c r="H33" s="181" t="s">
        <v>669</v>
      </c>
    </row>
    <row r="34" spans="1:8" x14ac:dyDescent="0.3">
      <c r="A34" s="181" t="s">
        <v>670</v>
      </c>
      <c r="B34" s="181" t="s">
        <v>671</v>
      </c>
      <c r="C34" s="181" t="str">
        <f>Translations!$B$730</f>
        <v>Mineral or chemical fertilisers containing the two fertilising elements nitrogen (excl. nitrate) and phosphorus but not nitrates (excl. ammonium dihydrogenorthophosphate "monoammonium phosphate", diammonium hydrogenorthophosphate "diammonium phosphate" in tablets or similar forms, or in packages with a gross weight of &lt;= 10 kg)</v>
      </c>
      <c r="D34" s="181" t="str">
        <f t="shared" si="1"/>
        <v>31055900</v>
      </c>
      <c r="E34" s="181" t="str">
        <f>Translations!$B$687</f>
        <v>Mixed fertilisers</v>
      </c>
      <c r="F34" s="181" t="str">
        <f>IF(E34=" --- ","",COUNTIF($E$4:E34,E34)&amp;"_"&amp;E34)</f>
        <v>18_Mixed fertilisers</v>
      </c>
      <c r="H34" s="181" t="s">
        <v>672</v>
      </c>
    </row>
    <row r="35" spans="1:8" x14ac:dyDescent="0.3">
      <c r="A35" s="181" t="s">
        <v>674</v>
      </c>
      <c r="B35" s="181" t="s">
        <v>675</v>
      </c>
      <c r="C35" s="181" t="str">
        <f>Translations!$B$732</f>
        <v>Mineral or chemical fertilisers containing the two fertilising elements nitrogen and potassium, or one principal fertilising substance only, incl. mixtures of animal or vegetable fertilisers with chemical or mineral fertilisers, containing &gt; 10% nitrogen by weight (excl. in tablets or similar forms, or in packages with a gross weight of &lt;= 10 kg)</v>
      </c>
      <c r="D35" s="181" t="str">
        <f t="shared" si="1"/>
        <v>31059020</v>
      </c>
      <c r="E35" s="181" t="str">
        <f>Translations!$B$687</f>
        <v>Mixed fertilisers</v>
      </c>
      <c r="F35" s="181" t="str">
        <f>IF(E35=" --- ","",COUNTIF($E$4:E35,E35)&amp;"_"&amp;E35)</f>
        <v>19_Mixed fertilisers</v>
      </c>
      <c r="H35" s="181" t="s">
        <v>676</v>
      </c>
    </row>
    <row r="36" spans="1:8" x14ac:dyDescent="0.3">
      <c r="A36" s="181" t="s">
        <v>677</v>
      </c>
      <c r="B36" s="181" t="s">
        <v>678</v>
      </c>
      <c r="C36" s="181" t="str">
        <f>Translations!$B$733</f>
        <v>Mineral or chemical fertilisers containing the two fertilising elements nitrogen and potassium, or one main fertilising element, incl. mixtures of animal or vegetable fertilisers with chemical or mineral fertilisers, not containing nitrogen or with a nitrogen content, by weight, of &lt;= 10% (excl. in tablets or similar forms or in packages of a gross weight of &lt;= 10 kg)</v>
      </c>
      <c r="D36" s="181" t="str">
        <f t="shared" si="1"/>
        <v>31059080</v>
      </c>
      <c r="E36" s="181" t="str">
        <f>Translations!$B$687</f>
        <v>Mixed fertilisers</v>
      </c>
      <c r="F36" s="181" t="str">
        <f>IF(E36=" --- ","",COUNTIF($E$4:E36,E36)&amp;"_"&amp;E36)</f>
        <v>20_Mixed fertilisers</v>
      </c>
      <c r="H36" s="181" t="s">
        <v>679</v>
      </c>
    </row>
    <row r="37" spans="1:8" x14ac:dyDescent="0.3">
      <c r="A37" s="181" t="s">
        <v>682</v>
      </c>
      <c r="B37" s="181" t="s">
        <v>683</v>
      </c>
      <c r="C37" s="181" t="str">
        <f>Translations!$B$736</f>
        <v>Non-alloy pig iron in pigs, blocks or other primary forms, containing by weight &lt;= 0,5% phosphorus, &gt;= 0,4% manganese and &lt;= 1% silicon</v>
      </c>
      <c r="D37" s="181" t="str">
        <f t="shared" si="1"/>
        <v>72011011</v>
      </c>
      <c r="E37" s="181" t="str">
        <f>Translations!$B$674</f>
        <v>Pig iron</v>
      </c>
      <c r="F37" s="181" t="str">
        <f>IF(E37=" --- ","",COUNTIF($E$4:E37,E37)&amp;"_"&amp;E37)</f>
        <v>1_Pig iron</v>
      </c>
      <c r="H37" s="181" t="s">
        <v>684</v>
      </c>
    </row>
    <row r="38" spans="1:8" x14ac:dyDescent="0.3">
      <c r="A38" s="181" t="s">
        <v>685</v>
      </c>
      <c r="B38" s="181" t="s">
        <v>686</v>
      </c>
      <c r="C38" s="181" t="str">
        <f>Translations!$B$737</f>
        <v>Non-alloy pig iron in pigs, blocks or other primary forms, containing by weight &lt;= 0,5% phosphorus, &gt;= 0,4% manganese and &gt; 1% silicon</v>
      </c>
      <c r="D38" s="181" t="str">
        <f t="shared" si="1"/>
        <v>72011019</v>
      </c>
      <c r="E38" s="181" t="str">
        <f>Translations!$B$674</f>
        <v>Pig iron</v>
      </c>
      <c r="F38" s="181" t="str">
        <f>IF(E38=" --- ","",COUNTIF($E$4:E38,E38)&amp;"_"&amp;E38)</f>
        <v>2_Pig iron</v>
      </c>
      <c r="H38" s="181" t="s">
        <v>687</v>
      </c>
    </row>
    <row r="39" spans="1:8" x14ac:dyDescent="0.3">
      <c r="A39" s="181" t="s">
        <v>688</v>
      </c>
      <c r="B39" s="181" t="s">
        <v>689</v>
      </c>
      <c r="C39" s="181" t="str">
        <f>Translations!$B$738</f>
        <v>Non-alloy pig iron in pigs, blocks or other primary forms, containing by weight &lt;= 0,5% phosphorus, and &gt;= 0,1% but &lt; 0,4% manganese</v>
      </c>
      <c r="D39" s="181" t="str">
        <f t="shared" si="1"/>
        <v>72011030</v>
      </c>
      <c r="E39" s="181" t="str">
        <f>Translations!$B$674</f>
        <v>Pig iron</v>
      </c>
      <c r="F39" s="181" t="str">
        <f>IF(E39=" --- ","",COUNTIF($E$4:E39,E39)&amp;"_"&amp;E39)</f>
        <v>3_Pig iron</v>
      </c>
      <c r="H39" s="181" t="s">
        <v>690</v>
      </c>
    </row>
    <row r="40" spans="1:8" x14ac:dyDescent="0.3">
      <c r="A40" s="181" t="s">
        <v>691</v>
      </c>
      <c r="B40" s="181" t="s">
        <v>692</v>
      </c>
      <c r="C40" s="181" t="str">
        <f>Translations!$B$739</f>
        <v>Non-alloy pig iron in pigs, blocks or other primary forms, containing by weight &lt;= 0,5% phosphorus, and &lt;= 0,1% manganese</v>
      </c>
      <c r="D40" s="181" t="str">
        <f t="shared" si="1"/>
        <v>72011090</v>
      </c>
      <c r="E40" s="181" t="str">
        <f>Translations!$B$674</f>
        <v>Pig iron</v>
      </c>
      <c r="F40" s="181" t="str">
        <f>IF(E40=" --- ","",COUNTIF($E$4:E40,E40)&amp;"_"&amp;E40)</f>
        <v>4_Pig iron</v>
      </c>
      <c r="H40" s="181" t="s">
        <v>693</v>
      </c>
    </row>
    <row r="41" spans="1:8" x14ac:dyDescent="0.3">
      <c r="A41" s="181" t="s">
        <v>694</v>
      </c>
      <c r="B41" s="181" t="s">
        <v>695</v>
      </c>
      <c r="C41" s="181" t="str">
        <f>Translations!$B$740</f>
        <v>Non-alloy pig iron in pigs, blocks or other primary forms, containing by weight &gt;= 0,5% phosphorus</v>
      </c>
      <c r="D41" s="181" t="str">
        <f t="shared" si="1"/>
        <v>72012000</v>
      </c>
      <c r="E41" s="181" t="str">
        <f>Translations!$B$674</f>
        <v>Pig iron</v>
      </c>
      <c r="F41" s="181" t="str">
        <f>IF(E41=" --- ","",COUNTIF($E$4:E41,E41)&amp;"_"&amp;E41)</f>
        <v>5_Pig iron</v>
      </c>
      <c r="H41" s="181" t="s">
        <v>696</v>
      </c>
    </row>
    <row r="42" spans="1:8" x14ac:dyDescent="0.3">
      <c r="A42" s="181" t="s">
        <v>698</v>
      </c>
      <c r="B42" s="181" t="s">
        <v>699</v>
      </c>
      <c r="C42" s="181" t="str">
        <f>Translations!$B$742</f>
        <v>Alloy pig iron in pigs, blocks or other primary forms, containing by weight &gt;= 0,3% but &lt;= 1% titanium and &gt;= 0,5% but &lt;= 1% vanadium</v>
      </c>
      <c r="D42" s="181" t="str">
        <f t="shared" si="1"/>
        <v>72015010</v>
      </c>
      <c r="E42" s="181" t="str">
        <f>Translations!$B$674</f>
        <v>Pig iron</v>
      </c>
      <c r="F42" s="181" t="str">
        <f>IF(E42=" --- ","",COUNTIF($E$4:E42,E42)&amp;"_"&amp;E42)</f>
        <v>6_Pig iron</v>
      </c>
      <c r="H42" s="181" t="s">
        <v>700</v>
      </c>
    </row>
    <row r="43" spans="1:8" x14ac:dyDescent="0.3">
      <c r="A43" s="181" t="s">
        <v>701</v>
      </c>
      <c r="B43" s="181" t="s">
        <v>702</v>
      </c>
      <c r="C43" s="181" t="str">
        <f>Translations!$B$743</f>
        <v>Alloy pig iron and spiegeleisen, in pigs, blocks or other primary forms (excl. alloy iron containing, by weight, &gt;= 0,3% but &lt;= 1% titanium and &gt;= 0,5% but &lt;= 1% vanadium)</v>
      </c>
      <c r="D43" s="181" t="str">
        <f t="shared" si="1"/>
        <v>72015090</v>
      </c>
      <c r="E43" s="181" t="str">
        <f>Translations!$B$674</f>
        <v>Pig iron</v>
      </c>
      <c r="F43" s="181" t="str">
        <f>IF(E43=" --- ","",COUNTIF($E$4:E43,E43)&amp;"_"&amp;E43)</f>
        <v>7_Pig iron</v>
      </c>
      <c r="H43" s="181" t="s">
        <v>703</v>
      </c>
    </row>
    <row r="44" spans="1:8" x14ac:dyDescent="0.3">
      <c r="A44" s="181" t="s">
        <v>705</v>
      </c>
      <c r="B44" s="181" t="s">
        <v>706</v>
      </c>
      <c r="C44" s="181" t="str">
        <f>Translations!$B$745</f>
        <v>Ferro-manganese, containing by weight &gt; 2% carbon, with a granulometry &lt;= 5 mm and a manganese content by weight &gt; 65%</v>
      </c>
      <c r="D44" s="181" t="str">
        <f t="shared" si="1"/>
        <v>72021120</v>
      </c>
      <c r="E44" s="181" t="str">
        <f>Translations!$B$677</f>
        <v>Alloys (FeMn, FeCr, FeNi)</v>
      </c>
      <c r="F44" s="181" t="str">
        <f>IF(E44=" --- ","",COUNTIF($E$4:E44,E44)&amp;"_"&amp;E44)</f>
        <v>1_Alloys (FeMn, FeCr, FeNi)</v>
      </c>
      <c r="H44" s="181" t="s">
        <v>707</v>
      </c>
    </row>
    <row r="45" spans="1:8" x14ac:dyDescent="0.3">
      <c r="A45" s="181" t="s">
        <v>708</v>
      </c>
      <c r="B45" s="181" t="s">
        <v>709</v>
      </c>
      <c r="C45" s="181" t="str">
        <f>Translations!$B$746</f>
        <v>Ferro-manganese, containing by weight &gt; 2% carbon (excl. ferro-manganese with a granulometry of &lt;= 5 mm and containing by weight &gt; 65% manganese)</v>
      </c>
      <c r="D45" s="181" t="str">
        <f t="shared" si="1"/>
        <v>72021180</v>
      </c>
      <c r="E45" s="181" t="str">
        <f>Translations!$B$677</f>
        <v>Alloys (FeMn, FeCr, FeNi)</v>
      </c>
      <c r="F45" s="181" t="str">
        <f>IF(E45=" --- ","",COUNTIF($E$4:E45,E45)&amp;"_"&amp;E45)</f>
        <v>2_Alloys (FeMn, FeCr, FeNi)</v>
      </c>
      <c r="H45" s="181" t="s">
        <v>710</v>
      </c>
    </row>
    <row r="46" spans="1:8" x14ac:dyDescent="0.3">
      <c r="A46" s="181" t="s">
        <v>711</v>
      </c>
      <c r="B46" s="181" t="s">
        <v>712</v>
      </c>
      <c r="C46" s="181" t="str">
        <f>Translations!$B$747</f>
        <v>Ferro-manganese, containing by weight &lt;= 2% carbon</v>
      </c>
      <c r="D46" s="181" t="str">
        <f t="shared" si="1"/>
        <v>72021900</v>
      </c>
      <c r="E46" s="181" t="str">
        <f>Translations!$B$677</f>
        <v>Alloys (FeMn, FeCr, FeNi)</v>
      </c>
      <c r="F46" s="181" t="str">
        <f>IF(E46=" --- ","",COUNTIF($E$4:E46,E46)&amp;"_"&amp;E46)</f>
        <v>3_Alloys (FeMn, FeCr, FeNi)</v>
      </c>
      <c r="H46" s="181" t="s">
        <v>713</v>
      </c>
    </row>
    <row r="47" spans="1:8" x14ac:dyDescent="0.3">
      <c r="A47" s="181" t="s">
        <v>715</v>
      </c>
      <c r="B47" s="181" t="s">
        <v>716</v>
      </c>
      <c r="C47" s="181" t="str">
        <f>Translations!$B$749</f>
        <v>Ferro-chromium, containing by weight &gt; 4% but &lt;= 6% carbon</v>
      </c>
      <c r="D47" s="181" t="str">
        <f t="shared" si="1"/>
        <v>72024110</v>
      </c>
      <c r="E47" s="181" t="str">
        <f>Translations!$B$677</f>
        <v>Alloys (FeMn, FeCr, FeNi)</v>
      </c>
      <c r="F47" s="181" t="str">
        <f>IF(E47=" --- ","",COUNTIF($E$4:E47,E47)&amp;"_"&amp;E47)</f>
        <v>4_Alloys (FeMn, FeCr, FeNi)</v>
      </c>
      <c r="H47" s="181" t="s">
        <v>717</v>
      </c>
    </row>
    <row r="48" spans="1:8" x14ac:dyDescent="0.3">
      <c r="A48" s="181" t="s">
        <v>718</v>
      </c>
      <c r="B48" s="181" t="s">
        <v>719</v>
      </c>
      <c r="C48" s="181" t="str">
        <f>Translations!$B$750</f>
        <v>Ferro-chromium, containing by weight &gt; 6% carbon</v>
      </c>
      <c r="D48" s="181" t="str">
        <f t="shared" si="1"/>
        <v>72024190</v>
      </c>
      <c r="E48" s="181" t="str">
        <f>Translations!$B$677</f>
        <v>Alloys (FeMn, FeCr, FeNi)</v>
      </c>
      <c r="F48" s="181" t="str">
        <f>IF(E48=" --- ","",COUNTIF($E$4:E48,E48)&amp;"_"&amp;E48)</f>
        <v>5_Alloys (FeMn, FeCr, FeNi)</v>
      </c>
      <c r="H48" s="181" t="s">
        <v>720</v>
      </c>
    </row>
    <row r="49" spans="1:8" x14ac:dyDescent="0.3">
      <c r="A49" s="181" t="s">
        <v>722</v>
      </c>
      <c r="B49" s="181" t="s">
        <v>723</v>
      </c>
      <c r="C49" s="181" t="str">
        <f>Translations!$B$752</f>
        <v>Ferro-chromium, containing by weight &lt;= 0,05% carbon</v>
      </c>
      <c r="D49" s="181" t="str">
        <f t="shared" si="1"/>
        <v>72024910</v>
      </c>
      <c r="E49" s="181" t="str">
        <f>Translations!$B$677</f>
        <v>Alloys (FeMn, FeCr, FeNi)</v>
      </c>
      <c r="F49" s="181" t="str">
        <f>IF(E49=" --- ","",COUNTIF($E$4:E49,E49)&amp;"_"&amp;E49)</f>
        <v>6_Alloys (FeMn, FeCr, FeNi)</v>
      </c>
      <c r="H49" s="181" t="s">
        <v>724</v>
      </c>
    </row>
    <row r="50" spans="1:8" x14ac:dyDescent="0.3">
      <c r="A50" s="181" t="s">
        <v>725</v>
      </c>
      <c r="B50" s="181" t="s">
        <v>726</v>
      </c>
      <c r="C50" s="181" t="str">
        <f>Translations!$B$753</f>
        <v>Ferro-chromium, containing by weight &gt; 0,05% but &lt;= 0,5% carbon</v>
      </c>
      <c r="D50" s="181" t="str">
        <f t="shared" si="1"/>
        <v>72024950</v>
      </c>
      <c r="E50" s="181" t="str">
        <f>Translations!$B$677</f>
        <v>Alloys (FeMn, FeCr, FeNi)</v>
      </c>
      <c r="F50" s="181" t="str">
        <f>IF(E50=" --- ","",COUNTIF($E$4:E50,E50)&amp;"_"&amp;E50)</f>
        <v>7_Alloys (FeMn, FeCr, FeNi)</v>
      </c>
      <c r="H50" s="181" t="s">
        <v>727</v>
      </c>
    </row>
    <row r="51" spans="1:8" x14ac:dyDescent="0.3">
      <c r="A51" s="181" t="s">
        <v>728</v>
      </c>
      <c r="B51" s="181" t="s">
        <v>729</v>
      </c>
      <c r="C51" s="181" t="str">
        <f>Translations!$B$754</f>
        <v>Ferro-chromium, containing by weight &gt; 0,5% but &lt;= 4% carbon</v>
      </c>
      <c r="D51" s="181" t="str">
        <f t="shared" si="1"/>
        <v>72024990</v>
      </c>
      <c r="E51" s="181" t="str">
        <f>Translations!$B$677</f>
        <v>Alloys (FeMn, FeCr, FeNi)</v>
      </c>
      <c r="F51" s="181" t="str">
        <f>IF(E51=" --- ","",COUNTIF($E$4:E51,E51)&amp;"_"&amp;E51)</f>
        <v>8_Alloys (FeMn, FeCr, FeNi)</v>
      </c>
      <c r="H51" s="181" t="s">
        <v>730</v>
      </c>
    </row>
    <row r="52" spans="1:8" x14ac:dyDescent="0.3">
      <c r="A52" s="181" t="s">
        <v>731</v>
      </c>
      <c r="B52" s="181" t="s">
        <v>732</v>
      </c>
      <c r="C52" s="181" t="str">
        <f>Translations!$B$755</f>
        <v>Ferro-nickel</v>
      </c>
      <c r="D52" s="181" t="str">
        <f t="shared" si="1"/>
        <v>72026000</v>
      </c>
      <c r="E52" s="181" t="str">
        <f>Translations!$B$677</f>
        <v>Alloys (FeMn, FeCr, FeNi)</v>
      </c>
      <c r="F52" s="181" t="str">
        <f>IF(E52=" --- ","",COUNTIF($E$4:E52,E52)&amp;"_"&amp;E52)</f>
        <v>9_Alloys (FeMn, FeCr, FeNi)</v>
      </c>
      <c r="H52" s="181" t="s">
        <v>733</v>
      </c>
    </row>
    <row r="53" spans="1:8" x14ac:dyDescent="0.3">
      <c r="A53" s="181" t="s">
        <v>735</v>
      </c>
      <c r="B53" s="181" t="s">
        <v>736</v>
      </c>
      <c r="C53" s="181" t="str">
        <f>Translations!$B$757</f>
        <v>Ferrous products obtained by direct reduction of iron ore, in lumps, pellets or similar forms</v>
      </c>
      <c r="D53" s="181" t="str">
        <f t="shared" si="1"/>
        <v>72031000</v>
      </c>
      <c r="E53" s="181" t="str">
        <f>Translations!$B$673</f>
        <v>Direct reduced iron</v>
      </c>
      <c r="F53" s="181" t="str">
        <f>IF(E53=" --- ","",COUNTIF($E$4:E53,E53)&amp;"_"&amp;E53)</f>
        <v>1_Direct reduced iron</v>
      </c>
      <c r="H53" s="181" t="s">
        <v>737</v>
      </c>
    </row>
    <row r="54" spans="1:8" x14ac:dyDescent="0.3">
      <c r="A54" s="181" t="s">
        <v>738</v>
      </c>
      <c r="B54" s="181" t="s">
        <v>739</v>
      </c>
      <c r="C54" s="181" t="str">
        <f>Translations!$B$758</f>
        <v>Spongy ferrous products, obtained from molten pig iron by atomisation, iron of a purity of &gt;= 99,94%, in lumps, pellets or similar forms</v>
      </c>
      <c r="D54" s="181" t="str">
        <f t="shared" si="1"/>
        <v>72039000</v>
      </c>
      <c r="E54" s="181" t="str">
        <f>Translations!$B$673</f>
        <v>Direct reduced iron</v>
      </c>
      <c r="F54" s="181" t="str">
        <f>IF(E54=" --- ","",COUNTIF($E$4:E54,E54)&amp;"_"&amp;E54)</f>
        <v>2_Direct reduced iron</v>
      </c>
      <c r="H54" s="181" t="s">
        <v>740</v>
      </c>
    </row>
    <row r="55" spans="1:8" x14ac:dyDescent="0.3">
      <c r="A55" s="181" t="s">
        <v>742</v>
      </c>
      <c r="B55" s="181" t="s">
        <v>743</v>
      </c>
      <c r="C55" s="181" t="str">
        <f>Translations!$B$760</f>
        <v>Granules, of pig iron, spiegeleisen, iron or steel (excl. granules of ferro-alloys, turnings and filings of iron or steel, certain small calibre items, defective balls for ball-bearings)</v>
      </c>
      <c r="D55" s="181" t="str">
        <f t="shared" si="1"/>
        <v>72051000</v>
      </c>
      <c r="E55" s="181" t="str">
        <f>Translations!$B$611</f>
        <v>Iron or steel products</v>
      </c>
      <c r="F55" s="181" t="str">
        <f>IF(E55=" --- ","",COUNTIF($E$4:E55,E55)&amp;"_"&amp;E55)</f>
        <v>1_Iron or steel products</v>
      </c>
      <c r="H55" s="181" t="s">
        <v>744</v>
      </c>
    </row>
    <row r="56" spans="1:8" x14ac:dyDescent="0.3">
      <c r="A56" s="181" t="s">
        <v>745</v>
      </c>
      <c r="B56" s="181" t="s">
        <v>746</v>
      </c>
      <c r="C56" s="181" t="str">
        <f>Translations!$B$761</f>
        <v>Powders, of alloy steel (excl. powders of ferro-alloys and radioactive iron powders "isotopes")</v>
      </c>
      <c r="D56" s="181" t="str">
        <f t="shared" si="1"/>
        <v>72052100</v>
      </c>
      <c r="E56" s="181" t="str">
        <f>Translations!$B$611</f>
        <v>Iron or steel products</v>
      </c>
      <c r="F56" s="181" t="str">
        <f>IF(E56=" --- ","",COUNTIF($E$4:E56,E56)&amp;"_"&amp;E56)</f>
        <v>2_Iron or steel products</v>
      </c>
      <c r="H56" s="181" t="s">
        <v>747</v>
      </c>
    </row>
    <row r="57" spans="1:8" x14ac:dyDescent="0.3">
      <c r="A57" s="181" t="s">
        <v>748</v>
      </c>
      <c r="B57" s="181" t="s">
        <v>749</v>
      </c>
      <c r="C57" s="181" t="str">
        <f>Translations!$B$762</f>
        <v>Powders, of pig iron, spiegeleisen, iron or non-alloy steel (excl. powders of ferro-alloys and radioactive iron powders "isotopes")</v>
      </c>
      <c r="D57" s="181" t="str">
        <f t="shared" si="1"/>
        <v>72052900</v>
      </c>
      <c r="E57" s="181" t="str">
        <f>Translations!$B$611</f>
        <v>Iron or steel products</v>
      </c>
      <c r="F57" s="181" t="str">
        <f>IF(E57=" --- ","",COUNTIF($E$4:E57,E57)&amp;"_"&amp;E57)</f>
        <v>3_Iron or steel products</v>
      </c>
      <c r="H57" s="181" t="s">
        <v>750</v>
      </c>
    </row>
    <row r="58" spans="1:8" x14ac:dyDescent="0.3">
      <c r="A58" s="181" t="s">
        <v>752</v>
      </c>
      <c r="B58" s="181" t="s">
        <v>753</v>
      </c>
      <c r="C58" s="181" t="str">
        <f>Translations!$B$764</f>
        <v>Ingots, of iron and non-alloy steel (excl. remelted scrap ingots, continuous cast products, iron of heading 7203)</v>
      </c>
      <c r="D58" s="181" t="str">
        <f t="shared" si="1"/>
        <v>72061000</v>
      </c>
      <c r="E58" s="181" t="str">
        <f>Translations!$B$668</f>
        <v>Crude steel</v>
      </c>
      <c r="F58" s="181" t="str">
        <f>IF(E58=" --- ","",COUNTIF($E$4:E58,E58)&amp;"_"&amp;E58)</f>
        <v>1_Crude steel</v>
      </c>
      <c r="H58" s="181" t="s">
        <v>754</v>
      </c>
    </row>
    <row r="59" spans="1:8" x14ac:dyDescent="0.3">
      <c r="A59" s="181" t="s">
        <v>755</v>
      </c>
      <c r="B59" s="181" t="s">
        <v>756</v>
      </c>
      <c r="C59" s="181" t="str">
        <f>Translations!$B$765</f>
        <v>Iron and non-alloy steel, in puddled bars or other primary forms (excl. ingots, remelted scrap ingots, continuous cast products, iron of heading 7203)</v>
      </c>
      <c r="D59" s="181" t="str">
        <f t="shared" si="1"/>
        <v>72069000</v>
      </c>
      <c r="E59" s="181" t="str">
        <f>Translations!$B$668</f>
        <v>Crude steel</v>
      </c>
      <c r="F59" s="181" t="str">
        <f>IF(E59=" --- ","",COUNTIF($E$4:E59,E59)&amp;"_"&amp;E59)</f>
        <v>2_Crude steel</v>
      </c>
      <c r="H59" s="181" t="s">
        <v>757</v>
      </c>
    </row>
    <row r="60" spans="1:8" x14ac:dyDescent="0.3">
      <c r="A60" s="181" t="s">
        <v>760</v>
      </c>
      <c r="B60" s="181" t="s">
        <v>761</v>
      </c>
      <c r="C60" s="181" t="str">
        <f>Translations!$B$768</f>
        <v>Semi-finished products, of non-alloy free-cutting steel, containing by weight &lt; 0,25% carbon, of square or rectangular cross-section, the width &lt; twice the thickness, rolled or obtained by continuous casting</v>
      </c>
      <c r="D60" s="181" t="str">
        <f t="shared" si="1"/>
        <v>72071111</v>
      </c>
      <c r="E60" s="181" t="str">
        <f>Translations!$B$668</f>
        <v>Crude steel</v>
      </c>
      <c r="F60" s="181" t="str">
        <f>IF(E60=" --- ","",COUNTIF($E$4:E60,E60)&amp;"_"&amp;E60)</f>
        <v>3_Crude steel</v>
      </c>
      <c r="H60" s="181" t="s">
        <v>762</v>
      </c>
    </row>
    <row r="61" spans="1:8" x14ac:dyDescent="0.3">
      <c r="A61" s="181" t="s">
        <v>763</v>
      </c>
      <c r="B61" s="181" t="s">
        <v>764</v>
      </c>
      <c r="C61" s="181" t="str">
        <f>Translations!$B$769</f>
        <v>Semi-finished products, of iron or non-alloy steel, containing by weight &lt; 0,25% carbon, of square or rectangular cross-section, the width &lt; twice the thickness of &lt;= 130 mm, rolled or obtained by continuous casting (excl. free-cutting steel)</v>
      </c>
      <c r="D61" s="181" t="str">
        <f t="shared" si="1"/>
        <v>72071114</v>
      </c>
      <c r="E61" s="181" t="str">
        <f>Translations!$B$668</f>
        <v>Crude steel</v>
      </c>
      <c r="F61" s="181" t="str">
        <f>IF(E61=" --- ","",COUNTIF($E$4:E61,E61)&amp;"_"&amp;E61)</f>
        <v>4_Crude steel</v>
      </c>
      <c r="H61" s="181" t="s">
        <v>765</v>
      </c>
    </row>
    <row r="62" spans="1:8" x14ac:dyDescent="0.3">
      <c r="A62" s="181" t="s">
        <v>766</v>
      </c>
      <c r="B62" s="181" t="s">
        <v>767</v>
      </c>
      <c r="C62" s="181" t="str">
        <f>Translations!$B$770</f>
        <v>Semi-finished products, of iron or non-alloy steel, containing by weight &lt; 0,25% carbon, of square or rectangular cross-section, the width &lt; twice the thickness of &gt; 130 mm, rolled or obtained by continuous casting (excl. free-cutting steel)</v>
      </c>
      <c r="D62" s="181" t="str">
        <f t="shared" si="1"/>
        <v>72071116</v>
      </c>
      <c r="E62" s="181" t="str">
        <f>Translations!$B$668</f>
        <v>Crude steel</v>
      </c>
      <c r="F62" s="181" t="str">
        <f>IF(E62=" --- ","",COUNTIF($E$4:E62,E62)&amp;"_"&amp;E62)</f>
        <v>5_Crude steel</v>
      </c>
      <c r="H62" s="181" t="s">
        <v>768</v>
      </c>
    </row>
    <row r="63" spans="1:8" x14ac:dyDescent="0.3">
      <c r="A63" s="181" t="s">
        <v>769</v>
      </c>
      <c r="B63" s="181" t="s">
        <v>770</v>
      </c>
      <c r="C63" s="181" t="str">
        <f>Translations!$B$771</f>
        <v>Semi-finished products of iron or non-alloy steel, containing by weight &lt; 0,25% carbon, of rectangular cross-section, the width &lt; twice the thickness, forged</v>
      </c>
      <c r="D63" s="181" t="str">
        <f t="shared" si="1"/>
        <v>72071190</v>
      </c>
      <c r="E63" s="181" t="str">
        <f>Translations!$B$668</f>
        <v>Crude steel</v>
      </c>
      <c r="F63" s="181" t="str">
        <f>IF(E63=" --- ","",COUNTIF($E$4:E63,E63)&amp;"_"&amp;E63)</f>
        <v>6_Crude steel</v>
      </c>
      <c r="H63" s="181" t="s">
        <v>771</v>
      </c>
    </row>
    <row r="64" spans="1:8" x14ac:dyDescent="0.3">
      <c r="A64" s="181" t="s">
        <v>773</v>
      </c>
      <c r="B64" s="181" t="s">
        <v>774</v>
      </c>
      <c r="C64" s="181" t="str">
        <f>Translations!$B$773</f>
        <v>Semi-finished products of iron or non-alloy steel, containing by weight &lt; 0,25 of carbon, of rectangular "other than square" cross-section, the width measuring &gt;= twice the thickness, rolled or obtained by continuous casting</v>
      </c>
      <c r="D64" s="181" t="str">
        <f t="shared" si="1"/>
        <v>72071210</v>
      </c>
      <c r="E64" s="181" t="str">
        <f>Translations!$B$668</f>
        <v>Crude steel</v>
      </c>
      <c r="F64" s="181" t="str">
        <f>IF(E64=" --- ","",COUNTIF($E$4:E64,E64)&amp;"_"&amp;E64)</f>
        <v>7_Crude steel</v>
      </c>
      <c r="H64" s="181" t="s">
        <v>775</v>
      </c>
    </row>
    <row r="65" spans="1:8" x14ac:dyDescent="0.3">
      <c r="A65" s="181" t="s">
        <v>776</v>
      </c>
      <c r="B65" s="181" t="s">
        <v>777</v>
      </c>
      <c r="C65" s="181" t="str">
        <f>Translations!$B$774</f>
        <v>Semi-finished products of iron or non-alloy steel, containing by weight &lt; 0,25% carbon, of rectangular "other than square" cross-section, the width &gt;= twice the thickness, forged</v>
      </c>
      <c r="D65" s="181" t="str">
        <f t="shared" si="1"/>
        <v>72071290</v>
      </c>
      <c r="E65" s="181" t="str">
        <f>Translations!$B$668</f>
        <v>Crude steel</v>
      </c>
      <c r="F65" s="181" t="str">
        <f>IF(E65=" --- ","",COUNTIF($E$4:E65,E65)&amp;"_"&amp;E65)</f>
        <v>8_Crude steel</v>
      </c>
      <c r="H65" s="181" t="s">
        <v>778</v>
      </c>
    </row>
    <row r="66" spans="1:8" x14ac:dyDescent="0.3">
      <c r="A66" s="181" t="s">
        <v>780</v>
      </c>
      <c r="B66" s="181" t="s">
        <v>781</v>
      </c>
      <c r="C66" s="181" t="str">
        <f>Translations!$B$776</f>
        <v>Semi-finished products, of iron or non-alloy steel, containing by weight &lt; 0,25% carbon, of circular or polygonal cross-section, rolled or obtained by continuous casting</v>
      </c>
      <c r="D66" s="181" t="str">
        <f t="shared" si="1"/>
        <v>72071912</v>
      </c>
      <c r="E66" s="181" t="str">
        <f>Translations!$B$668</f>
        <v>Crude steel</v>
      </c>
      <c r="F66" s="181" t="str">
        <f>IF(E66=" --- ","",COUNTIF($E$4:E66,E66)&amp;"_"&amp;E66)</f>
        <v>9_Crude steel</v>
      </c>
      <c r="H66" s="181" t="s">
        <v>782</v>
      </c>
    </row>
    <row r="67" spans="1:8" x14ac:dyDescent="0.3">
      <c r="A67" s="181" t="s">
        <v>783</v>
      </c>
      <c r="B67" s="181" t="s">
        <v>784</v>
      </c>
      <c r="C67" s="181" t="str">
        <f>Translations!$B$612</f>
        <v>Semi-finished products of iron or non-alloy steel, containing by weight &lt; 0,25% carbon, of circular or polygonal cross-section, forged</v>
      </c>
      <c r="D67" s="181" t="str">
        <f t="shared" si="1"/>
        <v>72071919</v>
      </c>
      <c r="E67" s="181" t="str">
        <f>Translations!$B$668</f>
        <v>Crude steel</v>
      </c>
      <c r="F67" s="181" t="str">
        <f>IF(E67=" --- ","",COUNTIF($E$4:E67,E67)&amp;"_"&amp;E67)</f>
        <v>10_Crude steel</v>
      </c>
      <c r="H67" s="181" t="s">
        <v>785</v>
      </c>
    </row>
    <row r="68" spans="1:8" x14ac:dyDescent="0.3">
      <c r="A68" s="181" t="s">
        <v>786</v>
      </c>
      <c r="B68" s="181" t="s">
        <v>787</v>
      </c>
      <c r="C68" s="181" t="str">
        <f>Translations!$B$777</f>
        <v>Semi-finished products of iron or non-alloy steel, containing by weight &lt; 0,25% carbon (excl. semi-products, of square, rectangular, circular or polygonal cross-section)</v>
      </c>
      <c r="D68" s="181" t="str">
        <f t="shared" si="1"/>
        <v>72071980</v>
      </c>
      <c r="E68" s="181" t="str">
        <f>Translations!$B$668</f>
        <v>Crude steel</v>
      </c>
      <c r="F68" s="181" t="str">
        <f>IF(E68=" --- ","",COUNTIF($E$4:E68,E68)&amp;"_"&amp;E68)</f>
        <v>11_Crude steel</v>
      </c>
      <c r="H68" s="181" t="s">
        <v>788</v>
      </c>
    </row>
    <row r="69" spans="1:8" x14ac:dyDescent="0.3">
      <c r="A69" s="181" t="s">
        <v>790</v>
      </c>
      <c r="B69" s="181" t="s">
        <v>791</v>
      </c>
      <c r="C69" s="181" t="str">
        <f>Translations!$B$779</f>
        <v>Semi-finished products, of non-alloy free-cutting steel, containing by weight &gt;= 0,25% carbon, of square or rectangular cross-section, the width &lt; twice the thickness, rolled or obtained by continuous casting</v>
      </c>
      <c r="D69" s="181" t="str">
        <f t="shared" si="1"/>
        <v>72072011</v>
      </c>
      <c r="E69" s="181" t="str">
        <f>Translations!$B$668</f>
        <v>Crude steel</v>
      </c>
      <c r="F69" s="181" t="str">
        <f>IF(E69=" --- ","",COUNTIF($E$4:E69,E69)&amp;"_"&amp;E69)</f>
        <v>12_Crude steel</v>
      </c>
      <c r="H69" s="181" t="s">
        <v>792</v>
      </c>
    </row>
    <row r="70" spans="1:8" x14ac:dyDescent="0.3">
      <c r="A70" s="181" t="s">
        <v>793</v>
      </c>
      <c r="B70" s="181" t="s">
        <v>794</v>
      </c>
      <c r="C70" s="181" t="str">
        <f>Translations!$B$780</f>
        <v>Semi-finished products of iron or non-alloy steel, containing by weight &gt;= 0,25% but &lt; 0,6% carbon, of square or rectangular cross-section, the width &lt; twice the thickness, rolled or obtained by continuous casting (excl. free-cutting steel)</v>
      </c>
      <c r="D70" s="181" t="str">
        <f t="shared" si="1"/>
        <v>72072015</v>
      </c>
      <c r="E70" s="181" t="str">
        <f>Translations!$B$668</f>
        <v>Crude steel</v>
      </c>
      <c r="F70" s="181" t="str">
        <f>IF(E70=" --- ","",COUNTIF($E$4:E70,E70)&amp;"_"&amp;E70)</f>
        <v>13_Crude steel</v>
      </c>
      <c r="H70" s="181" t="s">
        <v>795</v>
      </c>
    </row>
    <row r="71" spans="1:8" x14ac:dyDescent="0.3">
      <c r="A71" s="181" t="s">
        <v>796</v>
      </c>
      <c r="B71" s="181" t="s">
        <v>797</v>
      </c>
      <c r="C71" s="181" t="str">
        <f>Translations!$B$781</f>
        <v>Semi-finished products of iron or non-alloy steel, containing by weight &gt;= 0,6% carbon, of square or rectangular cross-section, the width &lt; twice the thickness, rolled or obtained by continuous casting (excl. free-cutting steel)</v>
      </c>
      <c r="D71" s="181" t="str">
        <f t="shared" si="1"/>
        <v>72072017</v>
      </c>
      <c r="E71" s="181" t="str">
        <f>Translations!$B$668</f>
        <v>Crude steel</v>
      </c>
      <c r="F71" s="181" t="str">
        <f>IF(E71=" --- ","",COUNTIF($E$4:E71,E71)&amp;"_"&amp;E71)</f>
        <v>14_Crude steel</v>
      </c>
      <c r="H71" s="181" t="s">
        <v>798</v>
      </c>
    </row>
    <row r="72" spans="1:8" x14ac:dyDescent="0.3">
      <c r="A72" s="181" t="s">
        <v>799</v>
      </c>
      <c r="B72" s="181" t="s">
        <v>800</v>
      </c>
      <c r="C72" s="181" t="str">
        <f>Translations!$B$782</f>
        <v>Semi-finished products of iron or non-alloy steel, containing by weight &gt;= 0,25% carbon, of square or rectangular cross-section, the width &lt; twice the thickness, forged</v>
      </c>
      <c r="D72" s="181" t="str">
        <f t="shared" si="1"/>
        <v>72072019</v>
      </c>
      <c r="E72" s="181" t="str">
        <f>Translations!$B$668</f>
        <v>Crude steel</v>
      </c>
      <c r="F72" s="181" t="str">
        <f>IF(E72=" --- ","",COUNTIF($E$4:E72,E72)&amp;"_"&amp;E72)</f>
        <v>15_Crude steel</v>
      </c>
      <c r="H72" s="181" t="s">
        <v>801</v>
      </c>
    </row>
    <row r="73" spans="1:8" x14ac:dyDescent="0.3">
      <c r="A73" s="181" t="s">
        <v>802</v>
      </c>
      <c r="B73" s="181" t="s">
        <v>803</v>
      </c>
      <c r="C73" s="181" t="str">
        <f>Translations!$B$783</f>
        <v>Semi-finished products of iron or non-alloy steel, containing by weight &gt;= 0,25 of carbon, of rectangular "other than square" cross-section, the width measuring &gt;= twice the thickness, rolled or obtained by continuous casting</v>
      </c>
      <c r="D73" s="181" t="str">
        <f t="shared" si="1"/>
        <v>72072032</v>
      </c>
      <c r="E73" s="181" t="str">
        <f>Translations!$B$668</f>
        <v>Crude steel</v>
      </c>
      <c r="F73" s="181" t="str">
        <f>IF(E73=" --- ","",COUNTIF($E$4:E73,E73)&amp;"_"&amp;E73)</f>
        <v>16_Crude steel</v>
      </c>
      <c r="H73" s="181" t="s">
        <v>804</v>
      </c>
    </row>
    <row r="74" spans="1:8" x14ac:dyDescent="0.3">
      <c r="A74" s="181" t="s">
        <v>805</v>
      </c>
      <c r="B74" s="181" t="s">
        <v>806</v>
      </c>
      <c r="C74" s="181" t="str">
        <f>Translations!$B$784</f>
        <v>Semi-finished products of iron or non-alloy steel, containing by weight &gt;= 0,25% carbon, of rectangular "other than square" cross-section and the width &gt;= twice the thickness, forged</v>
      </c>
      <c r="D74" s="181" t="str">
        <f t="shared" si="1"/>
        <v>72072039</v>
      </c>
      <c r="E74" s="181" t="str">
        <f>Translations!$B$668</f>
        <v>Crude steel</v>
      </c>
      <c r="F74" s="181" t="str">
        <f>IF(E74=" --- ","",COUNTIF($E$4:E74,E74)&amp;"_"&amp;E74)</f>
        <v>17_Crude steel</v>
      </c>
      <c r="H74" s="181" t="s">
        <v>807</v>
      </c>
    </row>
    <row r="75" spans="1:8" x14ac:dyDescent="0.3">
      <c r="A75" s="181" t="s">
        <v>808</v>
      </c>
      <c r="B75" s="181" t="s">
        <v>809</v>
      </c>
      <c r="C75" s="181" t="str">
        <f>Translations!$B$785</f>
        <v>Semi-finished products of iron or non-alloy steel, containing by weight &gt;= 0,25% carbon, of circular or polygonal cross-section, rolled or obtained by continuous casting</v>
      </c>
      <c r="D75" s="181" t="str">
        <f t="shared" si="1"/>
        <v>72072052</v>
      </c>
      <c r="E75" s="181" t="str">
        <f>Translations!$B$668</f>
        <v>Crude steel</v>
      </c>
      <c r="F75" s="181" t="str">
        <f>IF(E75=" --- ","",COUNTIF($E$4:E75,E75)&amp;"_"&amp;E75)</f>
        <v>18_Crude steel</v>
      </c>
      <c r="H75" s="181" t="s">
        <v>810</v>
      </c>
    </row>
    <row r="76" spans="1:8" x14ac:dyDescent="0.3">
      <c r="A76" s="181" t="s">
        <v>811</v>
      </c>
      <c r="B76" s="181" t="s">
        <v>812</v>
      </c>
      <c r="C76" s="181" t="str">
        <f>Translations!$B$786</f>
        <v>Semi-finished products of iron or non-alloy steel, containing by weight &gt;= 0,6% carbon, of circular or polygonal cross-section, forged</v>
      </c>
      <c r="D76" s="181" t="str">
        <f t="shared" si="1"/>
        <v>72072059</v>
      </c>
      <c r="E76" s="181" t="str">
        <f>Translations!$B$668</f>
        <v>Crude steel</v>
      </c>
      <c r="F76" s="181" t="str">
        <f>IF(E76=" --- ","",COUNTIF($E$4:E76,E76)&amp;"_"&amp;E76)</f>
        <v>19_Crude steel</v>
      </c>
      <c r="H76" s="181" t="s">
        <v>813</v>
      </c>
    </row>
    <row r="77" spans="1:8" x14ac:dyDescent="0.3">
      <c r="A77" s="181" t="s">
        <v>814</v>
      </c>
      <c r="B77" s="181" t="s">
        <v>815</v>
      </c>
      <c r="C77" s="181" t="str">
        <f>Translations!$B$787</f>
        <v>Semi-finished products of iron or non-alloy steel, containing by weight &gt;= 0,25% carbon (excl. those of square, rectangular, circular or polygonal cross-section)</v>
      </c>
      <c r="D77" s="181" t="str">
        <f t="shared" si="1"/>
        <v>72072080</v>
      </c>
      <c r="E77" s="181" t="str">
        <f>Translations!$B$668</f>
        <v>Crude steel</v>
      </c>
      <c r="F77" s="181" t="str">
        <f>IF(E77=" --- ","",COUNTIF($E$4:E77,E77)&amp;"_"&amp;E77)</f>
        <v>20_Crude steel</v>
      </c>
      <c r="H77" s="181" t="s">
        <v>816</v>
      </c>
    </row>
    <row r="78" spans="1:8" x14ac:dyDescent="0.3">
      <c r="A78" s="181" t="s">
        <v>818</v>
      </c>
      <c r="B78" s="181" t="s">
        <v>819</v>
      </c>
      <c r="C78" s="181" t="str">
        <f>Translations!$B$789</f>
        <v>Flat-rolled products of iron or non-alloy steel, of a width of &gt;= 600 mm, in coils, simply hot-rolled, not clad, plated or coated, with patterns in relief directly due to the rolling process</v>
      </c>
      <c r="D78" s="181" t="str">
        <f t="shared" si="1"/>
        <v>72081000</v>
      </c>
      <c r="E78" s="181" t="str">
        <f>Translations!$B$611</f>
        <v>Iron or steel products</v>
      </c>
      <c r="F78" s="181" t="str">
        <f>IF(E78=" --- ","",COUNTIF($E$4:E78,E78)&amp;"_"&amp;E78)</f>
        <v>4_Iron or steel products</v>
      </c>
      <c r="H78" s="181" t="s">
        <v>820</v>
      </c>
    </row>
    <row r="79" spans="1:8" x14ac:dyDescent="0.3">
      <c r="A79" s="181" t="s">
        <v>821</v>
      </c>
      <c r="B79" s="181" t="s">
        <v>822</v>
      </c>
      <c r="C79" s="181" t="str">
        <f>Translations!$B$790</f>
        <v>Flat-rolled products of iron or non-alloy steel, of a width of &gt;= 600 mm, in coils, simply hot-rolled, not clad, plated or coated, of a thickness of &gt;= 4,75 mm, pickled, without patterns in relief</v>
      </c>
      <c r="D79" s="181" t="str">
        <f t="shared" si="1"/>
        <v>72082500</v>
      </c>
      <c r="E79" s="181" t="str">
        <f>Translations!$B$611</f>
        <v>Iron or steel products</v>
      </c>
      <c r="F79" s="181" t="str">
        <f>IF(E79=" --- ","",COUNTIF($E$4:E79,E79)&amp;"_"&amp;E79)</f>
        <v>5_Iron or steel products</v>
      </c>
      <c r="H79" s="181" t="s">
        <v>823</v>
      </c>
    </row>
    <row r="80" spans="1:8" x14ac:dyDescent="0.3">
      <c r="A80" s="181" t="s">
        <v>824</v>
      </c>
      <c r="B80" s="181" t="s">
        <v>825</v>
      </c>
      <c r="C80" s="181" t="str">
        <f>Translations!$B$791</f>
        <v>Flat-rolled products of iron or non-alloy steel, of a width of &gt;= 600 mm, in coils, simply hot-rolled, not clad, plated or coated, of a thickness of &gt;= 3 mm but &lt; 4,75 mm, pickled, without patterns in relief</v>
      </c>
      <c r="D80" s="181" t="str">
        <f t="shared" si="1"/>
        <v>72082600</v>
      </c>
      <c r="E80" s="181" t="str">
        <f>Translations!$B$611</f>
        <v>Iron or steel products</v>
      </c>
      <c r="F80" s="181" t="str">
        <f>IF(E80=" --- ","",COUNTIF($E$4:E80,E80)&amp;"_"&amp;E80)</f>
        <v>6_Iron or steel products</v>
      </c>
      <c r="H80" s="181" t="s">
        <v>826</v>
      </c>
    </row>
    <row r="81" spans="1:8" x14ac:dyDescent="0.3">
      <c r="A81" s="181" t="s">
        <v>827</v>
      </c>
      <c r="B81" s="181" t="s">
        <v>828</v>
      </c>
      <c r="C81" s="181" t="str">
        <f>Translations!$B$792</f>
        <v>Flat-rolled products of iron or non-alloy steel, of a width of &gt;= 600 mm, in coils, simply hot-rolled, not clad, plated or coated, of a thickness of &lt; 3 mm, pickled, without patterns in relief</v>
      </c>
      <c r="D81" s="181" t="str">
        <f t="shared" si="1"/>
        <v>72082700</v>
      </c>
      <c r="E81" s="181" t="str">
        <f>Translations!$B$611</f>
        <v>Iron or steel products</v>
      </c>
      <c r="F81" s="181" t="str">
        <f>IF(E81=" --- ","",COUNTIF($E$4:E81,E81)&amp;"_"&amp;E81)</f>
        <v>7_Iron or steel products</v>
      </c>
      <c r="H81" s="181" t="s">
        <v>829</v>
      </c>
    </row>
    <row r="82" spans="1:8" x14ac:dyDescent="0.3">
      <c r="A82" s="181" t="s">
        <v>830</v>
      </c>
      <c r="B82" s="181" t="s">
        <v>831</v>
      </c>
      <c r="C82" s="181" t="str">
        <f>Translations!$B$793</f>
        <v>Flat-rolled products of iron or non-alloy steel, of a width of &gt;= 600 mm, in coils, simply hot-rolled, not clad, plated or coated, of a thickness of &gt;= 10 mm, not pickled, without patterns in relief</v>
      </c>
      <c r="D82" s="181" t="str">
        <f t="shared" ref="D82:D145" si="2">SUBSTITUTE(B82," ","")</f>
        <v>72083600</v>
      </c>
      <c r="E82" s="181" t="str">
        <f>Translations!$B$611</f>
        <v>Iron or steel products</v>
      </c>
      <c r="F82" s="181" t="str">
        <f>IF(E82=" --- ","",COUNTIF($E$4:E82,E82)&amp;"_"&amp;E82)</f>
        <v>8_Iron or steel products</v>
      </c>
      <c r="H82" s="181" t="s">
        <v>832</v>
      </c>
    </row>
    <row r="83" spans="1:8" x14ac:dyDescent="0.3">
      <c r="A83" s="181" t="s">
        <v>833</v>
      </c>
      <c r="B83" s="181" t="s">
        <v>834</v>
      </c>
      <c r="C83" s="181" t="str">
        <f>Translations!$B$794</f>
        <v>Flat-rolled products of iron or non-alloy steel, of a width of &gt;= 600 mm, in coils, simply hot-rolled, not clad, plated or coated, of a thickness of &gt;= 4,75 mm but &lt; 10 mm, not pickled, without patterns in relief</v>
      </c>
      <c r="D83" s="181" t="str">
        <f t="shared" si="2"/>
        <v>72083700</v>
      </c>
      <c r="E83" s="181" t="str">
        <f>Translations!$B$611</f>
        <v>Iron or steel products</v>
      </c>
      <c r="F83" s="181" t="str">
        <f>IF(E83=" --- ","",COUNTIF($E$4:E83,E83)&amp;"_"&amp;E83)</f>
        <v>9_Iron or steel products</v>
      </c>
      <c r="H83" s="181" t="s">
        <v>835</v>
      </c>
    </row>
    <row r="84" spans="1:8" x14ac:dyDescent="0.3">
      <c r="A84" s="181" t="s">
        <v>836</v>
      </c>
      <c r="B84" s="181" t="s">
        <v>837</v>
      </c>
      <c r="C84" s="181" t="str">
        <f>Translations!$B$795</f>
        <v>Flat-rolled products of iron or non-alloy steel, of a width of &gt;= 600 mm, in coils, simply hot-rolled, not clad, plated or coated, of a thickness of &gt;= 3 mm but &lt; 4,75 mm, not pickled, without patterns in relief</v>
      </c>
      <c r="D84" s="181" t="str">
        <f t="shared" si="2"/>
        <v>72083800</v>
      </c>
      <c r="E84" s="181" t="str">
        <f>Translations!$B$611</f>
        <v>Iron or steel products</v>
      </c>
      <c r="F84" s="181" t="str">
        <f>IF(E84=" --- ","",COUNTIF($E$4:E84,E84)&amp;"_"&amp;E84)</f>
        <v>10_Iron or steel products</v>
      </c>
      <c r="H84" s="181" t="s">
        <v>838</v>
      </c>
    </row>
    <row r="85" spans="1:8" x14ac:dyDescent="0.3">
      <c r="A85" s="181" t="s">
        <v>839</v>
      </c>
      <c r="B85" s="181" t="s">
        <v>840</v>
      </c>
      <c r="C85" s="181" t="str">
        <f>Translations!$B$796</f>
        <v>Flat-rolled products of iron or non-alloy steel, of a width of &gt;= 600 mm, in coils, simply hot-rolled, not clad, plated or coated, of a thickness of &lt; 3 mm, not pickled, without patterns in relief</v>
      </c>
      <c r="D85" s="181" t="str">
        <f t="shared" si="2"/>
        <v>72083900</v>
      </c>
      <c r="E85" s="181" t="str">
        <f>Translations!$B$611</f>
        <v>Iron or steel products</v>
      </c>
      <c r="F85" s="181" t="str">
        <f>IF(E85=" --- ","",COUNTIF($E$4:E85,E85)&amp;"_"&amp;E85)</f>
        <v>11_Iron or steel products</v>
      </c>
      <c r="H85" s="181" t="s">
        <v>841</v>
      </c>
    </row>
    <row r="86" spans="1:8" x14ac:dyDescent="0.3">
      <c r="A86" s="181" t="s">
        <v>842</v>
      </c>
      <c r="B86" s="181" t="s">
        <v>843</v>
      </c>
      <c r="C86" s="181" t="str">
        <f>Translations!$B$797</f>
        <v>Flat-rolled products of iron or non-alloy steel, of a width of &gt;= 600 mm, not in coils, simply hot-rolled, not clad, plated or coated, with patterns in relief directly due to the rolling process</v>
      </c>
      <c r="D86" s="181" t="str">
        <f t="shared" si="2"/>
        <v>72084000</v>
      </c>
      <c r="E86" s="181" t="str">
        <f>Translations!$B$611</f>
        <v>Iron or steel products</v>
      </c>
      <c r="F86" s="181" t="str">
        <f>IF(E86=" --- ","",COUNTIF($E$4:E86,E86)&amp;"_"&amp;E86)</f>
        <v>12_Iron or steel products</v>
      </c>
      <c r="H86" s="181" t="s">
        <v>844</v>
      </c>
    </row>
    <row r="87" spans="1:8" x14ac:dyDescent="0.3">
      <c r="A87" s="181" t="s">
        <v>846</v>
      </c>
      <c r="B87" s="181" t="s">
        <v>847</v>
      </c>
      <c r="C87" s="181" t="str">
        <f>Translations!$B$799</f>
        <v>Flat-rolled products of iron or non-alloy steel, of a width of &gt;= 600 mm, not in coils, simply hot-rolled, not clad, plated or coated, of a thickness of &gt; 15 mm, without patterns in relief</v>
      </c>
      <c r="D87" s="181" t="str">
        <f t="shared" si="2"/>
        <v>72085120</v>
      </c>
      <c r="E87" s="181" t="str">
        <f>Translations!$B$611</f>
        <v>Iron or steel products</v>
      </c>
      <c r="F87" s="181" t="str">
        <f>IF(E87=" --- ","",COUNTIF($E$4:E87,E87)&amp;"_"&amp;E87)</f>
        <v>13_Iron or steel products</v>
      </c>
      <c r="H87" s="181" t="s">
        <v>848</v>
      </c>
    </row>
    <row r="88" spans="1:8" x14ac:dyDescent="0.3">
      <c r="A88" s="181" t="s">
        <v>849</v>
      </c>
      <c r="B88" s="181" t="s">
        <v>850</v>
      </c>
      <c r="C88" s="181" t="str">
        <f>Translations!$B$800</f>
        <v>Flat-rolled products of iron or non-alloy steel, of a width of &gt;= 2.050 mm, not in coils, simply hot-rolled, not clad, plated or coated, of a thickness of &gt; 10 mm but &lt;= 15 mm, without patterns in relief (excl. "wide flats")</v>
      </c>
      <c r="D88" s="181" t="str">
        <f t="shared" si="2"/>
        <v>72085191</v>
      </c>
      <c r="E88" s="181" t="str">
        <f>Translations!$B$611</f>
        <v>Iron or steel products</v>
      </c>
      <c r="F88" s="181" t="str">
        <f>IF(E88=" --- ","",COUNTIF($E$4:E88,E88)&amp;"_"&amp;E88)</f>
        <v>14_Iron or steel products</v>
      </c>
      <c r="H88" s="181" t="s">
        <v>851</v>
      </c>
    </row>
    <row r="89" spans="1:8" x14ac:dyDescent="0.3">
      <c r="A89" s="181" t="s">
        <v>852</v>
      </c>
      <c r="B89" s="181" t="s">
        <v>853</v>
      </c>
      <c r="C89" s="181" t="str">
        <f>Translations!$B$801</f>
        <v>Flat-rolled products of iron or non-alloy steel, of a width of &lt; 2.050 mm but &gt;= 600 mm, not in coils, simply hot-rolled, not clad, plated or coated, of a thickness of &gt; 10 mm but &lt;= 15 mm, without patterns in relief</v>
      </c>
      <c r="D89" s="181" t="str">
        <f t="shared" si="2"/>
        <v>72085198</v>
      </c>
      <c r="E89" s="181" t="str">
        <f>Translations!$B$611</f>
        <v>Iron or steel products</v>
      </c>
      <c r="F89" s="181" t="str">
        <f>IF(E89=" --- ","",COUNTIF($E$4:E89,E89)&amp;"_"&amp;E89)</f>
        <v>15_Iron or steel products</v>
      </c>
      <c r="H89" s="181" t="s">
        <v>854</v>
      </c>
    </row>
    <row r="90" spans="1:8" x14ac:dyDescent="0.3">
      <c r="A90" s="181" t="s">
        <v>856</v>
      </c>
      <c r="B90" s="181" t="s">
        <v>857</v>
      </c>
      <c r="C90" s="181" t="str">
        <f>Translations!$B$803</f>
        <v>Flat-rolled products of iron or non-alloy steel, of a width of &lt;= 1.250 mm, not in coils, simply hot-rolled on four faces or in a closed box pass, not clad, plated or coated, of a thickness of &gt;= 4,75 mm but &lt;= 10 mm, without patterns in relief</v>
      </c>
      <c r="D90" s="181" t="str">
        <f t="shared" si="2"/>
        <v>72085210</v>
      </c>
      <c r="E90" s="181" t="str">
        <f>Translations!$B$611</f>
        <v>Iron or steel products</v>
      </c>
      <c r="F90" s="181" t="str">
        <f>IF(E90=" --- ","",COUNTIF($E$4:E90,E90)&amp;"_"&amp;E90)</f>
        <v>16_Iron or steel products</v>
      </c>
      <c r="H90" s="181" t="s">
        <v>858</v>
      </c>
    </row>
    <row r="91" spans="1:8" x14ac:dyDescent="0.3">
      <c r="A91" s="181" t="s">
        <v>859</v>
      </c>
      <c r="B91" s="181" t="s">
        <v>860</v>
      </c>
      <c r="C91" s="181" t="str">
        <f>Translations!$B$804</f>
        <v>Flat-rolled products of iron or non-alloy steel, of a width of &gt;= 2.050 mm, not in coils, simply hot-rolled, not clad, plated or coated, of a thickness of &gt;= 4,75 mm but &lt;= 10 mm, without patterns in relief</v>
      </c>
      <c r="D91" s="181" t="str">
        <f t="shared" si="2"/>
        <v>72085291</v>
      </c>
      <c r="E91" s="181" t="str">
        <f>Translations!$B$611</f>
        <v>Iron or steel products</v>
      </c>
      <c r="F91" s="181" t="str">
        <f>IF(E91=" --- ","",COUNTIF($E$4:E91,E91)&amp;"_"&amp;E91)</f>
        <v>17_Iron or steel products</v>
      </c>
      <c r="H91" s="181" t="s">
        <v>861</v>
      </c>
    </row>
    <row r="92" spans="1:8" x14ac:dyDescent="0.3">
      <c r="A92" s="181" t="s">
        <v>862</v>
      </c>
      <c r="B92" s="181" t="s">
        <v>863</v>
      </c>
      <c r="C92" s="181" t="str">
        <f>Translations!$B$805</f>
        <v>Flat-rolled products of iron or non-alloy steel, of a width of &lt; 2.050 mm but &gt;= 600 mm, not in coils, simply hot-rolled, not clad, plated or coated, of a thickness of &gt;= 4,75 mm but &lt;= 10 mm, without patterns in relief (excl. rolled on four faces or in a closed bow pass of a width &lt;= 1.250 mm)</v>
      </c>
      <c r="D92" s="181" t="str">
        <f t="shared" si="2"/>
        <v>72085299</v>
      </c>
      <c r="E92" s="181" t="str">
        <f>Translations!$B$611</f>
        <v>Iron or steel products</v>
      </c>
      <c r="F92" s="181" t="str">
        <f>IF(E92=" --- ","",COUNTIF($E$4:E92,E92)&amp;"_"&amp;E92)</f>
        <v>18_Iron or steel products</v>
      </c>
      <c r="H92" s="181" t="s">
        <v>864</v>
      </c>
    </row>
    <row r="93" spans="1:8" x14ac:dyDescent="0.3">
      <c r="A93" s="181" t="s">
        <v>866</v>
      </c>
      <c r="B93" s="181" t="s">
        <v>867</v>
      </c>
      <c r="C93" s="181" t="str">
        <f>Translations!$B$807</f>
        <v>Flat-rolled products of iron or non-alloy steel, of a width of &lt;= 1.250 mm, not in coils, simply hot-rolled on four faces or in a closed box pass, not clad, plated or coated, of a thickness of &gt;= 4 mm but &lt; 4,75 mm, without patterns in relief</v>
      </c>
      <c r="D93" s="181" t="str">
        <f t="shared" si="2"/>
        <v>72085310</v>
      </c>
      <c r="E93" s="181" t="str">
        <f>Translations!$B$611</f>
        <v>Iron or steel products</v>
      </c>
      <c r="F93" s="181" t="str">
        <f>IF(E93=" --- ","",COUNTIF($E$4:E93,E93)&amp;"_"&amp;E93)</f>
        <v>19_Iron or steel products</v>
      </c>
      <c r="H93" s="181" t="s">
        <v>868</v>
      </c>
    </row>
    <row r="94" spans="1:8" x14ac:dyDescent="0.3">
      <c r="A94" s="181" t="s">
        <v>869</v>
      </c>
      <c r="B94" s="181" t="s">
        <v>870</v>
      </c>
      <c r="C94" s="181" t="str">
        <f>Translations!$B$808</f>
        <v>Flat-rolled products of iron or non-alloy steel, of a width of &gt;= 600 mm, not in coils, simply hot-rolled, not clad, plated or coated, of a thickness of &gt;= 3 mm but &lt; 4,75 mm, without patterns in relief (excl. rolled on four faces or in a closed bow pass of a width &lt;= 1.250 mm and of a thickness of &gt;= 4 mm)</v>
      </c>
      <c r="D94" s="181" t="str">
        <f t="shared" si="2"/>
        <v>72085390</v>
      </c>
      <c r="E94" s="181" t="str">
        <f>Translations!$B$611</f>
        <v>Iron or steel products</v>
      </c>
      <c r="F94" s="181" t="str">
        <f>IF(E94=" --- ","",COUNTIF($E$4:E94,E94)&amp;"_"&amp;E94)</f>
        <v>20_Iron or steel products</v>
      </c>
      <c r="H94" s="181" t="s">
        <v>871</v>
      </c>
    </row>
    <row r="95" spans="1:8" x14ac:dyDescent="0.3">
      <c r="A95" s="181" t="s">
        <v>872</v>
      </c>
      <c r="B95" s="181" t="s">
        <v>873</v>
      </c>
      <c r="C95" s="181" t="str">
        <f>Translations!$B$809</f>
        <v>Flat-rolled products of iron or non-alloy steel, of a width of &gt;= 600 mm, not in coils, simply hot-rolled, not clad, plated or coated, of a thickness of &lt; 3 mm, without patterns in relief</v>
      </c>
      <c r="D95" s="181" t="str">
        <f t="shared" si="2"/>
        <v>72085400</v>
      </c>
      <c r="E95" s="181" t="str">
        <f>Translations!$B$611</f>
        <v>Iron or steel products</v>
      </c>
      <c r="F95" s="181" t="str">
        <f>IF(E95=" --- ","",COUNTIF($E$4:E95,E95)&amp;"_"&amp;E95)</f>
        <v>21_Iron or steel products</v>
      </c>
      <c r="H95" s="181" t="s">
        <v>874</v>
      </c>
    </row>
    <row r="96" spans="1:8" x14ac:dyDescent="0.3">
      <c r="A96" s="181" t="s">
        <v>876</v>
      </c>
      <c r="B96" s="181" t="s">
        <v>877</v>
      </c>
      <c r="C96" s="181" t="str">
        <f>Translations!$B$811</f>
        <v>Flat-rolled products of iron or steel, of a width &gt;= 600 mm, hot-rolled and further worked, but not clad, plated or coated, perforated</v>
      </c>
      <c r="D96" s="181" t="str">
        <f t="shared" si="2"/>
        <v>72089020</v>
      </c>
      <c r="E96" s="181" t="str">
        <f>Translations!$B$611</f>
        <v>Iron or steel products</v>
      </c>
      <c r="F96" s="181" t="str">
        <f>IF(E96=" --- ","",COUNTIF($E$4:E96,E96)&amp;"_"&amp;E96)</f>
        <v>22_Iron or steel products</v>
      </c>
      <c r="H96" s="181" t="s">
        <v>878</v>
      </c>
    </row>
    <row r="97" spans="1:8" x14ac:dyDescent="0.3">
      <c r="A97" s="181" t="s">
        <v>879</v>
      </c>
      <c r="B97" s="181" t="s">
        <v>880</v>
      </c>
      <c r="C97" s="181" t="str">
        <f>Translations!$B$812</f>
        <v>Flat-rolled products of iron or steel, of a width &gt;= 600 mm, hot-rolled and further worked, but not clad, plated or coated, non-perforated</v>
      </c>
      <c r="D97" s="181" t="str">
        <f t="shared" si="2"/>
        <v>72089080</v>
      </c>
      <c r="E97" s="181" t="str">
        <f>Translations!$B$611</f>
        <v>Iron or steel products</v>
      </c>
      <c r="F97" s="181" t="str">
        <f>IF(E97=" --- ","",COUNTIF($E$4:E97,E97)&amp;"_"&amp;E97)</f>
        <v>23_Iron or steel products</v>
      </c>
      <c r="H97" s="181" t="s">
        <v>881</v>
      </c>
    </row>
    <row r="98" spans="1:8" x14ac:dyDescent="0.3">
      <c r="A98" s="181" t="s">
        <v>883</v>
      </c>
      <c r="B98" s="181" t="s">
        <v>884</v>
      </c>
      <c r="C98" s="181" t="str">
        <f>Translations!$B$814</f>
        <v>Flat-rolled products of iron or non-alloy steel, of a width of &gt;= 600 mm, in coils, simply cold-rolled "cold-reduced", not clad, plated or coated, of a thickness of &gt;= 3 mm</v>
      </c>
      <c r="D98" s="181" t="str">
        <f t="shared" si="2"/>
        <v>72091500</v>
      </c>
      <c r="E98" s="181" t="str">
        <f>Translations!$B$611</f>
        <v>Iron or steel products</v>
      </c>
      <c r="F98" s="181" t="str">
        <f>IF(E98=" --- ","",COUNTIF($E$4:E98,E98)&amp;"_"&amp;E98)</f>
        <v>24_Iron or steel products</v>
      </c>
      <c r="H98" s="181" t="s">
        <v>885</v>
      </c>
    </row>
    <row r="99" spans="1:8" x14ac:dyDescent="0.3">
      <c r="A99" s="181" t="s">
        <v>887</v>
      </c>
      <c r="B99" s="181" t="s">
        <v>888</v>
      </c>
      <c r="C99" s="181" t="str">
        <f>Translations!$B$816</f>
        <v>Flat-rolled products of iron or non-alloy steel, of a width of &gt;= 600 mm, in coils, simply cold-rolled "cold-reduced", of a thickness of &gt; 1 mm but &lt; 3 mm "electrical"</v>
      </c>
      <c r="D99" s="181" t="str">
        <f t="shared" si="2"/>
        <v>72091610</v>
      </c>
      <c r="E99" s="181" t="str">
        <f>Translations!$B$611</f>
        <v>Iron or steel products</v>
      </c>
      <c r="F99" s="181" t="str">
        <f>IF(E99=" --- ","",COUNTIF($E$4:E99,E99)&amp;"_"&amp;E99)</f>
        <v>25_Iron or steel products</v>
      </c>
      <c r="H99" s="181" t="s">
        <v>889</v>
      </c>
    </row>
    <row r="100" spans="1:8" x14ac:dyDescent="0.3">
      <c r="A100" s="181" t="s">
        <v>890</v>
      </c>
      <c r="B100" s="181" t="s">
        <v>891</v>
      </c>
      <c r="C100" s="181" t="str">
        <f>Translations!$B$816</f>
        <v>Flat-rolled products of iron or non-alloy steel, of a width of &gt;= 600 mm, in coils, simply cold-rolled "cold-reduced", of a thickness of &gt; 1 mm but &lt; 3 mm "electrical"</v>
      </c>
      <c r="D100" s="181" t="str">
        <f t="shared" si="2"/>
        <v>72091690</v>
      </c>
      <c r="E100" s="181" t="str">
        <f>Translations!$B$611</f>
        <v>Iron or steel products</v>
      </c>
      <c r="F100" s="181" t="str">
        <f>IF(E100=" --- ","",COUNTIF($E$4:E100,E100)&amp;"_"&amp;E100)</f>
        <v>26_Iron or steel products</v>
      </c>
      <c r="H100" s="181" t="s">
        <v>892</v>
      </c>
    </row>
    <row r="101" spans="1:8" x14ac:dyDescent="0.3">
      <c r="A101" s="181" t="s">
        <v>894</v>
      </c>
      <c r="B101" s="181" t="s">
        <v>895</v>
      </c>
      <c r="C101" s="181" t="str">
        <f>Translations!$B$819</f>
        <v>Flat-rolled products of iron or non-alloy steel, of a width of &gt;= 600 mm, in coils, simply cold-rolled "cold-reduced", of a thickness of &gt;= 0,5 mm but &lt;= 1 mm "electrical"</v>
      </c>
      <c r="D101" s="181" t="str">
        <f t="shared" si="2"/>
        <v>72091710</v>
      </c>
      <c r="E101" s="181" t="str">
        <f>Translations!$B$611</f>
        <v>Iron or steel products</v>
      </c>
      <c r="F101" s="181" t="str">
        <f>IF(E101=" --- ","",COUNTIF($E$4:E101,E101)&amp;"_"&amp;E101)</f>
        <v>27_Iron or steel products</v>
      </c>
      <c r="H101" s="181" t="s">
        <v>896</v>
      </c>
    </row>
    <row r="102" spans="1:8" x14ac:dyDescent="0.3">
      <c r="A102" s="181" t="s">
        <v>897</v>
      </c>
      <c r="B102" s="181" t="s">
        <v>898</v>
      </c>
      <c r="C102" s="181" t="str">
        <f>Translations!$B$820</f>
        <v>Flat-rolled products of iron or non-alloy steel, of a width of &gt;= 600 mm, in coils, simply cold-rolled "cold-reduced", not clad, plated or coated, of a thickness of &gt;= 0,5 mm but &lt;= 1 mm (excl. electrical)</v>
      </c>
      <c r="D102" s="181" t="str">
        <f t="shared" si="2"/>
        <v>72091790</v>
      </c>
      <c r="E102" s="181" t="str">
        <f>Translations!$B$611</f>
        <v>Iron or steel products</v>
      </c>
      <c r="F102" s="181" t="str">
        <f>IF(E102=" --- ","",COUNTIF($E$4:E102,E102)&amp;"_"&amp;E102)</f>
        <v>28_Iron or steel products</v>
      </c>
      <c r="H102" s="181" t="s">
        <v>899</v>
      </c>
    </row>
    <row r="103" spans="1:8" x14ac:dyDescent="0.3">
      <c r="A103" s="181" t="s">
        <v>901</v>
      </c>
      <c r="B103" s="181" t="s">
        <v>902</v>
      </c>
      <c r="C103" s="181" t="str">
        <f>Translations!$B$822</f>
        <v>Flat-rolled products of iron or non-alloy steel, of a width of &gt;= 600 mm, in coils, simply cold-rolled "cold-reduced", of a thickness of &lt; 0,5 mm "electrical"</v>
      </c>
      <c r="D103" s="181" t="str">
        <f t="shared" si="2"/>
        <v>72091810</v>
      </c>
      <c r="E103" s="181" t="str">
        <f>Translations!$B$611</f>
        <v>Iron or steel products</v>
      </c>
      <c r="F103" s="181" t="str">
        <f>IF(E103=" --- ","",COUNTIF($E$4:E103,E103)&amp;"_"&amp;E103)</f>
        <v>29_Iron or steel products</v>
      </c>
      <c r="H103" s="181" t="s">
        <v>903</v>
      </c>
    </row>
    <row r="104" spans="1:8" x14ac:dyDescent="0.3">
      <c r="A104" s="181" t="s">
        <v>904</v>
      </c>
      <c r="B104" s="181" t="s">
        <v>905</v>
      </c>
      <c r="C104" s="181" t="str">
        <f>Translations!$B$823</f>
        <v>Flat-rolled products of iron or non-alloy steel, of a width of &gt;= 600 mm, in coils, simply cold-rolled "cold-reduced", not clad, plated or coated, of a thickness of &gt;= 0,35 mm but &lt; 0,5 mm (excl. electrical)</v>
      </c>
      <c r="D104" s="181" t="str">
        <f t="shared" si="2"/>
        <v>72091891</v>
      </c>
      <c r="E104" s="181" t="str">
        <f>Translations!$B$611</f>
        <v>Iron or steel products</v>
      </c>
      <c r="F104" s="181" t="str">
        <f>IF(E104=" --- ","",COUNTIF($E$4:E104,E104)&amp;"_"&amp;E104)</f>
        <v>30_Iron or steel products</v>
      </c>
      <c r="H104" s="181" t="s">
        <v>906</v>
      </c>
    </row>
    <row r="105" spans="1:8" x14ac:dyDescent="0.3">
      <c r="A105" s="181" t="s">
        <v>907</v>
      </c>
      <c r="B105" s="181" t="s">
        <v>908</v>
      </c>
      <c r="C105" s="181" t="str">
        <f>Translations!$B$824</f>
        <v>Flat-rolled products of iron or non-alloy steel, of a width of &gt;= 600 mm, in coils, simply cold-rolled "cold-reduced", not clad, plated or coated, of a thickness of &lt; 0,35 mm (excl. electrical)</v>
      </c>
      <c r="D105" s="181" t="str">
        <f t="shared" si="2"/>
        <v>72091899</v>
      </c>
      <c r="E105" s="181" t="str">
        <f>Translations!$B$611</f>
        <v>Iron or steel products</v>
      </c>
      <c r="F105" s="181" t="str">
        <f>IF(E105=" --- ","",COUNTIF($E$4:E105,E105)&amp;"_"&amp;E105)</f>
        <v>31_Iron or steel products</v>
      </c>
      <c r="H105" s="181" t="s">
        <v>909</v>
      </c>
    </row>
    <row r="106" spans="1:8" x14ac:dyDescent="0.3">
      <c r="A106" s="181" t="s">
        <v>910</v>
      </c>
      <c r="B106" s="181" t="s">
        <v>911</v>
      </c>
      <c r="C106" s="181" t="str">
        <f>Translations!$B$825</f>
        <v>Flat-rolled products of iron or non-alloy steel, of a width of &gt;= 600 mm, not in coils, simply cold-rolled "cold-reduced", not clad, plated or coated, of a thickness of &gt;= 3 mm</v>
      </c>
      <c r="D106" s="181" t="str">
        <f t="shared" si="2"/>
        <v>72092500</v>
      </c>
      <c r="E106" s="181" t="str">
        <f>Translations!$B$611</f>
        <v>Iron or steel products</v>
      </c>
      <c r="F106" s="181" t="str">
        <f>IF(E106=" --- ","",COUNTIF($E$4:E106,E106)&amp;"_"&amp;E106)</f>
        <v>32_Iron or steel products</v>
      </c>
      <c r="H106" s="181" t="s">
        <v>912</v>
      </c>
    </row>
    <row r="107" spans="1:8" x14ac:dyDescent="0.3">
      <c r="A107" s="181" t="s">
        <v>914</v>
      </c>
      <c r="B107" s="181" t="s">
        <v>915</v>
      </c>
      <c r="C107" s="181" t="str">
        <f>Translations!$B$827</f>
        <v>Flat-rolled products of iron or non-alloy steel, of a width of &gt;= 600 mm, not in coils, simply cold-rolled "cold-reduced", of a thickness of &gt; 1 mm but &lt; 3 mm "electrical"</v>
      </c>
      <c r="D107" s="181" t="str">
        <f t="shared" si="2"/>
        <v>72092610</v>
      </c>
      <c r="E107" s="181" t="str">
        <f>Translations!$B$611</f>
        <v>Iron or steel products</v>
      </c>
      <c r="F107" s="181" t="str">
        <f>IF(E107=" --- ","",COUNTIF($E$4:E107,E107)&amp;"_"&amp;E107)</f>
        <v>33_Iron or steel products</v>
      </c>
      <c r="H107" s="181" t="s">
        <v>916</v>
      </c>
    </row>
    <row r="108" spans="1:8" x14ac:dyDescent="0.3">
      <c r="A108" s="181" t="s">
        <v>917</v>
      </c>
      <c r="B108" s="181" t="s">
        <v>918</v>
      </c>
      <c r="C108" s="181" t="str">
        <f>Translations!$B$828</f>
        <v>Flat-rolled products of iron or non-alloy steel, of a width of &gt;= 600 mm, not in coils, simply cold-rolled "cold-reduced", not clad, plated or coated, of a thickness of &gt; 1 mm but &lt; 3 mm (excl. electrical)</v>
      </c>
      <c r="D108" s="181" t="str">
        <f t="shared" si="2"/>
        <v>72092690</v>
      </c>
      <c r="E108" s="181" t="str">
        <f>Translations!$B$611</f>
        <v>Iron or steel products</v>
      </c>
      <c r="F108" s="181" t="str">
        <f>IF(E108=" --- ","",COUNTIF($E$4:E108,E108)&amp;"_"&amp;E108)</f>
        <v>34_Iron or steel products</v>
      </c>
      <c r="H108" s="181" t="s">
        <v>919</v>
      </c>
    </row>
    <row r="109" spans="1:8" x14ac:dyDescent="0.3">
      <c r="A109" s="181" t="s">
        <v>921</v>
      </c>
      <c r="B109" s="181" t="s">
        <v>922</v>
      </c>
      <c r="C109" s="181" t="str">
        <f>Translations!$B$830</f>
        <v>Flat-rolled products of iron or non-alloy steel, of a width of &gt;= 600 mm, not in coils, simply cold-rolled "cold-reduced", of a thickness of &gt;= 0,5 mm but &lt;= 1 mm "electrical"</v>
      </c>
      <c r="D109" s="181" t="str">
        <f t="shared" si="2"/>
        <v>72092710</v>
      </c>
      <c r="E109" s="181" t="str">
        <f>Translations!$B$611</f>
        <v>Iron or steel products</v>
      </c>
      <c r="F109" s="181" t="str">
        <f>IF(E109=" --- ","",COUNTIF($E$4:E109,E109)&amp;"_"&amp;E109)</f>
        <v>35_Iron or steel products</v>
      </c>
      <c r="H109" s="181" t="s">
        <v>923</v>
      </c>
    </row>
    <row r="110" spans="1:8" x14ac:dyDescent="0.3">
      <c r="A110" s="181" t="s">
        <v>924</v>
      </c>
      <c r="B110" s="181" t="s">
        <v>925</v>
      </c>
      <c r="C110" s="181" t="str">
        <f>Translations!$B$831</f>
        <v>Flat-rolled products of iron or non-alloy steel, of a width of &gt;= 600 mm, not in coils, simply cold-rolled "cold-reduced", not clad, plated or coated, of a thickness of &gt;= 0,5 mm but &lt;= 1 mm (excl. electrical)</v>
      </c>
      <c r="D110" s="181" t="str">
        <f t="shared" si="2"/>
        <v>72092790</v>
      </c>
      <c r="E110" s="181" t="str">
        <f>Translations!$B$611</f>
        <v>Iron or steel products</v>
      </c>
      <c r="F110" s="181" t="str">
        <f>IF(E110=" --- ","",COUNTIF($E$4:E110,E110)&amp;"_"&amp;E110)</f>
        <v>36_Iron or steel products</v>
      </c>
      <c r="H110" s="181" t="s">
        <v>926</v>
      </c>
    </row>
    <row r="111" spans="1:8" x14ac:dyDescent="0.3">
      <c r="A111" s="181" t="s">
        <v>928</v>
      </c>
      <c r="B111" s="181" t="s">
        <v>929</v>
      </c>
      <c r="C111" s="181" t="str">
        <f>Translations!$B$833</f>
        <v>Flat-rolled products of iron or non-alloy steel, of a width of &gt;= 600 mm, not in coils, simply cold-rolled "cold-reduced", of a thickness of &lt; 0,5 mm "electrical"</v>
      </c>
      <c r="D111" s="181" t="str">
        <f t="shared" si="2"/>
        <v>72092810</v>
      </c>
      <c r="E111" s="181" t="str">
        <f>Translations!$B$611</f>
        <v>Iron or steel products</v>
      </c>
      <c r="F111" s="181" t="str">
        <f>IF(E111=" --- ","",COUNTIF($E$4:E111,E111)&amp;"_"&amp;E111)</f>
        <v>37_Iron or steel products</v>
      </c>
      <c r="H111" s="181" t="s">
        <v>930</v>
      </c>
    </row>
    <row r="112" spans="1:8" x14ac:dyDescent="0.3">
      <c r="A112" s="181" t="s">
        <v>931</v>
      </c>
      <c r="B112" s="181" t="s">
        <v>932</v>
      </c>
      <c r="C112" s="181" t="str">
        <f>Translations!$B$834</f>
        <v>Flat-rolled products of iron or non-alloy steel, of a width of &gt;= 600 mm, not in coils, simply cold-rolled "cold-reduced", not clad, plated or coated, of a thickness of &lt; 0,5 mm (excl. electrical)</v>
      </c>
      <c r="D112" s="181" t="str">
        <f t="shared" si="2"/>
        <v>72092890</v>
      </c>
      <c r="E112" s="181" t="str">
        <f>Translations!$B$611</f>
        <v>Iron or steel products</v>
      </c>
      <c r="F112" s="181" t="str">
        <f>IF(E112=" --- ","",COUNTIF($E$4:E112,E112)&amp;"_"&amp;E112)</f>
        <v>38_Iron or steel products</v>
      </c>
      <c r="H112" s="181" t="s">
        <v>933</v>
      </c>
    </row>
    <row r="113" spans="1:8" x14ac:dyDescent="0.3">
      <c r="A113" s="181" t="s">
        <v>935</v>
      </c>
      <c r="B113" s="181" t="s">
        <v>936</v>
      </c>
      <c r="C113" s="181" t="str">
        <f>Translations!$B$836</f>
        <v>Flat-rolled products of iron or steel, of a width of &gt;= 600 mm, cold-rolled "cold-reduced" and further worked, but not clad, plated or coated, perforated</v>
      </c>
      <c r="D113" s="181" t="str">
        <f t="shared" si="2"/>
        <v>72099020</v>
      </c>
      <c r="E113" s="181" t="str">
        <f>Translations!$B$611</f>
        <v>Iron or steel products</v>
      </c>
      <c r="F113" s="181" t="str">
        <f>IF(E113=" --- ","",COUNTIF($E$4:E113,E113)&amp;"_"&amp;E113)</f>
        <v>39_Iron or steel products</v>
      </c>
      <c r="H113" s="181" t="s">
        <v>937</v>
      </c>
    </row>
    <row r="114" spans="1:8" x14ac:dyDescent="0.3">
      <c r="A114" s="181" t="s">
        <v>938</v>
      </c>
      <c r="B114" s="181" t="s">
        <v>939</v>
      </c>
      <c r="C114" s="181" t="str">
        <f>Translations!$B$837</f>
        <v>Flat-rolled products of iron or steel, of a width of &gt;= 600 mm, cold-rolled "cold-reduced" and further worked, but not clad, plated or coated, non-perforated</v>
      </c>
      <c r="D114" s="181" t="str">
        <f t="shared" si="2"/>
        <v>72099080</v>
      </c>
      <c r="E114" s="181" t="str">
        <f>Translations!$B$611</f>
        <v>Iron or steel products</v>
      </c>
      <c r="F114" s="181" t="str">
        <f>IF(E114=" --- ","",COUNTIF($E$4:E114,E114)&amp;"_"&amp;E114)</f>
        <v>40_Iron or steel products</v>
      </c>
      <c r="H114" s="181" t="s">
        <v>940</v>
      </c>
    </row>
    <row r="115" spans="1:8" x14ac:dyDescent="0.3">
      <c r="A115" s="181" t="s">
        <v>942</v>
      </c>
      <c r="B115" s="181" t="s">
        <v>943</v>
      </c>
      <c r="C115" s="181" t="str">
        <f>Translations!$B$839</f>
        <v>Flat-rolled products of iron or non-alloy steel, of a width of &gt;= 600 mm, hot-rolled or cold-rolled "cold-reduced", tinned, of a thickness of &gt;= 0,5 mm</v>
      </c>
      <c r="D115" s="181" t="str">
        <f t="shared" si="2"/>
        <v>72101100</v>
      </c>
      <c r="E115" s="181" t="str">
        <f>Translations!$B$611</f>
        <v>Iron or steel products</v>
      </c>
      <c r="F115" s="181" t="str">
        <f>IF(E115=" --- ","",COUNTIF($E$4:E115,E115)&amp;"_"&amp;E115)</f>
        <v>41_Iron or steel products</v>
      </c>
      <c r="H115" s="181" t="s">
        <v>944</v>
      </c>
    </row>
    <row r="116" spans="1:8" x14ac:dyDescent="0.3">
      <c r="A116" s="181" t="s">
        <v>946</v>
      </c>
      <c r="B116" s="181" t="s">
        <v>947</v>
      </c>
      <c r="C116" s="181" t="str">
        <f>Translations!$B$841</f>
        <v>Tinplate of iron or non-alloy steel, of a width of &gt;= 600 mm and of a thickness of &lt; 0,5 mm, tinned [coated with a layer of metal containing, by weight,  &gt;= 97% of tin], not further worked than surface-treated</v>
      </c>
      <c r="D116" s="181" t="str">
        <f t="shared" si="2"/>
        <v>72101220</v>
      </c>
      <c r="E116" s="181" t="str">
        <f>Translations!$B$611</f>
        <v>Iron or steel products</v>
      </c>
      <c r="F116" s="181" t="str">
        <f>IF(E116=" --- ","",COUNTIF($E$4:E116,E116)&amp;"_"&amp;E116)</f>
        <v>42_Iron or steel products</v>
      </c>
      <c r="H116" s="181" t="s">
        <v>948</v>
      </c>
    </row>
    <row r="117" spans="1:8" x14ac:dyDescent="0.3">
      <c r="A117" s="181" t="s">
        <v>949</v>
      </c>
      <c r="B117" s="181" t="s">
        <v>950</v>
      </c>
      <c r="C117" s="181" t="str">
        <f>Translations!$B$842</f>
        <v>Flat-rolled products of iron or non-alloy steel, of a width of &gt;= 600 mm, hot-rolled or cold-rolled "cold-reduced", plated or coated with tin, of a thickness of &lt; 0,5 mm (excl. tinplate)</v>
      </c>
      <c r="D117" s="181" t="str">
        <f t="shared" si="2"/>
        <v>72101280</v>
      </c>
      <c r="E117" s="181" t="str">
        <f>Translations!$B$611</f>
        <v>Iron or steel products</v>
      </c>
      <c r="F117" s="181" t="str">
        <f>IF(E117=" --- ","",COUNTIF($E$4:E117,E117)&amp;"_"&amp;E117)</f>
        <v>43_Iron or steel products</v>
      </c>
      <c r="H117" s="181" t="s">
        <v>951</v>
      </c>
    </row>
    <row r="118" spans="1:8" x14ac:dyDescent="0.3">
      <c r="A118" s="181" t="s">
        <v>952</v>
      </c>
      <c r="B118" s="181" t="s">
        <v>953</v>
      </c>
      <c r="C118" s="181" t="str">
        <f>Translations!$B$843</f>
        <v>Flat-rolled products of iron or non-alloy steel, of a width of &gt;= 600 mm, hot-rolled or cold-rolled "cold-reduced", plated or coated with lead, incl. terne-plate</v>
      </c>
      <c r="D118" s="181" t="str">
        <f t="shared" si="2"/>
        <v>72102000</v>
      </c>
      <c r="E118" s="181" t="str">
        <f>Translations!$B$611</f>
        <v>Iron or steel products</v>
      </c>
      <c r="F118" s="181" t="str">
        <f>IF(E118=" --- ","",COUNTIF($E$4:E118,E118)&amp;"_"&amp;E118)</f>
        <v>44_Iron or steel products</v>
      </c>
      <c r="H118" s="181" t="s">
        <v>954</v>
      </c>
    </row>
    <row r="119" spans="1:8" x14ac:dyDescent="0.3">
      <c r="A119" s="181" t="s">
        <v>955</v>
      </c>
      <c r="B119" s="181" t="s">
        <v>956</v>
      </c>
      <c r="C119" s="181" t="str">
        <f>Translations!$B$844</f>
        <v>Flat-rolled products of iron or non-alloy steel, of a width of &gt;= 600 mm, hot-rolled or cold-rolled "cold-reduced", electrolytically plated or coated with zinc</v>
      </c>
      <c r="D119" s="181" t="str">
        <f t="shared" si="2"/>
        <v>72103000</v>
      </c>
      <c r="E119" s="181" t="str">
        <f>Translations!$B$611</f>
        <v>Iron or steel products</v>
      </c>
      <c r="F119" s="181" t="str">
        <f>IF(E119=" --- ","",COUNTIF($E$4:E119,E119)&amp;"_"&amp;E119)</f>
        <v>45_Iron or steel products</v>
      </c>
      <c r="H119" s="181" t="s">
        <v>957</v>
      </c>
    </row>
    <row r="120" spans="1:8" x14ac:dyDescent="0.3">
      <c r="A120" s="181" t="s">
        <v>958</v>
      </c>
      <c r="B120" s="181" t="s">
        <v>959</v>
      </c>
      <c r="C120" s="181" t="str">
        <f>Translations!$B$845</f>
        <v>Flat-rolled products of iron or non-alloy steel, of a width of &gt;= 600 mm, hot-rolled or cold-rolled "cold-reduced", corrugated, plated or coated with zinc (excl. electrolytically plated or coated with zinc)</v>
      </c>
      <c r="D120" s="181" t="str">
        <f t="shared" si="2"/>
        <v>72104100</v>
      </c>
      <c r="E120" s="181" t="str">
        <f>Translations!$B$611</f>
        <v>Iron or steel products</v>
      </c>
      <c r="F120" s="181" t="str">
        <f>IF(E120=" --- ","",COUNTIF($E$4:E120,E120)&amp;"_"&amp;E120)</f>
        <v>46_Iron or steel products</v>
      </c>
      <c r="H120" s="181" t="s">
        <v>960</v>
      </c>
    </row>
    <row r="121" spans="1:8" x14ac:dyDescent="0.3">
      <c r="A121" s="181" t="s">
        <v>961</v>
      </c>
      <c r="B121" s="181" t="s">
        <v>962</v>
      </c>
      <c r="C121" s="181" t="str">
        <f>Translations!$B$846</f>
        <v>Flat-rolled products of iron or non-alloy steel, of a width of &gt;= 600 mm, hot-rolled or cold-rolled "cold-reduced", not corrugated, plated or coated with zinc (excl. electrolytically plated or coated with zinc)</v>
      </c>
      <c r="D121" s="181" t="str">
        <f t="shared" si="2"/>
        <v>72104900</v>
      </c>
      <c r="E121" s="181" t="str">
        <f>Translations!$B$611</f>
        <v>Iron or steel products</v>
      </c>
      <c r="F121" s="181" t="str">
        <f>IF(E121=" --- ","",COUNTIF($E$4:E121,E121)&amp;"_"&amp;E121)</f>
        <v>47_Iron or steel products</v>
      </c>
      <c r="H121" s="181" t="s">
        <v>963</v>
      </c>
    </row>
    <row r="122" spans="1:8" x14ac:dyDescent="0.3">
      <c r="A122" s="181" t="s">
        <v>964</v>
      </c>
      <c r="B122" s="181" t="s">
        <v>965</v>
      </c>
      <c r="C122" s="181" t="str">
        <f>Translations!$B$847</f>
        <v>Flat-rolled products of iron or non-alloy steel, of a width of &gt;= 600 mm, hot-rolled or cold-rolled "cold-reduced", plated or coated with chromium oxides or with chromium and chromium oxides</v>
      </c>
      <c r="D122" s="181" t="str">
        <f t="shared" si="2"/>
        <v>72105000</v>
      </c>
      <c r="E122" s="181" t="str">
        <f>Translations!$B$611</f>
        <v>Iron or steel products</v>
      </c>
      <c r="F122" s="181" t="str">
        <f>IF(E122=" --- ","",COUNTIF($E$4:E122,E122)&amp;"_"&amp;E122)</f>
        <v>48_Iron or steel products</v>
      </c>
      <c r="H122" s="181" t="s">
        <v>966</v>
      </c>
    </row>
    <row r="123" spans="1:8" x14ac:dyDescent="0.3">
      <c r="A123" s="181" t="s">
        <v>967</v>
      </c>
      <c r="B123" s="181" t="s">
        <v>968</v>
      </c>
      <c r="C123" s="181" t="str">
        <f>Translations!$B$848</f>
        <v>Flat-rolled products of iron or non-alloy steel, of a width of &gt;= 600 mm, hot-rolled or cold-rolled "cold-reduced", plated or coated with aluminium-zinc alloys</v>
      </c>
      <c r="D123" s="181" t="str">
        <f t="shared" si="2"/>
        <v>72106100</v>
      </c>
      <c r="E123" s="181" t="str">
        <f>Translations!$B$611</f>
        <v>Iron or steel products</v>
      </c>
      <c r="F123" s="181" t="str">
        <f>IF(E123=" --- ","",COUNTIF($E$4:E123,E123)&amp;"_"&amp;E123)</f>
        <v>49_Iron or steel products</v>
      </c>
      <c r="H123" s="181" t="s">
        <v>969</v>
      </c>
    </row>
    <row r="124" spans="1:8" x14ac:dyDescent="0.3">
      <c r="A124" s="181" t="s">
        <v>970</v>
      </c>
      <c r="B124" s="181" t="s">
        <v>971</v>
      </c>
      <c r="C124" s="181" t="str">
        <f>Translations!$B$849</f>
        <v>Flat-rolled products of iron or non-alloy steel, of a width of &gt;= 600 mm, hot-rolled or cold-rolled "cold-reduced", plated or coated with aluminium (excl. products plated or coated with aluminium-zinc alloys)</v>
      </c>
      <c r="D124" s="181" t="str">
        <f t="shared" si="2"/>
        <v>72106900</v>
      </c>
      <c r="E124" s="181" t="str">
        <f>Translations!$B$611</f>
        <v>Iron or steel products</v>
      </c>
      <c r="F124" s="181" t="str">
        <f>IF(E124=" --- ","",COUNTIF($E$4:E124,E124)&amp;"_"&amp;E124)</f>
        <v>50_Iron or steel products</v>
      </c>
      <c r="H124" s="181" t="s">
        <v>972</v>
      </c>
    </row>
    <row r="125" spans="1:8" x14ac:dyDescent="0.3">
      <c r="A125" s="181" t="s">
        <v>974</v>
      </c>
      <c r="B125" s="181" t="s">
        <v>975</v>
      </c>
      <c r="C125" s="181" t="str">
        <f>Translations!$B$851</f>
        <v>Tinplate of a width of &gt;= 600 mm and of a thickness of &lt; 0,5 mm, tinned [coated with a layer of metal containing, by weight,  &gt;= 97% of tin], not further worked than varnished, and flat products plated or coated with chromium oxides or with chromium and chromium oxides, of iron or non-alloy steel, of a width of &gt;= 600 mm, hot-rolled or cold-rolled "cold-reduced", varnished</v>
      </c>
      <c r="D125" s="181" t="str">
        <f t="shared" si="2"/>
        <v>72107010</v>
      </c>
      <c r="E125" s="181" t="str">
        <f>Translations!$B$611</f>
        <v>Iron or steel products</v>
      </c>
      <c r="F125" s="181" t="str">
        <f>IF(E125=" --- ","",COUNTIF($E$4:E125,E125)&amp;"_"&amp;E125)</f>
        <v>51_Iron or steel products</v>
      </c>
      <c r="H125" s="181" t="s">
        <v>976</v>
      </c>
    </row>
    <row r="126" spans="1:8" x14ac:dyDescent="0.3">
      <c r="A126" s="181" t="s">
        <v>977</v>
      </c>
      <c r="B126" s="181" t="s">
        <v>978</v>
      </c>
      <c r="C126" s="181" t="str">
        <f>Translations!$B$852</f>
        <v>Flat-rolled products of iron or non-alloy steel, of a width of &gt;= 600 mm, hot-rolled or cold-rolled "cold-reduced", painted, varnished or plastic coated (excl. tinplate and products electrolytically plated or coated with chrome, varnished)</v>
      </c>
      <c r="D126" s="181" t="str">
        <f t="shared" si="2"/>
        <v>72107080</v>
      </c>
      <c r="E126" s="181" t="str">
        <f>Translations!$B$611</f>
        <v>Iron or steel products</v>
      </c>
      <c r="F126" s="181" t="str">
        <f>IF(E126=" --- ","",COUNTIF($E$4:E126,E126)&amp;"_"&amp;E126)</f>
        <v>52_Iron or steel products</v>
      </c>
      <c r="H126" s="181" t="s">
        <v>979</v>
      </c>
    </row>
    <row r="127" spans="1:8" x14ac:dyDescent="0.3">
      <c r="A127" s="181" t="s">
        <v>981</v>
      </c>
      <c r="B127" s="181" t="s">
        <v>982</v>
      </c>
      <c r="C127" s="181" t="str">
        <f>Translations!$B$854</f>
        <v>Flat-rolled products of iron or non-alloy steel, of a width of &gt;= 600 mm, hot-rolled or cold-rolled "cold-reduced", clad</v>
      </c>
      <c r="D127" s="181" t="str">
        <f t="shared" si="2"/>
        <v>72109030</v>
      </c>
      <c r="E127" s="181" t="str">
        <f>Translations!$B$611</f>
        <v>Iron or steel products</v>
      </c>
      <c r="F127" s="181" t="str">
        <f>IF(E127=" --- ","",COUNTIF($E$4:E127,E127)&amp;"_"&amp;E127)</f>
        <v>53_Iron or steel products</v>
      </c>
      <c r="H127" s="181" t="s">
        <v>983</v>
      </c>
    </row>
    <row r="128" spans="1:8" x14ac:dyDescent="0.3">
      <c r="A128" s="181" t="s">
        <v>984</v>
      </c>
      <c r="B128" s="181" t="s">
        <v>985</v>
      </c>
      <c r="C128" s="181" t="str">
        <f>Translations!$B$855</f>
        <v>Flat-rolled products of iron or non-alloy steel, tinned and printed, of a width of &gt;= 600 mm, hot-rolled or cold-rolled "cold-reduced"</v>
      </c>
      <c r="D128" s="181" t="str">
        <f t="shared" si="2"/>
        <v>72109040</v>
      </c>
      <c r="E128" s="181" t="str">
        <f>Translations!$B$611</f>
        <v>Iron or steel products</v>
      </c>
      <c r="F128" s="181" t="str">
        <f>IF(E128=" --- ","",COUNTIF($E$4:E128,E128)&amp;"_"&amp;E128)</f>
        <v>54_Iron or steel products</v>
      </c>
      <c r="H128" s="181" t="s">
        <v>986</v>
      </c>
    </row>
    <row r="129" spans="1:8" x14ac:dyDescent="0.3">
      <c r="A129" s="181" t="s">
        <v>987</v>
      </c>
      <c r="B129" s="181" t="s">
        <v>988</v>
      </c>
      <c r="C129" s="181" t="str">
        <f>Translations!$B$856</f>
        <v>Flat-rolled products of iron or non-alloy steel, hot-rolled or cold-rolled "cold-reduced", of a width of &gt;= 600 mm, plated or coated (excl. plated or coated with thin, lead "incl. terne-plate", zinc, aluminium, chromium, chromium oxides, plastics, platinum, painted or varnished, clad and tinned and printed)</v>
      </c>
      <c r="D129" s="181" t="str">
        <f t="shared" si="2"/>
        <v>72109080</v>
      </c>
      <c r="E129" s="181" t="str">
        <f>Translations!$B$611</f>
        <v>Iron or steel products</v>
      </c>
      <c r="F129" s="181" t="str">
        <f>IF(E129=" --- ","",COUNTIF($E$4:E129,E129)&amp;"_"&amp;E129)</f>
        <v>55_Iron or steel products</v>
      </c>
      <c r="H129" s="181" t="s">
        <v>989</v>
      </c>
    </row>
    <row r="130" spans="1:8" x14ac:dyDescent="0.3">
      <c r="A130" s="181" t="s">
        <v>991</v>
      </c>
      <c r="B130" s="181" t="s">
        <v>992</v>
      </c>
      <c r="C130" s="181" t="str">
        <f>Translations!$B$858</f>
        <v>Flat-rolled products of iron or non-alloy steel, simply hot-rolled on four faces or in a closed box pass, not clad, plated or coated, of a width of &gt; 150 mm but &lt; 600 mm and a thickness of &gt;= 4 mm, not in coils, without patterns in relief, commonly known as "wide flats"</v>
      </c>
      <c r="D130" s="181" t="str">
        <f t="shared" si="2"/>
        <v>72111300</v>
      </c>
      <c r="E130" s="181" t="str">
        <f>Translations!$B$611</f>
        <v>Iron or steel products</v>
      </c>
      <c r="F130" s="181" t="str">
        <f>IF(E130=" --- ","",COUNTIF($E$4:E130,E130)&amp;"_"&amp;E130)</f>
        <v>56_Iron or steel products</v>
      </c>
      <c r="H130" s="181" t="s">
        <v>993</v>
      </c>
    </row>
    <row r="131" spans="1:8" x14ac:dyDescent="0.3">
      <c r="A131" s="181" t="s">
        <v>994</v>
      </c>
      <c r="B131" s="181" t="s">
        <v>995</v>
      </c>
      <c r="C131" s="181" t="str">
        <f>Translations!$B$859</f>
        <v>Flat-rolled products of iron or non-alloy steel, of a width &lt; 600 mm, not further worked than hot-rolled, not clad, plated or coated, of a thickness of &gt;= 4,75 mm (excl. "wide flats")</v>
      </c>
      <c r="D131" s="181" t="str">
        <f t="shared" si="2"/>
        <v>72111400</v>
      </c>
      <c r="E131" s="181" t="str">
        <f>Translations!$B$611</f>
        <v>Iron or steel products</v>
      </c>
      <c r="F131" s="181" t="str">
        <f>IF(E131=" --- ","",COUNTIF($E$4:E131,E131)&amp;"_"&amp;E131)</f>
        <v>57_Iron or steel products</v>
      </c>
      <c r="H131" s="181" t="s">
        <v>996</v>
      </c>
    </row>
    <row r="132" spans="1:8" x14ac:dyDescent="0.3">
      <c r="A132" s="181" t="s">
        <v>997</v>
      </c>
      <c r="B132" s="181" t="s">
        <v>998</v>
      </c>
      <c r="C132" s="181" t="str">
        <f>Translations!$B$860</f>
        <v>Flat-rolled products of iron or non-alloy steel, of a width &lt; 600 mm, simply hot-rolled, not clad, plated or coated, of a thickness &lt; 4,75 mm (excl. "wide flats")</v>
      </c>
      <c r="D132" s="181" t="str">
        <f t="shared" si="2"/>
        <v>72111900</v>
      </c>
      <c r="E132" s="181" t="str">
        <f>Translations!$B$611</f>
        <v>Iron or steel products</v>
      </c>
      <c r="F132" s="181" t="str">
        <f>IF(E132=" --- ","",COUNTIF($E$4:E132,E132)&amp;"_"&amp;E132)</f>
        <v>58_Iron or steel products</v>
      </c>
      <c r="H132" s="181" t="s">
        <v>999</v>
      </c>
    </row>
    <row r="133" spans="1:8" x14ac:dyDescent="0.3">
      <c r="A133" s="181" t="s">
        <v>1001</v>
      </c>
      <c r="B133" s="181" t="s">
        <v>1002</v>
      </c>
      <c r="C133" s="181" t="str">
        <f>Translations!$B$862</f>
        <v>Flat-rolled products of iron or non-alloy steel, of a width of &lt; 600 mm, simply cold-rolled "cold-reduced", not clad, plated or coated, containing by weight &lt; 0,25% of carbon "electrical"</v>
      </c>
      <c r="D133" s="181" t="str">
        <f t="shared" si="2"/>
        <v>72112320</v>
      </c>
      <c r="E133" s="181" t="str">
        <f>Translations!$B$611</f>
        <v>Iron or steel products</v>
      </c>
      <c r="F133" s="181" t="str">
        <f>IF(E133=" --- ","",COUNTIF($E$4:E133,E133)&amp;"_"&amp;E133)</f>
        <v>59_Iron or steel products</v>
      </c>
      <c r="H133" s="181" t="s">
        <v>1003</v>
      </c>
    </row>
    <row r="134" spans="1:8" x14ac:dyDescent="0.3">
      <c r="A134" s="181" t="s">
        <v>1004</v>
      </c>
      <c r="B134" s="181" t="s">
        <v>1005</v>
      </c>
      <c r="C134" s="181" t="str">
        <f>Translations!$B$863</f>
        <v>Flat-rolled products of iron or non-alloy steel, of a width of &lt; 600 mm and of a thickness of &gt;= 0,35 mm, simply cold-rolled "cold-reduced", not clad, plated or coated, containing by weight &lt; 0,25% of carbon (excl. electrical plate)</v>
      </c>
      <c r="D134" s="181" t="str">
        <f t="shared" si="2"/>
        <v>72112330</v>
      </c>
      <c r="E134" s="181" t="str">
        <f>Translations!$B$611</f>
        <v>Iron or steel products</v>
      </c>
      <c r="F134" s="181" t="str">
        <f>IF(E134=" --- ","",COUNTIF($E$4:E134,E134)&amp;"_"&amp;E134)</f>
        <v>60_Iron or steel products</v>
      </c>
      <c r="H134" s="181" t="s">
        <v>1006</v>
      </c>
    </row>
    <row r="135" spans="1:8" x14ac:dyDescent="0.3">
      <c r="A135" s="181" t="s">
        <v>1007</v>
      </c>
      <c r="B135" s="181" t="s">
        <v>1008</v>
      </c>
      <c r="C135" s="181" t="str">
        <f>Translations!$B$864</f>
        <v>Flat-rolled products of iron or non-alloy steel, of a width of &lt; 600 mm and of a thickness of &lt; 0,35 mm, simply cold-rolled "cold-reduced", not clad, plated or coated, containing by weight &lt; 0,25% of carbon (excl. electrical plate)</v>
      </c>
      <c r="D135" s="181" t="str">
        <f t="shared" si="2"/>
        <v>72112380</v>
      </c>
      <c r="E135" s="181" t="str">
        <f>Translations!$B$611</f>
        <v>Iron or steel products</v>
      </c>
      <c r="F135" s="181" t="str">
        <f>IF(E135=" --- ","",COUNTIF($E$4:E135,E135)&amp;"_"&amp;E135)</f>
        <v>61_Iron or steel products</v>
      </c>
      <c r="H135" s="181" t="s">
        <v>1009</v>
      </c>
    </row>
    <row r="136" spans="1:8" x14ac:dyDescent="0.3">
      <c r="A136" s="181" t="s">
        <v>1010</v>
      </c>
      <c r="B136" s="181" t="s">
        <v>1011</v>
      </c>
      <c r="C136" s="181" t="str">
        <f>Translations!$B$865</f>
        <v>Flat-rolled products of iron or non-alloy steel, of a width of &lt; 600 mm, simply cold-rolled "cold-reduced", not clad, plated or coated, containing by weight &gt;= 0,25% of carbon</v>
      </c>
      <c r="D136" s="181" t="str">
        <f t="shared" si="2"/>
        <v>72112900</v>
      </c>
      <c r="E136" s="181" t="str">
        <f>Translations!$B$611</f>
        <v>Iron or steel products</v>
      </c>
      <c r="F136" s="181" t="str">
        <f>IF(E136=" --- ","",COUNTIF($E$4:E136,E136)&amp;"_"&amp;E136)</f>
        <v>62_Iron or steel products</v>
      </c>
      <c r="H136" s="181" t="s">
        <v>1012</v>
      </c>
    </row>
    <row r="137" spans="1:8" x14ac:dyDescent="0.3">
      <c r="A137" s="181" t="s">
        <v>1014</v>
      </c>
      <c r="B137" s="181" t="s">
        <v>1015</v>
      </c>
      <c r="C137" s="181" t="str">
        <f>Translations!$B$867</f>
        <v>Flat-rolled products of iron or non-alloy steel, of a width of &lt; 600 mm, hot-rolled or cold-rolled "cold-reduced" and further worked, but not clad, plated or coated, perforated</v>
      </c>
      <c r="D137" s="181" t="str">
        <f t="shared" si="2"/>
        <v>72119020</v>
      </c>
      <c r="E137" s="181" t="str">
        <f>Translations!$B$611</f>
        <v>Iron or steel products</v>
      </c>
      <c r="F137" s="181" t="str">
        <f>IF(E137=" --- ","",COUNTIF($E$4:E137,E137)&amp;"_"&amp;E137)</f>
        <v>63_Iron or steel products</v>
      </c>
      <c r="H137" s="181" t="s">
        <v>1016</v>
      </c>
    </row>
    <row r="138" spans="1:8" x14ac:dyDescent="0.3">
      <c r="A138" s="181" t="s">
        <v>1017</v>
      </c>
      <c r="B138" s="181" t="s">
        <v>1018</v>
      </c>
      <c r="C138" s="181" t="str">
        <f>Translations!$B$868</f>
        <v>Flat-rolled products of iron or non-alloy steel, of a width of &lt; 600 mm, hot-rolled or cold-rolled "cold-reduced" and further worked, but not clad, plated or coatednon-perforated</v>
      </c>
      <c r="D138" s="181" t="str">
        <f t="shared" si="2"/>
        <v>72119080</v>
      </c>
      <c r="E138" s="181" t="str">
        <f>Translations!$B$611</f>
        <v>Iron or steel products</v>
      </c>
      <c r="F138" s="181" t="str">
        <f>IF(E138=" --- ","",COUNTIF($E$4:E138,E138)&amp;"_"&amp;E138)</f>
        <v>64_Iron or steel products</v>
      </c>
      <c r="H138" s="181" t="s">
        <v>1019</v>
      </c>
    </row>
    <row r="139" spans="1:8" x14ac:dyDescent="0.3">
      <c r="A139" s="181" t="s">
        <v>1022</v>
      </c>
      <c r="B139" s="181" t="s">
        <v>1023</v>
      </c>
      <c r="C139" s="181" t="str">
        <f>Translations!$B$871</f>
        <v>Tinplate of iron or non-alloy steel, of a width of &lt; 600 mm and of a thickness of &lt; 0,5 mm, tinned [coated with a layer of metal containing, by weight,  &gt;= 97% of tin], not further worked than surface-treated</v>
      </c>
      <c r="D139" s="181" t="str">
        <f t="shared" si="2"/>
        <v>72121010</v>
      </c>
      <c r="E139" s="181" t="str">
        <f>Translations!$B$611</f>
        <v>Iron or steel products</v>
      </c>
      <c r="F139" s="181" t="str">
        <f>IF(E139=" --- ","",COUNTIF($E$4:E139,E139)&amp;"_"&amp;E139)</f>
        <v>65_Iron or steel products</v>
      </c>
      <c r="H139" s="181" t="s">
        <v>1024</v>
      </c>
    </row>
    <row r="140" spans="1:8" x14ac:dyDescent="0.3">
      <c r="A140" s="181" t="s">
        <v>1025</v>
      </c>
      <c r="B140" s="181" t="s">
        <v>1026</v>
      </c>
      <c r="C140" s="181" t="str">
        <f>Translations!$B$872</f>
        <v>Flat-rolled products of iron or non-alloy steel, hot-rolled or cold-rolled "cold-reduced", of a width of &lt; 600 mm, tinned (excl. tinplate, not further worked than surface-treated)</v>
      </c>
      <c r="D140" s="181" t="str">
        <f t="shared" si="2"/>
        <v>72121090</v>
      </c>
      <c r="E140" s="181" t="str">
        <f>Translations!$B$611</f>
        <v>Iron or steel products</v>
      </c>
      <c r="F140" s="181" t="str">
        <f>IF(E140=" --- ","",COUNTIF($E$4:E140,E140)&amp;"_"&amp;E140)</f>
        <v>66_Iron or steel products</v>
      </c>
      <c r="H140" s="181" t="s">
        <v>1027</v>
      </c>
    </row>
    <row r="141" spans="1:8" x14ac:dyDescent="0.3">
      <c r="A141" s="181" t="s">
        <v>1028</v>
      </c>
      <c r="B141" s="181" t="s">
        <v>1029</v>
      </c>
      <c r="C141" s="181" t="str">
        <f>Translations!$B$873</f>
        <v>Flat-rolled products of iron or non-alloy steel, of a width of &lt; 600 mm, hot-rolled or cold-rolled "cold-reduced", electrolytically plated or coated with zinc</v>
      </c>
      <c r="D141" s="181" t="str">
        <f t="shared" si="2"/>
        <v>72122000</v>
      </c>
      <c r="E141" s="181" t="str">
        <f>Translations!$B$611</f>
        <v>Iron or steel products</v>
      </c>
      <c r="F141" s="181" t="str">
        <f>IF(E141=" --- ","",COUNTIF($E$4:E141,E141)&amp;"_"&amp;E141)</f>
        <v>67_Iron or steel products</v>
      </c>
      <c r="H141" s="181" t="s">
        <v>1030</v>
      </c>
    </row>
    <row r="142" spans="1:8" x14ac:dyDescent="0.3">
      <c r="A142" s="181" t="s">
        <v>1031</v>
      </c>
      <c r="B142" s="181" t="s">
        <v>1032</v>
      </c>
      <c r="C142" s="181" t="str">
        <f>Translations!$B$874</f>
        <v>Flat-rolled products of iron or non-alloy steel, of a width of &lt; 600 mm, hot-rolled or cold-rolled "cold-reduced", tinned (excl. electrolytically plated or coated with zinc)</v>
      </c>
      <c r="D142" s="181" t="str">
        <f t="shared" si="2"/>
        <v>72123000</v>
      </c>
      <c r="E142" s="181" t="str">
        <f>Translations!$B$611</f>
        <v>Iron or steel products</v>
      </c>
      <c r="F142" s="181" t="str">
        <f>IF(E142=" --- ","",COUNTIF($E$4:E142,E142)&amp;"_"&amp;E142)</f>
        <v>68_Iron or steel products</v>
      </c>
      <c r="H142" s="181" t="s">
        <v>1033</v>
      </c>
    </row>
    <row r="143" spans="1:8" x14ac:dyDescent="0.3">
      <c r="A143" s="181" t="s">
        <v>1035</v>
      </c>
      <c r="B143" s="181" t="s">
        <v>1036</v>
      </c>
      <c r="C143" s="181" t="str">
        <f>Translations!$B$876</f>
        <v>Tinplate of a width of &lt; 600 mm and of a thickness of &lt; 0,5 mm, tinned [coated with a layer of metal containing, by weight,  &gt;= 97% of tin], not further worked than varnished, and flat products plated or coated with chromium oxides or with chromium and chromium oxides, of iron or non-alloy steel, of a width of &lt; 600 mm, hot-rolled or cold-rolled "cold-reduced", varnished</v>
      </c>
      <c r="D143" s="181" t="str">
        <f t="shared" si="2"/>
        <v>72124020</v>
      </c>
      <c r="E143" s="181" t="str">
        <f>Translations!$B$611</f>
        <v>Iron or steel products</v>
      </c>
      <c r="F143" s="181" t="str">
        <f>IF(E143=" --- ","",COUNTIF($E$4:E143,E143)&amp;"_"&amp;E143)</f>
        <v>69_Iron or steel products</v>
      </c>
      <c r="H143" s="181" t="s">
        <v>1037</v>
      </c>
    </row>
    <row r="144" spans="1:8" x14ac:dyDescent="0.3">
      <c r="A144" s="181" t="s">
        <v>1038</v>
      </c>
      <c r="B144" s="181" t="s">
        <v>1039</v>
      </c>
      <c r="C144" s="181" t="str">
        <f>Translations!$B$877</f>
        <v>Flat-rolled products of iron or non-alloy steel, of a width of &lt; 600 mm, hot-rolled or cold-rolled "cold-reduced", painted, varnished or plastic coated (excl. tinplate, not further worked than varnished, and products plated or coated with chromium oxides or with chromium and chromium oxides, varnished)</v>
      </c>
      <c r="D144" s="181" t="str">
        <f t="shared" si="2"/>
        <v>72124080</v>
      </c>
      <c r="E144" s="181" t="str">
        <f>Translations!$B$611</f>
        <v>Iron or steel products</v>
      </c>
      <c r="F144" s="181" t="str">
        <f>IF(E144=" --- ","",COUNTIF($E$4:E144,E144)&amp;"_"&amp;E144)</f>
        <v>70_Iron or steel products</v>
      </c>
      <c r="H144" s="181" t="s">
        <v>1040</v>
      </c>
    </row>
    <row r="145" spans="1:8" x14ac:dyDescent="0.3">
      <c r="A145" s="181" t="s">
        <v>1042</v>
      </c>
      <c r="B145" s="181" t="s">
        <v>1043</v>
      </c>
      <c r="C145" s="181" t="str">
        <f>Translations!$B$879</f>
        <v>Flat-rolled products of iron or non-alloy steel, of a width of &lt; 600 mm, hot-rolled or cold-rolled "cold-reduced", plated or coated with chromium oxides or with chromium and chromium oxides (excl. varnished)</v>
      </c>
      <c r="D145" s="181" t="str">
        <f t="shared" si="2"/>
        <v>72125020</v>
      </c>
      <c r="E145" s="181" t="str">
        <f>Translations!$B$611</f>
        <v>Iron or steel products</v>
      </c>
      <c r="F145" s="181" t="str">
        <f>IF(E145=" --- ","",COUNTIF($E$4:E145,E145)&amp;"_"&amp;E145)</f>
        <v>71_Iron or steel products</v>
      </c>
      <c r="H145" s="181" t="s">
        <v>1044</v>
      </c>
    </row>
    <row r="146" spans="1:8" x14ac:dyDescent="0.3">
      <c r="A146" s="181" t="s">
        <v>1045</v>
      </c>
      <c r="B146" s="181" t="s">
        <v>1046</v>
      </c>
      <c r="C146" s="181" t="str">
        <f>Translations!$B$880</f>
        <v>Flat-rolled products of iron or non-alloy steel, of a width of &lt; 600 mm, hot-rolled or cold-rolled "cold-reduced", plated or coated with chromium or nickel</v>
      </c>
      <c r="D146" s="181" t="str">
        <f t="shared" ref="D146:D209" si="3">SUBSTITUTE(B146," ","")</f>
        <v>72125030</v>
      </c>
      <c r="E146" s="181" t="str">
        <f>Translations!$B$611</f>
        <v>Iron or steel products</v>
      </c>
      <c r="F146" s="181" t="str">
        <f>IF(E146=" --- ","",COUNTIF($E$4:E146,E146)&amp;"_"&amp;E146)</f>
        <v>72_Iron or steel products</v>
      </c>
      <c r="H146" s="181" t="s">
        <v>1047</v>
      </c>
    </row>
    <row r="147" spans="1:8" x14ac:dyDescent="0.3">
      <c r="A147" s="181" t="s">
        <v>1048</v>
      </c>
      <c r="B147" s="181" t="s">
        <v>1049</v>
      </c>
      <c r="C147" s="181" t="str">
        <f>Translations!$B$881</f>
        <v>Flat-rolled products of iron or non-alloy steel, of a width of &lt; 600 mm, hot-rolled or cold-rolled "cold-reduced", plated or coated with copper</v>
      </c>
      <c r="D147" s="181" t="str">
        <f t="shared" si="3"/>
        <v>72125040</v>
      </c>
      <c r="E147" s="181" t="str">
        <f>Translations!$B$611</f>
        <v>Iron or steel products</v>
      </c>
      <c r="F147" s="181" t="str">
        <f>IF(E147=" --- ","",COUNTIF($E$4:E147,E147)&amp;"_"&amp;E147)</f>
        <v>73_Iron or steel products</v>
      </c>
      <c r="H147" s="181" t="s">
        <v>1050</v>
      </c>
    </row>
    <row r="148" spans="1:8" x14ac:dyDescent="0.3">
      <c r="A148" s="181" t="s">
        <v>1051</v>
      </c>
      <c r="B148" s="181" t="s">
        <v>1052</v>
      </c>
      <c r="C148" s="181" t="str">
        <f>Translations!$B$882</f>
        <v>Flat-rolled products of iron or non-alloy steel, of a width of &lt; 600 mm, hot-rolled or cold-rolled "cold-reduced", plated or coated with aluminium-zinc alloys</v>
      </c>
      <c r="D148" s="181" t="str">
        <f t="shared" si="3"/>
        <v>72125061</v>
      </c>
      <c r="E148" s="181" t="str">
        <f>Translations!$B$611</f>
        <v>Iron or steel products</v>
      </c>
      <c r="F148" s="181" t="str">
        <f>IF(E148=" --- ","",COUNTIF($E$4:E148,E148)&amp;"_"&amp;E148)</f>
        <v>74_Iron or steel products</v>
      </c>
      <c r="H148" s="181" t="s">
        <v>1053</v>
      </c>
    </row>
    <row r="149" spans="1:8" x14ac:dyDescent="0.3">
      <c r="A149" s="181" t="s">
        <v>1054</v>
      </c>
      <c r="B149" s="181" t="s">
        <v>1055</v>
      </c>
      <c r="C149" s="181" t="str">
        <f>Translations!$B$883</f>
        <v>Flat-rolled products of iron or non-alloy steel, of a width of &lt; 600 mm, hot-rolled or cold-rolled "cold-reduced", plated or coated with aluminium (excl. products plated or coated with aluminium-zinc alloys)</v>
      </c>
      <c r="D149" s="181" t="str">
        <f t="shared" si="3"/>
        <v>72125069</v>
      </c>
      <c r="E149" s="181" t="str">
        <f>Translations!$B$611</f>
        <v>Iron or steel products</v>
      </c>
      <c r="F149" s="181" t="str">
        <f>IF(E149=" --- ","",COUNTIF($E$4:E149,E149)&amp;"_"&amp;E149)</f>
        <v>75_Iron or steel products</v>
      </c>
      <c r="H149" s="181" t="s">
        <v>1056</v>
      </c>
    </row>
    <row r="150" spans="1:8" x14ac:dyDescent="0.3">
      <c r="A150" s="181" t="s">
        <v>1057</v>
      </c>
      <c r="B150" s="181" t="s">
        <v>1058</v>
      </c>
      <c r="C150" s="181" t="str">
        <f>Translations!$B$884</f>
        <v>Flat-rolled products of iron or non-alloy steel, of a width of &lt; 600 mm, hot-rolled or cold-rolled "cold-reduced", clad (excl. products plated or coated with tin or zinc, copper, with chromium oxides or with chromium and chromium oxides, chromium, nickel or aluminium, painted or varnished, and plastic-coated)</v>
      </c>
      <c r="D150" s="181" t="str">
        <f t="shared" si="3"/>
        <v>72125090</v>
      </c>
      <c r="E150" s="181" t="str">
        <f>Translations!$B$611</f>
        <v>Iron or steel products</v>
      </c>
      <c r="F150" s="181" t="str">
        <f>IF(E150=" --- ","",COUNTIF($E$4:E150,E150)&amp;"_"&amp;E150)</f>
        <v>76_Iron or steel products</v>
      </c>
      <c r="H150" s="181" t="s">
        <v>1059</v>
      </c>
    </row>
    <row r="151" spans="1:8" x14ac:dyDescent="0.3">
      <c r="A151" s="181" t="s">
        <v>1060</v>
      </c>
      <c r="B151" s="181" t="s">
        <v>1061</v>
      </c>
      <c r="C151" s="181" t="str">
        <f>Translations!$B$885</f>
        <v>Flat-rolled products of iron or non-alloy steel, of a width of &lt; 600 mm, hot-rolled or cold-rolled "cold-reduced", clad</v>
      </c>
      <c r="D151" s="181" t="str">
        <f t="shared" si="3"/>
        <v>72126000</v>
      </c>
      <c r="E151" s="181" t="str">
        <f>Translations!$B$611</f>
        <v>Iron or steel products</v>
      </c>
      <c r="F151" s="181" t="str">
        <f>IF(E151=" --- ","",COUNTIF($E$4:E151,E151)&amp;"_"&amp;E151)</f>
        <v>77_Iron or steel products</v>
      </c>
      <c r="H151" s="181" t="s">
        <v>1062</v>
      </c>
    </row>
    <row r="152" spans="1:8" x14ac:dyDescent="0.3">
      <c r="A152" s="181" t="s">
        <v>1064</v>
      </c>
      <c r="B152" s="181" t="s">
        <v>1065</v>
      </c>
      <c r="C152" s="181" t="str">
        <f>Translations!$B$887</f>
        <v>Bars and rods, hot-rolled, in irregularly wound coils of iron or non-alloy steel, with indentations, ribs, grooves or other deformations produced during the rolling process</v>
      </c>
      <c r="D152" s="181" t="str">
        <f t="shared" si="3"/>
        <v>72131000</v>
      </c>
      <c r="E152" s="181" t="str">
        <f>Translations!$B$611</f>
        <v>Iron or steel products</v>
      </c>
      <c r="F152" s="181" t="str">
        <f>IF(E152=" --- ","",COUNTIF($E$4:E152,E152)&amp;"_"&amp;E152)</f>
        <v>78_Iron or steel products</v>
      </c>
      <c r="H152" s="181" t="s">
        <v>1066</v>
      </c>
    </row>
    <row r="153" spans="1:8" x14ac:dyDescent="0.3">
      <c r="A153" s="181" t="s">
        <v>1067</v>
      </c>
      <c r="B153" s="181" t="s">
        <v>1068</v>
      </c>
      <c r="C153" s="181" t="str">
        <f>Translations!$B$888</f>
        <v>Bars and rods, hot-rolled, in irregularly wound coils, of non-alloy free-cutting steel (excl. bars and rods containing indentations, ribs, grooves or other deformations produced during the rolling process)</v>
      </c>
      <c r="D153" s="181" t="str">
        <f t="shared" si="3"/>
        <v>72132000</v>
      </c>
      <c r="E153" s="181" t="str">
        <f>Translations!$B$611</f>
        <v>Iron or steel products</v>
      </c>
      <c r="F153" s="181" t="str">
        <f>IF(E153=" --- ","",COUNTIF($E$4:E153,E153)&amp;"_"&amp;E153)</f>
        <v>79_Iron or steel products</v>
      </c>
      <c r="H153" s="181" t="s">
        <v>1069</v>
      </c>
    </row>
    <row r="154" spans="1:8" x14ac:dyDescent="0.3">
      <c r="A154" s="181" t="s">
        <v>1071</v>
      </c>
      <c r="B154" s="181" t="s">
        <v>1072</v>
      </c>
      <c r="C154" s="181" t="str">
        <f>Translations!$B$890</f>
        <v>Bars and rods, hot-rolled, of the type used for concrete reinforcement, smooth, of iron or non-alloy steel, in irregularly wound coils, of circular cross-section measuring &lt; 14 mm in diameter</v>
      </c>
      <c r="D154" s="181" t="str">
        <f t="shared" si="3"/>
        <v>72139110</v>
      </c>
      <c r="E154" s="181" t="str">
        <f>Translations!$B$611</f>
        <v>Iron or steel products</v>
      </c>
      <c r="F154" s="181" t="str">
        <f>IF(E154=" --- ","",COUNTIF($E$4:E154,E154)&amp;"_"&amp;E154)</f>
        <v>80_Iron or steel products</v>
      </c>
      <c r="H154" s="181" t="s">
        <v>1073</v>
      </c>
    </row>
    <row r="155" spans="1:8" x14ac:dyDescent="0.3">
      <c r="A155" s="181" t="s">
        <v>1074</v>
      </c>
      <c r="B155" s="181" t="s">
        <v>1075</v>
      </c>
      <c r="C155" s="181" t="str">
        <f>Translations!$B$891</f>
        <v>Bars and rods, hot-rolled, of the type used for tyre cord, smooth, of iron or non-alloy steel, in irregularly wound coils</v>
      </c>
      <c r="D155" s="181" t="str">
        <f t="shared" si="3"/>
        <v>72139120</v>
      </c>
      <c r="E155" s="181" t="str">
        <f>Translations!$B$611</f>
        <v>Iron or steel products</v>
      </c>
      <c r="F155" s="181" t="str">
        <f>IF(E155=" --- ","",COUNTIF($E$4:E155,E155)&amp;"_"&amp;E155)</f>
        <v>81_Iron or steel products</v>
      </c>
      <c r="H155" s="181" t="s">
        <v>1076</v>
      </c>
    </row>
    <row r="156" spans="1:8" x14ac:dyDescent="0.3">
      <c r="A156" s="181" t="s">
        <v>1077</v>
      </c>
      <c r="B156" s="181" t="s">
        <v>1078</v>
      </c>
      <c r="C156" s="181" t="str">
        <f>Translations!$B$892</f>
        <v>Bars and rods, hot-rolled, of iron or non-alloy steel, in irregularly wound coils, containing by weight &lt;= 0,06% of carbon, of circular cross-section measuring &lt; 14 mm in diameter (excl. free-cutting steel, bars and rods, hot-rolled, for concrete reinforcement and tyre cord, and bars and rods, hot-rolled, containing indentations, ribs, grooves or other deformations produced during the rolling process)</v>
      </c>
      <c r="D156" s="181" t="str">
        <f t="shared" si="3"/>
        <v>72139141</v>
      </c>
      <c r="E156" s="181" t="str">
        <f>Translations!$B$611</f>
        <v>Iron or steel products</v>
      </c>
      <c r="F156" s="181" t="str">
        <f>IF(E156=" --- ","",COUNTIF($E$4:E156,E156)&amp;"_"&amp;E156)</f>
        <v>82_Iron or steel products</v>
      </c>
      <c r="H156" s="181" t="s">
        <v>1079</v>
      </c>
    </row>
    <row r="157" spans="1:8" x14ac:dyDescent="0.3">
      <c r="A157" s="181" t="s">
        <v>1080</v>
      </c>
      <c r="B157" s="181" t="s">
        <v>1081</v>
      </c>
      <c r="C157" s="181" t="str">
        <f>Translations!$B$893</f>
        <v>Bars and rods, hot-rolled, of iron or non-alloy steel, in irregularly wound coils, containing by weight &gt; 0,06% and &lt; 0,25% of carbon, of circular cross-section, measuring &lt; 14 mm in diameter (excl. of free-cutting steel, bars and rods, hot-rolled, for concrete reinforcement and tyre cord and bars and rods, hot-rolled, containing indentations, ribs, grooves or other deformations produced during the rolling process)</v>
      </c>
      <c r="D157" s="181" t="str">
        <f t="shared" si="3"/>
        <v>72139149</v>
      </c>
      <c r="E157" s="181" t="str">
        <f>Translations!$B$611</f>
        <v>Iron or steel products</v>
      </c>
      <c r="F157" s="181" t="str">
        <f>IF(E157=" --- ","",COUNTIF($E$4:E157,E157)&amp;"_"&amp;E157)</f>
        <v>83_Iron or steel products</v>
      </c>
      <c r="H157" s="181" t="s">
        <v>1082</v>
      </c>
    </row>
    <row r="158" spans="1:8" x14ac:dyDescent="0.3">
      <c r="A158" s="181" t="s">
        <v>1083</v>
      </c>
      <c r="B158" s="181" t="s">
        <v>1084</v>
      </c>
      <c r="C158" s="181" t="str">
        <f>Translations!$B$894</f>
        <v>Bars and rods, hot-rolled, in irregularly wound coils, of iron or non-alloy steel, containing by weight &gt;= 0,25% but &lt;= 0,75% carbon, of circular cross-section measuring &lt; 14 mm in diameter (excl. of free-cutting steel, and bars and rods, smooth, for concrete reinforcement and tyre cord, and bars and rods with indentations, ribs, grooves or other deformations produced during the rolling process)</v>
      </c>
      <c r="D158" s="181" t="str">
        <f t="shared" si="3"/>
        <v>72139170</v>
      </c>
      <c r="E158" s="181" t="str">
        <f>Translations!$B$611</f>
        <v>Iron or steel products</v>
      </c>
      <c r="F158" s="181" t="str">
        <f>IF(E158=" --- ","",COUNTIF($E$4:E158,E158)&amp;"_"&amp;E158)</f>
        <v>84_Iron or steel products</v>
      </c>
      <c r="H158" s="181" t="s">
        <v>1085</v>
      </c>
    </row>
    <row r="159" spans="1:8" x14ac:dyDescent="0.3">
      <c r="A159" s="181" t="s">
        <v>1086</v>
      </c>
      <c r="B159" s="181" t="s">
        <v>1087</v>
      </c>
      <c r="C159" s="181" t="str">
        <f>Translations!$B$895</f>
        <v>Bars and rods, hot-rolled, of iron or non-alloy steel, in irregularly wound coils, containing by weight &gt; 0,75% of carbon, of circular cross-section measuring &lt; 14 mm in diameter (excl. of free-cutting steel, bars and rods, smooth, for tyre cord and bars and rods with indentations, ribs, grooves and other deformations produced during the rolling process)</v>
      </c>
      <c r="D159" s="181" t="str">
        <f t="shared" si="3"/>
        <v>72139190</v>
      </c>
      <c r="E159" s="181" t="str">
        <f>Translations!$B$611</f>
        <v>Iron or steel products</v>
      </c>
      <c r="F159" s="181" t="str">
        <f>IF(E159=" --- ","",COUNTIF($E$4:E159,E159)&amp;"_"&amp;E159)</f>
        <v>85_Iron or steel products</v>
      </c>
      <c r="H159" s="181" t="s">
        <v>1088</v>
      </c>
    </row>
    <row r="160" spans="1:8" x14ac:dyDescent="0.3">
      <c r="A160" s="181" t="s">
        <v>1090</v>
      </c>
      <c r="B160" s="181" t="s">
        <v>1091</v>
      </c>
      <c r="C160" s="181" t="str">
        <f>Translations!$B$897</f>
        <v>Bars and rods, of iron or non-alloy steel, hot-rolled, in irregularly wound coils, containing by weight &lt; 0,25% carbon (excl. products of circular cross-section measuring &lt; 14 mm in diameter, bars and rods of free-cutting steel, and bars and rods with indentations, ribs, grooves or other deformations produced during the rolling process)</v>
      </c>
      <c r="D160" s="181" t="str">
        <f t="shared" si="3"/>
        <v>72139910</v>
      </c>
      <c r="E160" s="181" t="str">
        <f>Translations!$B$611</f>
        <v>Iron or steel products</v>
      </c>
      <c r="F160" s="181" t="str">
        <f>IF(E160=" --- ","",COUNTIF($E$4:E160,E160)&amp;"_"&amp;E160)</f>
        <v>86_Iron or steel products</v>
      </c>
      <c r="H160" s="181" t="s">
        <v>1092</v>
      </c>
    </row>
    <row r="161" spans="1:8" x14ac:dyDescent="0.3">
      <c r="A161" s="181" t="s">
        <v>1093</v>
      </c>
      <c r="B161" s="181" t="s">
        <v>1094</v>
      </c>
      <c r="C161" s="181" t="str">
        <f>Translations!$B$898</f>
        <v>Bars and rods, hot-rolled, in irregularly wound coils, of iron or non-alloy steel, containing by weight &gt;= 0,25% carbon (excl. products of circular cross-section measuring &lt; 14 mm diameter, bars and rods of free-cutting steel, and bars and rods with indentations, ribs, grooves or other deformations produced during the rolling process)</v>
      </c>
      <c r="D161" s="181" t="str">
        <f t="shared" si="3"/>
        <v>72139990</v>
      </c>
      <c r="E161" s="181" t="str">
        <f>Translations!$B$611</f>
        <v>Iron or steel products</v>
      </c>
      <c r="F161" s="181" t="str">
        <f>IF(E161=" --- ","",COUNTIF($E$4:E161,E161)&amp;"_"&amp;E161)</f>
        <v>87_Iron or steel products</v>
      </c>
      <c r="H161" s="181" t="s">
        <v>1095</v>
      </c>
    </row>
    <row r="162" spans="1:8" x14ac:dyDescent="0.3">
      <c r="A162" s="181" t="s">
        <v>1097</v>
      </c>
      <c r="B162" s="181" t="s">
        <v>1098</v>
      </c>
      <c r="C162" s="181" t="str">
        <f>Translations!$B$900</f>
        <v>Bars and rods, of iron or non-alloy steel, not further worked than forged (excl. in irregularly wound coils)</v>
      </c>
      <c r="D162" s="181" t="str">
        <f t="shared" si="3"/>
        <v>72141000</v>
      </c>
      <c r="E162" s="181" t="str">
        <f>Translations!$B$611</f>
        <v>Iron or steel products</v>
      </c>
      <c r="F162" s="181" t="str">
        <f>IF(E162=" --- ","",COUNTIF($E$4:E162,E162)&amp;"_"&amp;E162)</f>
        <v>88_Iron or steel products</v>
      </c>
      <c r="H162" s="181" t="s">
        <v>1099</v>
      </c>
    </row>
    <row r="163" spans="1:8" x14ac:dyDescent="0.3">
      <c r="A163" s="181" t="s">
        <v>1100</v>
      </c>
      <c r="B163" s="181" t="s">
        <v>1101</v>
      </c>
      <c r="C163" s="181" t="str">
        <f>Translations!$B$901</f>
        <v>Bars and rods, of iron or non-alloy steel, with indentations, ribs, groves or other deformations produced during the rolling process</v>
      </c>
      <c r="D163" s="181" t="str">
        <f t="shared" si="3"/>
        <v>72142000</v>
      </c>
      <c r="E163" s="181" t="str">
        <f>Translations!$B$611</f>
        <v>Iron or steel products</v>
      </c>
      <c r="F163" s="181" t="str">
        <f>IF(E163=" --- ","",COUNTIF($E$4:E163,E163)&amp;"_"&amp;E163)</f>
        <v>89_Iron or steel products</v>
      </c>
      <c r="H163" s="181" t="s">
        <v>1102</v>
      </c>
    </row>
    <row r="164" spans="1:8" x14ac:dyDescent="0.3">
      <c r="A164" s="181" t="s">
        <v>1103</v>
      </c>
      <c r="B164" s="181" t="s">
        <v>1104</v>
      </c>
      <c r="C164" s="181" t="str">
        <f>Translations!$B$902</f>
        <v>Bars and rods, of non-alloy free-cutting steel, not further worked than hot-rolled, hot-drawn or hot-extruded (excl. containing indentations, ribs, grooves or other deformations produced during the rolling process or twisted after rolling)</v>
      </c>
      <c r="D164" s="181" t="str">
        <f t="shared" si="3"/>
        <v>72143000</v>
      </c>
      <c r="E164" s="181" t="str">
        <f>Translations!$B$611</f>
        <v>Iron or steel products</v>
      </c>
      <c r="F164" s="181" t="str">
        <f>IF(E164=" --- ","",COUNTIF($E$4:E164,E164)&amp;"_"&amp;E164)</f>
        <v>90_Iron or steel products</v>
      </c>
      <c r="H164" s="181" t="s">
        <v>1105</v>
      </c>
    </row>
    <row r="165" spans="1:8" x14ac:dyDescent="0.3">
      <c r="A165" s="181" t="s">
        <v>1107</v>
      </c>
      <c r="B165" s="181" t="s">
        <v>1108</v>
      </c>
      <c r="C165" s="181" t="str">
        <f>Translations!$B$904</f>
        <v>Bars and rods of iron or non-alloy steel, not further worked than hot-rolled, hot-drawn or hot-extruded, containing by weight &lt; 0,25% of carbon, of rectangular "other than square" cross-section (excl. those with indentations, ribs, grooves or other deformations produced during the rolling process, bars and rods twisted after rolling, and free-cutting steel)</v>
      </c>
      <c r="D165" s="181" t="str">
        <f t="shared" si="3"/>
        <v>72149110</v>
      </c>
      <c r="E165" s="181" t="str">
        <f>Translations!$B$611</f>
        <v>Iron or steel products</v>
      </c>
      <c r="F165" s="181" t="str">
        <f>IF(E165=" --- ","",COUNTIF($E$4:E165,E165)&amp;"_"&amp;E165)</f>
        <v>91_Iron or steel products</v>
      </c>
      <c r="H165" s="181" t="s">
        <v>1109</v>
      </c>
    </row>
    <row r="166" spans="1:8" x14ac:dyDescent="0.3">
      <c r="A166" s="181" t="s">
        <v>1110</v>
      </c>
      <c r="B166" s="181" t="s">
        <v>1111</v>
      </c>
      <c r="C166" s="181" t="str">
        <f>Translations!$B$905</f>
        <v>Other bars and rods of iron or non-alloy steel, only hot-rolled, only hot-drawn or only hot-extruded, containing by weight &gt;= 0,25% of carbon, of rectangular "other than square" cross-section (excl. those with indentations, ribs, grooves or other deformations produced during the rolling process, bars and rods twisted after rolling, and free-cutting steel)</v>
      </c>
      <c r="D166" s="181" t="str">
        <f t="shared" si="3"/>
        <v>72149190</v>
      </c>
      <c r="E166" s="181" t="str">
        <f>Translations!$B$611</f>
        <v>Iron or steel products</v>
      </c>
      <c r="F166" s="181" t="str">
        <f>IF(E166=" --- ","",COUNTIF($E$4:E166,E166)&amp;"_"&amp;E166)</f>
        <v>92_Iron or steel products</v>
      </c>
      <c r="H166" s="181" t="s">
        <v>1112</v>
      </c>
    </row>
    <row r="167" spans="1:8" x14ac:dyDescent="0.3">
      <c r="A167" s="181" t="s">
        <v>1114</v>
      </c>
      <c r="B167" s="181" t="s">
        <v>1115</v>
      </c>
      <c r="C167" s="181" t="str">
        <f>Translations!$B$907</f>
        <v>Bars and rods of the type used for concrete reinforcement, smooth, of iron or non-alloy steel, only hot-rolled, only hot-drawn or only hot-extruded, containing &lt; 0,25% of carbon, of square cross-section or of a cross-section other than rectangular</v>
      </c>
      <c r="D167" s="181" t="str">
        <f t="shared" si="3"/>
        <v>72149910</v>
      </c>
      <c r="E167" s="181" t="str">
        <f>Translations!$B$611</f>
        <v>Iron or steel products</v>
      </c>
      <c r="F167" s="181" t="str">
        <f>IF(E167=" --- ","",COUNTIF($E$4:E167,E167)&amp;"_"&amp;E167)</f>
        <v>93_Iron or steel products</v>
      </c>
      <c r="H167" s="181" t="s">
        <v>1116</v>
      </c>
    </row>
    <row r="168" spans="1:8" x14ac:dyDescent="0.3">
      <c r="A168" s="181" t="s">
        <v>1117</v>
      </c>
      <c r="B168" s="181" t="s">
        <v>1118</v>
      </c>
      <c r="C168" s="181" t="str">
        <f>Translations!$B$908</f>
        <v>Bars and rods of iron or non-alloy steel, only hot-rolled, hot-drawn or hot-extruded, containing &lt; 0,25% of carbon, of circular cross-section, of a maximum diameter of &gt;= 80 mm (other than of free-cutting steel, smooth bars and rods, for reinfoced concrete, or bars and rods containing indentations, ribs, grooves or other deformations produced during the rolling process, or wound after rolling)</v>
      </c>
      <c r="D168" s="181" t="str">
        <f t="shared" si="3"/>
        <v>72149931</v>
      </c>
      <c r="E168" s="181" t="str">
        <f>Translations!$B$611</f>
        <v>Iron or steel products</v>
      </c>
      <c r="F168" s="181" t="str">
        <f>IF(E168=" --- ","",COUNTIF($E$4:E168,E168)&amp;"_"&amp;E168)</f>
        <v>94_Iron or steel products</v>
      </c>
      <c r="H168" s="181" t="s">
        <v>1119</v>
      </c>
    </row>
    <row r="169" spans="1:8" x14ac:dyDescent="0.3">
      <c r="A169" s="181" t="s">
        <v>1120</v>
      </c>
      <c r="B169" s="181" t="s">
        <v>1121</v>
      </c>
      <c r="C169" s="181" t="str">
        <f>Translations!$B$909</f>
        <v>Bars and rods of iron or non-alloy steel, only hot-rolled, hot-drawn or hot-extruded, containing &lt; 0,25% of carbon, of circular cross-section of a maximum diameter of &lt; 80 mm (other than of free-cutting steel, smooth bars and rods, for reinforced concrete, or bars and rods containing indentations, ribs, grooves or other deformations produced during the rolling process, or wound after rolling)</v>
      </c>
      <c r="D169" s="181" t="str">
        <f t="shared" si="3"/>
        <v>72149939</v>
      </c>
      <c r="E169" s="181" t="str">
        <f>Translations!$B$611</f>
        <v>Iron or steel products</v>
      </c>
      <c r="F169" s="181" t="str">
        <f>IF(E169=" --- ","",COUNTIF($E$4:E169,E169)&amp;"_"&amp;E169)</f>
        <v>95_Iron or steel products</v>
      </c>
      <c r="H169" s="181" t="s">
        <v>1122</v>
      </c>
    </row>
    <row r="170" spans="1:8" x14ac:dyDescent="0.3">
      <c r="A170" s="181" t="s">
        <v>1123</v>
      </c>
      <c r="B170" s="181" t="s">
        <v>1124</v>
      </c>
      <c r="C170" s="181" t="str">
        <f>Translations!$B$910</f>
        <v>Bars and rods of iron or non-alloy steel, only hot-rolled, hot-drawn or hot-extruded, containing by weight &lt; 0,25% of carbon, of square cross-section or of a cross-section other than square or circular (other than of free-cutting steel, smooth bars and rods, for reinforced concrete, or bars and rods containing indentations, ribs, grooves or other deformations produced during the rolling process, or wound after rolling)</v>
      </c>
      <c r="D170" s="181" t="str">
        <f t="shared" si="3"/>
        <v>72149950</v>
      </c>
      <c r="E170" s="181" t="str">
        <f>Translations!$B$611</f>
        <v>Iron or steel products</v>
      </c>
      <c r="F170" s="181" t="str">
        <f>IF(E170=" --- ","",COUNTIF($E$4:E170,E170)&amp;"_"&amp;E170)</f>
        <v>96_Iron or steel products</v>
      </c>
      <c r="H170" s="181" t="s">
        <v>1125</v>
      </c>
    </row>
    <row r="171" spans="1:8" x14ac:dyDescent="0.3">
      <c r="A171" s="181" t="s">
        <v>1126</v>
      </c>
      <c r="B171" s="181" t="s">
        <v>1127</v>
      </c>
      <c r="C171" s="181" t="str">
        <f>Translations!$B$911</f>
        <v>Bars and rods of iron or non-alloy steel, only hot-rolled, only hot-drawn or only hot-extruded, containing by weight &gt;= 0,25% carbon, of circular cross-section measuring &gt;= 80 mm in diameter (excl. bars and rods with indentations, ribs, grooves or other deformations produced during the rolling process, twisted after rolling, and of free-cutting steel)</v>
      </c>
      <c r="D171" s="181" t="str">
        <f t="shared" si="3"/>
        <v>72149971</v>
      </c>
      <c r="E171" s="181" t="str">
        <f>Translations!$B$611</f>
        <v>Iron or steel products</v>
      </c>
      <c r="F171" s="181" t="str">
        <f>IF(E171=" --- ","",COUNTIF($E$4:E171,E171)&amp;"_"&amp;E171)</f>
        <v>97_Iron or steel products</v>
      </c>
      <c r="H171" s="181" t="s">
        <v>1128</v>
      </c>
    </row>
    <row r="172" spans="1:8" x14ac:dyDescent="0.3">
      <c r="A172" s="181" t="s">
        <v>1129</v>
      </c>
      <c r="B172" s="181" t="s">
        <v>1130</v>
      </c>
      <c r="C172" s="181" t="str">
        <f>Translations!$B$912</f>
        <v>Bars and rods of iron or non-alloy steel, only hot-rolled, only hot-drawn or only hot-extruded, containing by weight &gt;= 0,25% carbon, of circular cross-section measuring &lt; 80 mm in diameter (excl. bars and rods with indentations, ribs, grooves or other deformations produced during the rolling process, twisted after rolling, and of free-cutting steel)</v>
      </c>
      <c r="D172" s="181" t="str">
        <f t="shared" si="3"/>
        <v>72149979</v>
      </c>
      <c r="E172" s="181" t="str">
        <f>Translations!$B$611</f>
        <v>Iron or steel products</v>
      </c>
      <c r="F172" s="181" t="str">
        <f>IF(E172=" --- ","",COUNTIF($E$4:E172,E172)&amp;"_"&amp;E172)</f>
        <v>98_Iron or steel products</v>
      </c>
      <c r="H172" s="181" t="s">
        <v>1131</v>
      </c>
    </row>
    <row r="173" spans="1:8" x14ac:dyDescent="0.3">
      <c r="A173" s="181" t="s">
        <v>1132</v>
      </c>
      <c r="B173" s="181" t="s">
        <v>1133</v>
      </c>
      <c r="C173" s="181" t="str">
        <f>Translations!$B$913</f>
        <v>Bars and rods of iron or non-alloy steel, only hot-rolled, only hot-drawn or only hot-extruded, containing by weight &gt;= 0,25% carbon, of square or of other than rectangular or circular cross-section (excl. indentations, ribs, grooves or other deformations produced during the rolling process, twisted fter rolling, and of free-cutting steel)</v>
      </c>
      <c r="D173" s="181" t="str">
        <f t="shared" si="3"/>
        <v>72149995</v>
      </c>
      <c r="E173" s="181" t="str">
        <f>Translations!$B$611</f>
        <v>Iron or steel products</v>
      </c>
      <c r="F173" s="181" t="str">
        <f>IF(E173=" --- ","",COUNTIF($E$4:E173,E173)&amp;"_"&amp;E173)</f>
        <v>99_Iron or steel products</v>
      </c>
      <c r="H173" s="181" t="s">
        <v>1134</v>
      </c>
    </row>
    <row r="174" spans="1:8" x14ac:dyDescent="0.3">
      <c r="A174" s="181" t="s">
        <v>1136</v>
      </c>
      <c r="B174" s="181" t="s">
        <v>1137</v>
      </c>
      <c r="C174" s="181" t="str">
        <f>Translations!$B$915</f>
        <v>Bars and rods, of non-alloy free-cutting steel, not further worked than cold-formed or cold-finished</v>
      </c>
      <c r="D174" s="181" t="str">
        <f t="shared" si="3"/>
        <v>72151000</v>
      </c>
      <c r="E174" s="181" t="str">
        <f>Translations!$B$611</f>
        <v>Iron or steel products</v>
      </c>
      <c r="F174" s="181" t="str">
        <f>IF(E174=" --- ","",COUNTIF($E$4:E174,E174)&amp;"_"&amp;E174)</f>
        <v>100_Iron or steel products</v>
      </c>
      <c r="H174" s="181" t="s">
        <v>1138</v>
      </c>
    </row>
    <row r="175" spans="1:8" x14ac:dyDescent="0.3">
      <c r="A175" s="181" t="s">
        <v>1140</v>
      </c>
      <c r="B175" s="181" t="s">
        <v>1141</v>
      </c>
      <c r="C175" s="181" t="str">
        <f>Translations!$B$917</f>
        <v>Other bars and rods of iron or non-alloy steel, not further worked than cold-formed or cold-finished, containing by weight &lt; 0,25% of carbon of rectangular "other than square" cross-section (excl. those of free-cutting steel)</v>
      </c>
      <c r="D175" s="181" t="str">
        <f t="shared" si="3"/>
        <v>72155011</v>
      </c>
      <c r="E175" s="181" t="str">
        <f>Translations!$B$611</f>
        <v>Iron or steel products</v>
      </c>
      <c r="F175" s="181" t="str">
        <f>IF(E175=" --- ","",COUNTIF($E$4:E175,E175)&amp;"_"&amp;E175)</f>
        <v>101_Iron or steel products</v>
      </c>
      <c r="H175" s="181" t="s">
        <v>1142</v>
      </c>
    </row>
    <row r="176" spans="1:8" x14ac:dyDescent="0.3">
      <c r="A176" s="181" t="s">
        <v>1143</v>
      </c>
      <c r="B176" s="181" t="s">
        <v>1144</v>
      </c>
      <c r="C176" s="181" t="str">
        <f>Translations!$B$918</f>
        <v>Other bars and rods of iron or non-alloy steel, not further worked than cold-formed or cold-finished, containing by weight &lt; 0,25% of carbon, of square or other than rectangular cross-section (excl. those of free-cutting steel)</v>
      </c>
      <c r="D176" s="181" t="str">
        <f t="shared" si="3"/>
        <v>72155019</v>
      </c>
      <c r="E176" s="181" t="str">
        <f>Translations!$B$611</f>
        <v>Iron or steel products</v>
      </c>
      <c r="F176" s="181" t="str">
        <f>IF(E176=" --- ","",COUNTIF($E$4:E176,E176)&amp;"_"&amp;E176)</f>
        <v>102_Iron or steel products</v>
      </c>
      <c r="H176" s="181" t="s">
        <v>1145</v>
      </c>
    </row>
    <row r="177" spans="1:8" x14ac:dyDescent="0.3">
      <c r="A177" s="181" t="s">
        <v>1146</v>
      </c>
      <c r="B177" s="181" t="s">
        <v>1147</v>
      </c>
      <c r="C177" s="181" t="str">
        <f>Translations!$B$919</f>
        <v>Other bars and rods of iron or non-alloy steel, not further worked than cold-formed or cold-finished, containing by weight &gt;= 0,25% of carbon (excl. those of free-cutting steel)</v>
      </c>
      <c r="D177" s="181" t="str">
        <f t="shared" si="3"/>
        <v>72155080</v>
      </c>
      <c r="E177" s="181" t="str">
        <f>Translations!$B$611</f>
        <v>Iron or steel products</v>
      </c>
      <c r="F177" s="181" t="str">
        <f>IF(E177=" --- ","",COUNTIF($E$4:E177,E177)&amp;"_"&amp;E177)</f>
        <v>103_Iron or steel products</v>
      </c>
      <c r="H177" s="181" t="s">
        <v>1148</v>
      </c>
    </row>
    <row r="178" spans="1:8" x14ac:dyDescent="0.3">
      <c r="A178" s="181" t="s">
        <v>1149</v>
      </c>
      <c r="B178" s="181" t="s">
        <v>1150</v>
      </c>
      <c r="C178" s="181" t="str">
        <f>Translations!$B$920</f>
        <v>Bars or rods, of iron or non-alloy steel, cold-formed or cold-finished and further worked or hot-formed and further worked, n.e.s.</v>
      </c>
      <c r="D178" s="181" t="str">
        <f t="shared" si="3"/>
        <v>72159000</v>
      </c>
      <c r="E178" s="181" t="str">
        <f>Translations!$B$611</f>
        <v>Iron or steel products</v>
      </c>
      <c r="F178" s="181" t="str">
        <f>IF(E178=" --- ","",COUNTIF($E$4:E178,E178)&amp;"_"&amp;E178)</f>
        <v>104_Iron or steel products</v>
      </c>
      <c r="H178" s="181" t="s">
        <v>1151</v>
      </c>
    </row>
    <row r="179" spans="1:8" x14ac:dyDescent="0.3">
      <c r="A179" s="181" t="s">
        <v>1153</v>
      </c>
      <c r="B179" s="181" t="s">
        <v>1154</v>
      </c>
      <c r="C179" s="181" t="str">
        <f>Translations!$B$922</f>
        <v>U, I or H sections of iron or non-alloy steel, not further worked than hot-rolled, hot-drawn or extruded, of a height of &lt; 80 mm</v>
      </c>
      <c r="D179" s="181" t="str">
        <f t="shared" si="3"/>
        <v>72161000</v>
      </c>
      <c r="E179" s="181" t="str">
        <f>Translations!$B$611</f>
        <v>Iron or steel products</v>
      </c>
      <c r="F179" s="181" t="str">
        <f>IF(E179=" --- ","",COUNTIF($E$4:E179,E179)&amp;"_"&amp;E179)</f>
        <v>105_Iron or steel products</v>
      </c>
      <c r="H179" s="181" t="s">
        <v>1155</v>
      </c>
    </row>
    <row r="180" spans="1:8" x14ac:dyDescent="0.3">
      <c r="A180" s="181" t="s">
        <v>1156</v>
      </c>
      <c r="B180" s="181" t="s">
        <v>1157</v>
      </c>
      <c r="C180" s="181" t="str">
        <f>Translations!$B$923</f>
        <v>L sections of iron or non-alloy steel, not further worked than hot-rolled, hot-drawn or extruded, of a height of &lt; 80 mm</v>
      </c>
      <c r="D180" s="181" t="str">
        <f t="shared" si="3"/>
        <v>72162100</v>
      </c>
      <c r="E180" s="181" t="str">
        <f>Translations!$B$611</f>
        <v>Iron or steel products</v>
      </c>
      <c r="F180" s="181" t="str">
        <f>IF(E180=" --- ","",COUNTIF($E$4:E180,E180)&amp;"_"&amp;E180)</f>
        <v>106_Iron or steel products</v>
      </c>
      <c r="H180" s="181" t="s">
        <v>1158</v>
      </c>
    </row>
    <row r="181" spans="1:8" x14ac:dyDescent="0.3">
      <c r="A181" s="181" t="s">
        <v>1159</v>
      </c>
      <c r="B181" s="181" t="s">
        <v>1160</v>
      </c>
      <c r="C181" s="181" t="str">
        <f>Translations!$B$924</f>
        <v>T sections of iron or non-alloy steel, not further worked than hot-rolled, hot-drawn or extruded, of a height of &lt; 80 mm</v>
      </c>
      <c r="D181" s="181" t="str">
        <f t="shared" si="3"/>
        <v>72162200</v>
      </c>
      <c r="E181" s="181" t="str">
        <f>Translations!$B$611</f>
        <v>Iron or steel products</v>
      </c>
      <c r="F181" s="181" t="str">
        <f>IF(E181=" --- ","",COUNTIF($E$4:E181,E181)&amp;"_"&amp;E181)</f>
        <v>107_Iron or steel products</v>
      </c>
      <c r="H181" s="181" t="s">
        <v>1161</v>
      </c>
    </row>
    <row r="182" spans="1:8" x14ac:dyDescent="0.3">
      <c r="A182" s="181" t="s">
        <v>1163</v>
      </c>
      <c r="B182" s="181" t="s">
        <v>1164</v>
      </c>
      <c r="C182" s="181" t="str">
        <f>Translations!$B$926</f>
        <v>U sections of iron or non-alloy steel, simply hot-rolled, hot-drawn or extruded, of a height &gt;= 80 mm but &lt;= 220 mm</v>
      </c>
      <c r="D182" s="181" t="str">
        <f t="shared" si="3"/>
        <v>72163110</v>
      </c>
      <c r="E182" s="181" t="str">
        <f>Translations!$B$611</f>
        <v>Iron or steel products</v>
      </c>
      <c r="F182" s="181" t="str">
        <f>IF(E182=" --- ","",COUNTIF($E$4:E182,E182)&amp;"_"&amp;E182)</f>
        <v>108_Iron or steel products</v>
      </c>
      <c r="H182" s="181" t="s">
        <v>1165</v>
      </c>
    </row>
    <row r="183" spans="1:8" x14ac:dyDescent="0.3">
      <c r="A183" s="181" t="s">
        <v>1166</v>
      </c>
      <c r="B183" s="181" t="s">
        <v>1167</v>
      </c>
      <c r="C183" s="181" t="str">
        <f>Translations!$B$927</f>
        <v>U sections of iron or non-alloy steel, simply hot-rolled, hot-drawn or extruded, of a height &gt; 220 mm</v>
      </c>
      <c r="D183" s="181" t="str">
        <f t="shared" si="3"/>
        <v>72163190</v>
      </c>
      <c r="E183" s="181" t="str">
        <f>Translations!$B$611</f>
        <v>Iron or steel products</v>
      </c>
      <c r="F183" s="181" t="str">
        <f>IF(E183=" --- ","",COUNTIF($E$4:E183,E183)&amp;"_"&amp;E183)</f>
        <v>109_Iron or steel products</v>
      </c>
      <c r="H183" s="181" t="s">
        <v>1168</v>
      </c>
    </row>
    <row r="184" spans="1:8" x14ac:dyDescent="0.3">
      <c r="A184" s="181" t="s">
        <v>1170</v>
      </c>
      <c r="B184" s="181" t="s">
        <v>1171</v>
      </c>
      <c r="C184" s="181" t="str">
        <f>Translations!$B$929</f>
        <v>I sections with parallel flange faces, of iron or non-alloy steel, simply hot-rolled, hot-drawn or extruded, of a height &gt;= 80 mm but &lt;= 220 mm</v>
      </c>
      <c r="D184" s="181" t="str">
        <f t="shared" si="3"/>
        <v>72163211</v>
      </c>
      <c r="E184" s="181" t="str">
        <f>Translations!$B$611</f>
        <v>Iron or steel products</v>
      </c>
      <c r="F184" s="181" t="str">
        <f>IF(E184=" --- ","",COUNTIF($E$4:E184,E184)&amp;"_"&amp;E184)</f>
        <v>110_Iron or steel products</v>
      </c>
      <c r="H184" s="181" t="s">
        <v>1172</v>
      </c>
    </row>
    <row r="185" spans="1:8" x14ac:dyDescent="0.3">
      <c r="A185" s="181" t="s">
        <v>1173</v>
      </c>
      <c r="B185" s="181" t="s">
        <v>1174</v>
      </c>
      <c r="C185" s="181" t="str">
        <f>Translations!$B$930</f>
        <v>I sections of iron or non-alloy steel, simply hot-rolled, hot-drawn or extruded, of a height &gt;= 80 mm but &lt;= 220 mm (excl. 7216.32.11)</v>
      </c>
      <c r="D185" s="181" t="str">
        <f t="shared" si="3"/>
        <v>72163219</v>
      </c>
      <c r="E185" s="181" t="str">
        <f>Translations!$B$611</f>
        <v>Iron or steel products</v>
      </c>
      <c r="F185" s="181" t="str">
        <f>IF(E185=" --- ","",COUNTIF($E$4:E185,E185)&amp;"_"&amp;E185)</f>
        <v>111_Iron or steel products</v>
      </c>
      <c r="H185" s="181" t="s">
        <v>1175</v>
      </c>
    </row>
    <row r="186" spans="1:8" x14ac:dyDescent="0.3">
      <c r="A186" s="181" t="s">
        <v>1176</v>
      </c>
      <c r="B186" s="181" t="s">
        <v>1177</v>
      </c>
      <c r="C186" s="181" t="str">
        <f>Translations!$B$931</f>
        <v>I sections with parallel flange faces, of iron or non-alloy steel, simply hot-rolled, hot-drawn or extruded, of a height &gt; 220 mm</v>
      </c>
      <c r="D186" s="181" t="str">
        <f t="shared" si="3"/>
        <v>72163291</v>
      </c>
      <c r="E186" s="181" t="str">
        <f>Translations!$B$611</f>
        <v>Iron or steel products</v>
      </c>
      <c r="F186" s="181" t="str">
        <f>IF(E186=" --- ","",COUNTIF($E$4:E186,E186)&amp;"_"&amp;E186)</f>
        <v>112_Iron or steel products</v>
      </c>
      <c r="H186" s="181" t="s">
        <v>1178</v>
      </c>
    </row>
    <row r="187" spans="1:8" x14ac:dyDescent="0.3">
      <c r="A187" s="181" t="s">
        <v>1179</v>
      </c>
      <c r="B187" s="181" t="s">
        <v>1180</v>
      </c>
      <c r="C187" s="181" t="str">
        <f>Translations!$B$932</f>
        <v>I sections of iron or non-alloy steel, simply hot-rolled, hot-drawn or extruded, of a height &gt; 220 mm (excl. 7216.32.91)</v>
      </c>
      <c r="D187" s="181" t="str">
        <f t="shared" si="3"/>
        <v>72163299</v>
      </c>
      <c r="E187" s="181" t="str">
        <f>Translations!$B$611</f>
        <v>Iron or steel products</v>
      </c>
      <c r="F187" s="181" t="str">
        <f>IF(E187=" --- ","",COUNTIF($E$4:E187,E187)&amp;"_"&amp;E187)</f>
        <v>113_Iron or steel products</v>
      </c>
      <c r="H187" s="181" t="s">
        <v>1181</v>
      </c>
    </row>
    <row r="188" spans="1:8" x14ac:dyDescent="0.3">
      <c r="A188" s="181" t="s">
        <v>1183</v>
      </c>
      <c r="B188" s="181" t="s">
        <v>1184</v>
      </c>
      <c r="C188" s="181" t="str">
        <f>Translations!$B$934</f>
        <v>H sections of iron or non-alloy steel, simply hot-rolled, hot-drawn or extruded, of a height &gt;= 80 mm but &lt;= 180 mm</v>
      </c>
      <c r="D188" s="181" t="str">
        <f t="shared" si="3"/>
        <v>72163310</v>
      </c>
      <c r="E188" s="181" t="str">
        <f>Translations!$B$611</f>
        <v>Iron or steel products</v>
      </c>
      <c r="F188" s="181" t="str">
        <f>IF(E188=" --- ","",COUNTIF($E$4:E188,E188)&amp;"_"&amp;E188)</f>
        <v>114_Iron or steel products</v>
      </c>
      <c r="H188" s="181" t="s">
        <v>1185</v>
      </c>
    </row>
    <row r="189" spans="1:8" x14ac:dyDescent="0.3">
      <c r="A189" s="181" t="s">
        <v>1186</v>
      </c>
      <c r="B189" s="181" t="s">
        <v>1187</v>
      </c>
      <c r="C189" s="181" t="str">
        <f>Translations!$B$935</f>
        <v>H sections of iron or non-alloy steel, simply hot-rolled, hot-drawn or extruded, of a height &gt; 180 mm</v>
      </c>
      <c r="D189" s="181" t="str">
        <f t="shared" si="3"/>
        <v>72163390</v>
      </c>
      <c r="E189" s="181" t="str">
        <f>Translations!$B$611</f>
        <v>Iron or steel products</v>
      </c>
      <c r="F189" s="181" t="str">
        <f>IF(E189=" --- ","",COUNTIF($E$4:E189,E189)&amp;"_"&amp;E189)</f>
        <v>115_Iron or steel products</v>
      </c>
      <c r="H189" s="181" t="s">
        <v>1188</v>
      </c>
    </row>
    <row r="190" spans="1:8" x14ac:dyDescent="0.3">
      <c r="A190" s="181" t="s">
        <v>1190</v>
      </c>
      <c r="B190" s="181" t="s">
        <v>1191</v>
      </c>
      <c r="C190" s="181" t="str">
        <f>Translations!$B$937</f>
        <v>L sections of iron or non-alloy steel, not further worked than hot-rolled, hot-drawn or extruded, of a height of &gt;= 80 mm</v>
      </c>
      <c r="D190" s="181" t="str">
        <f t="shared" si="3"/>
        <v>72164010</v>
      </c>
      <c r="E190" s="181" t="str">
        <f>Translations!$B$611</f>
        <v>Iron or steel products</v>
      </c>
      <c r="F190" s="181" t="str">
        <f>IF(E190=" --- ","",COUNTIF($E$4:E190,E190)&amp;"_"&amp;E190)</f>
        <v>116_Iron or steel products</v>
      </c>
      <c r="H190" s="181" t="s">
        <v>1192</v>
      </c>
    </row>
    <row r="191" spans="1:8" x14ac:dyDescent="0.3">
      <c r="A191" s="181" t="s">
        <v>1193</v>
      </c>
      <c r="B191" s="181" t="s">
        <v>1194</v>
      </c>
      <c r="C191" s="181" t="str">
        <f>Translations!$B$938</f>
        <v>T sections of iron or non-alloy steel, not further worked than hot-rolled, hot-drawn or extruded, of a height of &gt;= 80 mm</v>
      </c>
      <c r="D191" s="181" t="str">
        <f t="shared" si="3"/>
        <v>72164090</v>
      </c>
      <c r="E191" s="181" t="str">
        <f>Translations!$B$611</f>
        <v>Iron or steel products</v>
      </c>
      <c r="F191" s="181" t="str">
        <f>IF(E191=" --- ","",COUNTIF($E$4:E191,E191)&amp;"_"&amp;E191)</f>
        <v>117_Iron or steel products</v>
      </c>
      <c r="H191" s="181" t="s">
        <v>1195</v>
      </c>
    </row>
    <row r="192" spans="1:8" x14ac:dyDescent="0.3">
      <c r="A192" s="181" t="s">
        <v>1197</v>
      </c>
      <c r="B192" s="181" t="s">
        <v>1198</v>
      </c>
      <c r="C192" s="181" t="str">
        <f>Translations!$B$940</f>
        <v>Sections of iron or non-alloy steel, not further worked than hot-rolled, hot-drawn or hot-extruded, with a cross-section which is capable of being enclosed in a square the side of which is &lt;= 80 mm (excl. U, I, H, L or T sections)</v>
      </c>
      <c r="D192" s="181" t="str">
        <f t="shared" si="3"/>
        <v>72165010</v>
      </c>
      <c r="E192" s="181" t="str">
        <f>Translations!$B$611</f>
        <v>Iron or steel products</v>
      </c>
      <c r="F192" s="181" t="str">
        <f>IF(E192=" --- ","",COUNTIF($E$4:E192,E192)&amp;"_"&amp;E192)</f>
        <v>118_Iron or steel products</v>
      </c>
      <c r="H192" s="181" t="s">
        <v>1199</v>
      </c>
    </row>
    <row r="193" spans="1:8" x14ac:dyDescent="0.3">
      <c r="A193" s="181" t="s">
        <v>1200</v>
      </c>
      <c r="B193" s="181" t="s">
        <v>1201</v>
      </c>
      <c r="C193" s="181" t="str">
        <f>Translations!$B$941</f>
        <v>Bulb sections "bulb flat", only hot-rolled, hot-drawn or hot-extruded</v>
      </c>
      <c r="D193" s="181" t="str">
        <f t="shared" si="3"/>
        <v>72165091</v>
      </c>
      <c r="E193" s="181" t="str">
        <f>Translations!$B$611</f>
        <v>Iron or steel products</v>
      </c>
      <c r="F193" s="181" t="str">
        <f>IF(E193=" --- ","",COUNTIF($E$4:E193,E193)&amp;"_"&amp;E193)</f>
        <v>119_Iron or steel products</v>
      </c>
      <c r="H193" s="181" t="s">
        <v>1202</v>
      </c>
    </row>
    <row r="194" spans="1:8" x14ac:dyDescent="0.3">
      <c r="A194" s="181" t="s">
        <v>1203</v>
      </c>
      <c r="B194" s="181" t="s">
        <v>1204</v>
      </c>
      <c r="C194" s="181" t="str">
        <f>Translations!$B$942</f>
        <v>Profile of iron or non-alloy steel, only hot-rolled, hot-drawn or hot-extruded (other than with a cross-section which is capable of being enclosed in a square the side of which is &lt;= 80 mm, and U-, I-, H-, L- or T-sections and ribbed sections [ribbed steel])</v>
      </c>
      <c r="D194" s="181" t="str">
        <f t="shared" si="3"/>
        <v>72165099</v>
      </c>
      <c r="E194" s="181" t="str">
        <f>Translations!$B$611</f>
        <v>Iron or steel products</v>
      </c>
      <c r="F194" s="181" t="str">
        <f>IF(E194=" --- ","",COUNTIF($E$4:E194,E194)&amp;"_"&amp;E194)</f>
        <v>120_Iron or steel products</v>
      </c>
      <c r="H194" s="181" t="s">
        <v>1205</v>
      </c>
    </row>
    <row r="195" spans="1:8" x14ac:dyDescent="0.3">
      <c r="A195" s="181" t="s">
        <v>1207</v>
      </c>
      <c r="B195" s="181" t="s">
        <v>1208</v>
      </c>
      <c r="C195" s="181" t="str">
        <f>Translations!$B$944</f>
        <v>c, l, u, z, omega or open-ended sections of iron or non-alloy steel, simply cold-formed or cold-finished, obtained from flat-rolled products</v>
      </c>
      <c r="D195" s="181" t="str">
        <f t="shared" si="3"/>
        <v>72166110</v>
      </c>
      <c r="E195" s="181" t="str">
        <f>Translations!$B$611</f>
        <v>Iron or steel products</v>
      </c>
      <c r="F195" s="181" t="str">
        <f>IF(E195=" --- ","",COUNTIF($E$4:E195,E195)&amp;"_"&amp;E195)</f>
        <v>121_Iron or steel products</v>
      </c>
      <c r="H195" s="181" t="s">
        <v>1209</v>
      </c>
    </row>
    <row r="196" spans="1:8" x14ac:dyDescent="0.3">
      <c r="A196" s="181" t="s">
        <v>1210</v>
      </c>
      <c r="B196" s="181" t="s">
        <v>1211</v>
      </c>
      <c r="C196" s="181" t="str">
        <f>Translations!$B$945</f>
        <v>Angles, shapes and sections (other than c, l, u, z, omega or open-ended sections) of iron or non-alloy steel, simply cold-formed or cold-finished, obtained from flat-rolled products</v>
      </c>
      <c r="D196" s="181" t="str">
        <f t="shared" si="3"/>
        <v>72166190</v>
      </c>
      <c r="E196" s="181" t="str">
        <f>Translations!$B$611</f>
        <v>Iron or steel products</v>
      </c>
      <c r="F196" s="181" t="str">
        <f>IF(E196=" --- ","",COUNTIF($E$4:E196,E196)&amp;"_"&amp;E196)</f>
        <v>122_Iron or steel products</v>
      </c>
      <c r="H196" s="181" t="s">
        <v>1212</v>
      </c>
    </row>
    <row r="197" spans="1:8" x14ac:dyDescent="0.3">
      <c r="A197" s="181" t="s">
        <v>1213</v>
      </c>
      <c r="B197" s="181" t="s">
        <v>1214</v>
      </c>
      <c r="C197" s="181" t="str">
        <f>Translations!$B$946</f>
        <v>Angles, shapes and sections, of iron or non-alloy steel, not further worked than cold-formed or cold-finished (excl. profiled sheet)</v>
      </c>
      <c r="D197" s="181" t="str">
        <f t="shared" si="3"/>
        <v>72166900</v>
      </c>
      <c r="E197" s="181" t="str">
        <f>Translations!$B$611</f>
        <v>Iron or steel products</v>
      </c>
      <c r="F197" s="181" t="str">
        <f>IF(E197=" --- ","",COUNTIF($E$4:E197,E197)&amp;"_"&amp;E197)</f>
        <v>123_Iron or steel products</v>
      </c>
      <c r="H197" s="181" t="s">
        <v>1215</v>
      </c>
    </row>
    <row r="198" spans="1:8" x14ac:dyDescent="0.3">
      <c r="A198" s="181" t="s">
        <v>1217</v>
      </c>
      <c r="B198" s="181" t="s">
        <v>1218</v>
      </c>
      <c r="C198" s="181" t="str">
        <f>Translations!$B$948</f>
        <v>Sheets sheets of iron or non-alloy steel, cold-formed or cold finished, profiled "ribbed"</v>
      </c>
      <c r="D198" s="181" t="str">
        <f t="shared" si="3"/>
        <v>72169110</v>
      </c>
      <c r="E198" s="181" t="str">
        <f>Translations!$B$611</f>
        <v>Iron or steel products</v>
      </c>
      <c r="F198" s="181" t="str">
        <f>IF(E198=" --- ","",COUNTIF($E$4:E198,E198)&amp;"_"&amp;E198)</f>
        <v>124_Iron or steel products</v>
      </c>
      <c r="H198" s="181" t="s">
        <v>1219</v>
      </c>
    </row>
    <row r="199" spans="1:8" x14ac:dyDescent="0.3">
      <c r="A199" s="181" t="s">
        <v>1220</v>
      </c>
      <c r="B199" s="181" t="s">
        <v>1221</v>
      </c>
      <c r="C199" s="181" t="str">
        <f>Translations!$B$949</f>
        <v>Angles, shapes and sections, of iron or non-alloy steel, cold-formed or cold-finished from flat-rolled products and further worked (excl. profiled sheet)</v>
      </c>
      <c r="D199" s="181" t="str">
        <f t="shared" si="3"/>
        <v>72169180</v>
      </c>
      <c r="E199" s="181" t="str">
        <f>Translations!$B$611</f>
        <v>Iron or steel products</v>
      </c>
      <c r="F199" s="181" t="str">
        <f>IF(E199=" --- ","",COUNTIF($E$4:E199,E199)&amp;"_"&amp;E199)</f>
        <v>125_Iron or steel products</v>
      </c>
      <c r="H199" s="181" t="s">
        <v>1222</v>
      </c>
    </row>
    <row r="200" spans="1:8" x14ac:dyDescent="0.3">
      <c r="A200" s="181" t="s">
        <v>1223</v>
      </c>
      <c r="B200" s="181" t="s">
        <v>1224</v>
      </c>
      <c r="C200" s="181" t="str">
        <f>Translations!$B$950</f>
        <v>Angles, shapes and sections, of iron or non-alloy steel, cold-formed or cold-finished and further worked, or hot-forged, or hot-formed by other means and further worked, n.e.s. (excl. from flat-rolled products)</v>
      </c>
      <c r="D200" s="181" t="str">
        <f t="shared" si="3"/>
        <v>72169900</v>
      </c>
      <c r="E200" s="181" t="str">
        <f>Translations!$B$611</f>
        <v>Iron or steel products</v>
      </c>
      <c r="F200" s="181" t="str">
        <f>IF(E200=" --- ","",COUNTIF($E$4:E200,E200)&amp;"_"&amp;E200)</f>
        <v>126_Iron or steel products</v>
      </c>
      <c r="H200" s="181" t="s">
        <v>1225</v>
      </c>
    </row>
    <row r="201" spans="1:8" x14ac:dyDescent="0.3">
      <c r="A201" s="181" t="s">
        <v>1228</v>
      </c>
      <c r="B201" s="181" t="s">
        <v>1229</v>
      </c>
      <c r="C201" s="181" t="str">
        <f>Translations!$B$953</f>
        <v>Wire of iron or non-alloy steel, in coils, containing by weight &lt; 0,25% carbon, not plated or coated, whether or not polished, with a maximum cross-sectional dimension of &lt; 0,8 mm</v>
      </c>
      <c r="D201" s="181" t="str">
        <f t="shared" si="3"/>
        <v>72171010</v>
      </c>
      <c r="E201" s="181" t="str">
        <f>Translations!$B$611</f>
        <v>Iron or steel products</v>
      </c>
      <c r="F201" s="181" t="str">
        <f>IF(E201=" --- ","",COUNTIF($E$4:E201,E201)&amp;"_"&amp;E201)</f>
        <v>127_Iron or steel products</v>
      </c>
      <c r="H201" s="181" t="s">
        <v>1230</v>
      </c>
    </row>
    <row r="202" spans="1:8" x14ac:dyDescent="0.3">
      <c r="A202" s="181" t="s">
        <v>1231</v>
      </c>
      <c r="B202" s="181" t="s">
        <v>1232</v>
      </c>
      <c r="C202" s="181" t="str">
        <f>Translations!$B$954</f>
        <v>Wire of iron or non-alloy steel, in coils, containing by weight &lt; 0,25% carbon, with indentations, ribs, grooves or other deformations produced during the rolling process, not plated or coated, with a maximum cross-sectional dimension of &gt;= 0,8 mm</v>
      </c>
      <c r="D202" s="181" t="str">
        <f t="shared" si="3"/>
        <v>72171031</v>
      </c>
      <c r="E202" s="181" t="str">
        <f>Translations!$B$611</f>
        <v>Iron or steel products</v>
      </c>
      <c r="F202" s="181" t="str">
        <f>IF(E202=" --- ","",COUNTIF($E$4:E202,E202)&amp;"_"&amp;E202)</f>
        <v>128_Iron or steel products</v>
      </c>
      <c r="H202" s="181" t="s">
        <v>1233</v>
      </c>
    </row>
    <row r="203" spans="1:8" x14ac:dyDescent="0.3">
      <c r="A203" s="181" t="s">
        <v>1234</v>
      </c>
      <c r="B203" s="181" t="s">
        <v>1235</v>
      </c>
      <c r="C203" s="181" t="str">
        <f>Translations!$B$955</f>
        <v>Wire of iron or non-alloy steel, in coils, containing by weight &lt; 0,25% carbon, not plated or coated, with a maximum cross-sectional dimension of &gt;= 0,8 mm (without indentations, ribs, grooves or other deformations produced during the rolling process)</v>
      </c>
      <c r="D203" s="181" t="str">
        <f t="shared" si="3"/>
        <v>72171039</v>
      </c>
      <c r="E203" s="181" t="str">
        <f>Translations!$B$611</f>
        <v>Iron or steel products</v>
      </c>
      <c r="F203" s="181" t="str">
        <f>IF(E203=" --- ","",COUNTIF($E$4:E203,E203)&amp;"_"&amp;E203)</f>
        <v>129_Iron or steel products</v>
      </c>
      <c r="H203" s="181" t="s">
        <v>1236</v>
      </c>
    </row>
    <row r="204" spans="1:8" x14ac:dyDescent="0.3">
      <c r="A204" s="181" t="s">
        <v>1237</v>
      </c>
      <c r="B204" s="181" t="s">
        <v>1238</v>
      </c>
      <c r="C204" s="181" t="str">
        <f>Translations!$B$956</f>
        <v>Wire of iron or non-alloy steel, in coils, containing by weight &gt;= 0,25% but &lt; 0,6% carbon, not plated or coated, whether or not polished (excl. hot-rolled bars and rods)</v>
      </c>
      <c r="D204" s="181" t="str">
        <f t="shared" si="3"/>
        <v>72171050</v>
      </c>
      <c r="E204" s="181" t="str">
        <f>Translations!$B$611</f>
        <v>Iron or steel products</v>
      </c>
      <c r="F204" s="181" t="str">
        <f>IF(E204=" --- ","",COUNTIF($E$4:E204,E204)&amp;"_"&amp;E204)</f>
        <v>130_Iron or steel products</v>
      </c>
      <c r="H204" s="181" t="s">
        <v>1239</v>
      </c>
    </row>
    <row r="205" spans="1:8" x14ac:dyDescent="0.3">
      <c r="A205" s="181" t="s">
        <v>1240</v>
      </c>
      <c r="B205" s="181" t="s">
        <v>1241</v>
      </c>
      <c r="C205" s="181" t="str">
        <f>Translations!$B$957</f>
        <v>Wire of iron or non-alloy steel, in coils, containing by weight &gt;= 0,6% carbon, not plated or coated, whether or not polished (excl. hot-rolled bars and rods)</v>
      </c>
      <c r="D205" s="181" t="str">
        <f t="shared" si="3"/>
        <v>72171090</v>
      </c>
      <c r="E205" s="181" t="str">
        <f>Translations!$B$611</f>
        <v>Iron or steel products</v>
      </c>
      <c r="F205" s="181" t="str">
        <f>IF(E205=" --- ","",COUNTIF($E$4:E205,E205)&amp;"_"&amp;E205)</f>
        <v>131_Iron or steel products</v>
      </c>
      <c r="H205" s="181" t="s">
        <v>1242</v>
      </c>
    </row>
    <row r="206" spans="1:8" x14ac:dyDescent="0.3">
      <c r="A206" s="181" t="s">
        <v>1244</v>
      </c>
      <c r="B206" s="181" t="s">
        <v>1245</v>
      </c>
      <c r="C206" s="181" t="str">
        <f>Translations!$B$959</f>
        <v>Wire of iron or non-alloy steel, in coils, containing by weight &lt; 0,25% carbon, plated or coated with zinc, with a maximum cross-sectional dimension of &lt; 0,8 mm</v>
      </c>
      <c r="D206" s="181" t="str">
        <f t="shared" si="3"/>
        <v>72172010</v>
      </c>
      <c r="E206" s="181" t="str">
        <f>Translations!$B$611</f>
        <v>Iron or steel products</v>
      </c>
      <c r="F206" s="181" t="str">
        <f>IF(E206=" --- ","",COUNTIF($E$4:E206,E206)&amp;"_"&amp;E206)</f>
        <v>132_Iron or steel products</v>
      </c>
      <c r="H206" s="181" t="s">
        <v>1246</v>
      </c>
    </row>
    <row r="207" spans="1:8" x14ac:dyDescent="0.3">
      <c r="A207" s="181" t="s">
        <v>1247</v>
      </c>
      <c r="B207" s="181" t="s">
        <v>1248</v>
      </c>
      <c r="C207" s="181" t="str">
        <f>Translations!$B$960</f>
        <v>Wire of iron or non-alloy steel, in coils, containing by weight &lt; 0,25% carbon, plated or coated with zinc, with a maximum cross-sectional dimension of &lt; 0,8 mm (excl. bars and rods)</v>
      </c>
      <c r="D207" s="181" t="str">
        <f t="shared" si="3"/>
        <v>72172030</v>
      </c>
      <c r="E207" s="181" t="str">
        <f>Translations!$B$611</f>
        <v>Iron or steel products</v>
      </c>
      <c r="F207" s="181" t="str">
        <f>IF(E207=" --- ","",COUNTIF($E$4:E207,E207)&amp;"_"&amp;E207)</f>
        <v>133_Iron or steel products</v>
      </c>
      <c r="H207" s="181" t="s">
        <v>1249</v>
      </c>
    </row>
    <row r="208" spans="1:8" x14ac:dyDescent="0.3">
      <c r="A208" s="181" t="s">
        <v>1250</v>
      </c>
      <c r="B208" s="181" t="s">
        <v>1251</v>
      </c>
      <c r="C208" s="181" t="str">
        <f>Translations!$B$961</f>
        <v>Wire of iron or non-alloy steel, in coils, containing by weight &gt;= 0,25% but &lt; 0,6% carbon, plated or coated with zinc (excl. bars and rods)</v>
      </c>
      <c r="D208" s="181" t="str">
        <f t="shared" si="3"/>
        <v>72172050</v>
      </c>
      <c r="E208" s="181" t="str">
        <f>Translations!$B$611</f>
        <v>Iron or steel products</v>
      </c>
      <c r="F208" s="181" t="str">
        <f>IF(E208=" --- ","",COUNTIF($E$4:E208,E208)&amp;"_"&amp;E208)</f>
        <v>134_Iron or steel products</v>
      </c>
      <c r="H208" s="181" t="s">
        <v>1252</v>
      </c>
    </row>
    <row r="209" spans="1:8" x14ac:dyDescent="0.3">
      <c r="A209" s="181" t="s">
        <v>1253</v>
      </c>
      <c r="B209" s="181" t="s">
        <v>1254</v>
      </c>
      <c r="C209" s="181" t="str">
        <f>Translations!$B$962</f>
        <v>Wire of iron or non-alloy steel, in coils, containing by weight &gt;= 0,6% carbon, plated or coated with zinc (excl. bars and rods)</v>
      </c>
      <c r="D209" s="181" t="str">
        <f t="shared" si="3"/>
        <v>72172090</v>
      </c>
      <c r="E209" s="181" t="str">
        <f>Translations!$B$611</f>
        <v>Iron or steel products</v>
      </c>
      <c r="F209" s="181" t="str">
        <f>IF(E209=" --- ","",COUNTIF($E$4:E209,E209)&amp;"_"&amp;E209)</f>
        <v>135_Iron or steel products</v>
      </c>
      <c r="H209" s="181" t="s">
        <v>1255</v>
      </c>
    </row>
    <row r="210" spans="1:8" x14ac:dyDescent="0.3">
      <c r="A210" s="181" t="s">
        <v>1257</v>
      </c>
      <c r="B210" s="181" t="s">
        <v>1258</v>
      </c>
      <c r="C210" s="181" t="str">
        <f>Translations!$B$964</f>
        <v>Wire of iron or non-alloy steel, in coils, containing by weight &lt; 0,25% carbon, copper-coated (excl. bars and rods)</v>
      </c>
      <c r="D210" s="181" t="str">
        <f t="shared" ref="D210:D273" si="4">SUBSTITUTE(B210," ","")</f>
        <v>72173041</v>
      </c>
      <c r="E210" s="181" t="str">
        <f>Translations!$B$611</f>
        <v>Iron or steel products</v>
      </c>
      <c r="F210" s="181" t="str">
        <f>IF(E210=" --- ","",COUNTIF($E$4:E210,E210)&amp;"_"&amp;E210)</f>
        <v>136_Iron or steel products</v>
      </c>
      <c r="H210" s="181" t="s">
        <v>1259</v>
      </c>
    </row>
    <row r="211" spans="1:8" x14ac:dyDescent="0.3">
      <c r="A211" s="181" t="s">
        <v>1260</v>
      </c>
      <c r="B211" s="181" t="s">
        <v>1261</v>
      </c>
      <c r="C211" s="181" t="str">
        <f>Translations!$B$965</f>
        <v>Wire of iron or non-alloy steel, in coils, containing by weight &lt; 0,25% carbon, plated or coated with base metals (excl. products plated or coated with zinc or copper and bars and rods)</v>
      </c>
      <c r="D211" s="181" t="str">
        <f t="shared" si="4"/>
        <v>72173049</v>
      </c>
      <c r="E211" s="181" t="str">
        <f>Translations!$B$611</f>
        <v>Iron or steel products</v>
      </c>
      <c r="F211" s="181" t="str">
        <f>IF(E211=" --- ","",COUNTIF($E$4:E211,E211)&amp;"_"&amp;E211)</f>
        <v>137_Iron or steel products</v>
      </c>
      <c r="H211" s="181" t="s">
        <v>1262</v>
      </c>
    </row>
    <row r="212" spans="1:8" x14ac:dyDescent="0.3">
      <c r="A212" s="181" t="s">
        <v>1263</v>
      </c>
      <c r="B212" s="181" t="s">
        <v>1264</v>
      </c>
      <c r="C212" s="181" t="str">
        <f>Translations!$B$966</f>
        <v>Wire of iron or non-alloy steel, in coils, containing by weight &gt;= 0,25% but &lt; 0,6% carbon, plated or coated with base metals (excl. products plated or coated with zinc, and bars and rods)</v>
      </c>
      <c r="D212" s="181" t="str">
        <f t="shared" si="4"/>
        <v>72173050</v>
      </c>
      <c r="E212" s="181" t="str">
        <f>Translations!$B$611</f>
        <v>Iron or steel products</v>
      </c>
      <c r="F212" s="181" t="str">
        <f>IF(E212=" --- ","",COUNTIF($E$4:E212,E212)&amp;"_"&amp;E212)</f>
        <v>138_Iron or steel products</v>
      </c>
      <c r="H212" s="181" t="s">
        <v>1265</v>
      </c>
    </row>
    <row r="213" spans="1:8" x14ac:dyDescent="0.3">
      <c r="A213" s="181" t="s">
        <v>1266</v>
      </c>
      <c r="B213" s="181" t="s">
        <v>1267</v>
      </c>
      <c r="C213" s="181" t="str">
        <f>Translations!$B$967</f>
        <v>Wire of iron or non-alloy steel, in coils, containing by weight &gt;= 0,6% carbon, plated or coated with base metals (excl. products plated or coated with zinc, and bars and rods)</v>
      </c>
      <c r="D213" s="181" t="str">
        <f t="shared" si="4"/>
        <v>72173090</v>
      </c>
      <c r="E213" s="181" t="str">
        <f>Translations!$B$611</f>
        <v>Iron or steel products</v>
      </c>
      <c r="F213" s="181" t="str">
        <f>IF(E213=" --- ","",COUNTIF($E$4:E213,E213)&amp;"_"&amp;E213)</f>
        <v>139_Iron or steel products</v>
      </c>
      <c r="H213" s="181" t="s">
        <v>1268</v>
      </c>
    </row>
    <row r="214" spans="1:8" x14ac:dyDescent="0.3">
      <c r="A214" s="181" t="s">
        <v>1270</v>
      </c>
      <c r="B214" s="181" t="s">
        <v>1271</v>
      </c>
      <c r="C214" s="181" t="str">
        <f>Translations!$B$969</f>
        <v>Wire of iron or non-alloy steel, in coils, containing by weight &lt; 0,25% carbon, plated or coated (excl. products plated or coated with base metals and bars and rods)</v>
      </c>
      <c r="D214" s="181" t="str">
        <f t="shared" si="4"/>
        <v>72179020</v>
      </c>
      <c r="E214" s="181" t="str">
        <f>Translations!$B$611</f>
        <v>Iron or steel products</v>
      </c>
      <c r="F214" s="181" t="str">
        <f>IF(E214=" --- ","",COUNTIF($E$4:E214,E214)&amp;"_"&amp;E214)</f>
        <v>140_Iron or steel products</v>
      </c>
      <c r="H214" s="181" t="s">
        <v>1272</v>
      </c>
    </row>
    <row r="215" spans="1:8" x14ac:dyDescent="0.3">
      <c r="A215" s="181" t="s">
        <v>1273</v>
      </c>
      <c r="B215" s="181" t="s">
        <v>1274</v>
      </c>
      <c r="C215" s="181" t="str">
        <f>Translations!$B$970</f>
        <v>Wire of iron or non-alloy steel, in coils, containing by weight &gt;= 0,25% but &lt; 0,6% carbon, plated or coated (excl. products plated or coated with with base metals, and bars and rods)</v>
      </c>
      <c r="D215" s="181" t="str">
        <f t="shared" si="4"/>
        <v>72179050</v>
      </c>
      <c r="E215" s="181" t="str">
        <f>Translations!$B$611</f>
        <v>Iron or steel products</v>
      </c>
      <c r="F215" s="181" t="str">
        <f>IF(E215=" --- ","",COUNTIF($E$4:E215,E215)&amp;"_"&amp;E215)</f>
        <v>141_Iron or steel products</v>
      </c>
      <c r="H215" s="181" t="s">
        <v>1275</v>
      </c>
    </row>
    <row r="216" spans="1:8" x14ac:dyDescent="0.3">
      <c r="A216" s="181" t="s">
        <v>1276</v>
      </c>
      <c r="B216" s="181" t="s">
        <v>1277</v>
      </c>
      <c r="C216" s="181" t="str">
        <f>Translations!$B$971</f>
        <v>Wire of iron or non-alloy steel, in coils, containing by weight &gt;= 0,6% carbon, plated or coated (excl. products plated or coated with base metals, and bars and rods)</v>
      </c>
      <c r="D216" s="181" t="str">
        <f t="shared" si="4"/>
        <v>72179090</v>
      </c>
      <c r="E216" s="181" t="str">
        <f>Translations!$B$611</f>
        <v>Iron or steel products</v>
      </c>
      <c r="F216" s="181" t="str">
        <f>IF(E216=" --- ","",COUNTIF($E$4:E216,E216)&amp;"_"&amp;E216)</f>
        <v>142_Iron or steel products</v>
      </c>
      <c r="H216" s="181" t="s">
        <v>1278</v>
      </c>
    </row>
    <row r="217" spans="1:8" x14ac:dyDescent="0.3">
      <c r="A217" s="181" t="s">
        <v>1280</v>
      </c>
      <c r="B217" s="181" t="s">
        <v>1281</v>
      </c>
      <c r="C217" s="181" t="str">
        <f>Translations!$B$973</f>
        <v>Steel, stainless, in ingots and other primary forms (excl. waste and scrap in ingot form, and products obtained by continuous casting)</v>
      </c>
      <c r="D217" s="181" t="str">
        <f t="shared" si="4"/>
        <v>72181000</v>
      </c>
      <c r="E217" s="181" t="str">
        <f>Translations!$B$668</f>
        <v>Crude steel</v>
      </c>
      <c r="F217" s="181" t="str">
        <f>IF(E217=" --- ","",COUNTIF($E$4:E217,E217)&amp;"_"&amp;E217)</f>
        <v>21_Crude steel</v>
      </c>
      <c r="H217" s="181" t="s">
        <v>1282</v>
      </c>
    </row>
    <row r="218" spans="1:8" x14ac:dyDescent="0.3">
      <c r="A218" s="181" t="s">
        <v>1284</v>
      </c>
      <c r="B218" s="181" t="s">
        <v>1285</v>
      </c>
      <c r="C218" s="181" t="str">
        <f>Translations!$B$975</f>
        <v>Semi-finished products of stainless steel, of rectangular "other than square" cross-section, containing by weight &gt;= 2,5% nickel</v>
      </c>
      <c r="D218" s="181" t="str">
        <f t="shared" si="4"/>
        <v>72189110</v>
      </c>
      <c r="E218" s="181" t="str">
        <f>Translations!$B$668</f>
        <v>Crude steel</v>
      </c>
      <c r="F218" s="181" t="str">
        <f>IF(E218=" --- ","",COUNTIF($E$4:E218,E218)&amp;"_"&amp;E218)</f>
        <v>22_Crude steel</v>
      </c>
      <c r="H218" s="181" t="s">
        <v>1286</v>
      </c>
    </row>
    <row r="219" spans="1:8" x14ac:dyDescent="0.3">
      <c r="A219" s="181" t="s">
        <v>1287</v>
      </c>
      <c r="B219" s="181" t="s">
        <v>1288</v>
      </c>
      <c r="C219" s="181" t="str">
        <f>Translations!$B$976</f>
        <v>Semi-finished products of stainless steel, of rectangular "other than square" cross-section, containing by weight &lt; 2,5 nickel</v>
      </c>
      <c r="D219" s="181" t="str">
        <f t="shared" si="4"/>
        <v>72189180</v>
      </c>
      <c r="E219" s="181" t="str">
        <f>Translations!$B$668</f>
        <v>Crude steel</v>
      </c>
      <c r="F219" s="181" t="str">
        <f>IF(E219=" --- ","",COUNTIF($E$4:E219,E219)&amp;"_"&amp;E219)</f>
        <v>23_Crude steel</v>
      </c>
      <c r="H219" s="181" t="s">
        <v>1289</v>
      </c>
    </row>
    <row r="220" spans="1:8" x14ac:dyDescent="0.3">
      <c r="A220" s="181" t="s">
        <v>1291</v>
      </c>
      <c r="B220" s="181" t="s">
        <v>1292</v>
      </c>
      <c r="C220" s="181" t="str">
        <f>Translations!$B$978</f>
        <v>Semi-finished products of stainless steel, of square cross-section, rolled or obtained by continuous casting</v>
      </c>
      <c r="D220" s="181" t="str">
        <f t="shared" si="4"/>
        <v>72189911</v>
      </c>
      <c r="E220" s="181" t="str">
        <f>Translations!$B$668</f>
        <v>Crude steel</v>
      </c>
      <c r="F220" s="181" t="str">
        <f>IF(E220=" --- ","",COUNTIF($E$4:E220,E220)&amp;"_"&amp;E220)</f>
        <v>24_Crude steel</v>
      </c>
      <c r="H220" s="181" t="s">
        <v>1293</v>
      </c>
    </row>
    <row r="221" spans="1:8" x14ac:dyDescent="0.3">
      <c r="A221" s="181" t="s">
        <v>1294</v>
      </c>
      <c r="B221" s="181" t="s">
        <v>1295</v>
      </c>
      <c r="C221" s="181" t="str">
        <f>Translations!$B$979</f>
        <v>Semi-finished products of stainless steel, of square cross-section, forged</v>
      </c>
      <c r="D221" s="181" t="str">
        <f t="shared" si="4"/>
        <v>72189919</v>
      </c>
      <c r="E221" s="181" t="str">
        <f>Translations!$B$668</f>
        <v>Crude steel</v>
      </c>
      <c r="F221" s="181" t="str">
        <f>IF(E221=" --- ","",COUNTIF($E$4:E221,E221)&amp;"_"&amp;E221)</f>
        <v>25_Crude steel</v>
      </c>
      <c r="H221" s="181" t="s">
        <v>1296</v>
      </c>
    </row>
    <row r="222" spans="1:8" x14ac:dyDescent="0.3">
      <c r="A222" s="181" t="s">
        <v>1297</v>
      </c>
      <c r="B222" s="181" t="s">
        <v>1298</v>
      </c>
      <c r="C222" s="181" t="str">
        <f>Translations!$B$980</f>
        <v>Semi-finished products of stainless steel, of circular cross-section or of cross-section other than square or rectangular, rolled or obtained by continuous casting</v>
      </c>
      <c r="D222" s="181" t="str">
        <f t="shared" si="4"/>
        <v>72189920</v>
      </c>
      <c r="E222" s="181" t="str">
        <f>Translations!$B$668</f>
        <v>Crude steel</v>
      </c>
      <c r="F222" s="181" t="str">
        <f>IF(E222=" --- ","",COUNTIF($E$4:E222,E222)&amp;"_"&amp;E222)</f>
        <v>26_Crude steel</v>
      </c>
      <c r="H222" s="181" t="s">
        <v>1299</v>
      </c>
    </row>
    <row r="223" spans="1:8" x14ac:dyDescent="0.3">
      <c r="A223" s="181" t="s">
        <v>1300</v>
      </c>
      <c r="B223" s="181" t="s">
        <v>1301</v>
      </c>
      <c r="C223" s="181" t="str">
        <f>Translations!$B$981</f>
        <v>Semi-finished products of stainless steel, forged (excl. products of square or rectangular cross-section)</v>
      </c>
      <c r="D223" s="181" t="str">
        <f t="shared" si="4"/>
        <v>72189980</v>
      </c>
      <c r="E223" s="181" t="str">
        <f>Translations!$B$668</f>
        <v>Crude steel</v>
      </c>
      <c r="F223" s="181" t="str">
        <f>IF(E223=" --- ","",COUNTIF($E$4:E223,E223)&amp;"_"&amp;E223)</f>
        <v>27_Crude steel</v>
      </c>
      <c r="H223" s="181" t="s">
        <v>1302</v>
      </c>
    </row>
    <row r="224" spans="1:8" x14ac:dyDescent="0.3">
      <c r="A224" s="181" t="s">
        <v>1304</v>
      </c>
      <c r="B224" s="181" t="s">
        <v>1305</v>
      </c>
      <c r="C224" s="181" t="str">
        <f>Translations!$B$983</f>
        <v>Flat-rolled products of stainless steel, of a width of &gt;= 600 mm, not further worked than hot-rolled, in coils, of a thickness of &gt; 10 mm</v>
      </c>
      <c r="D224" s="181" t="str">
        <f t="shared" si="4"/>
        <v>72191100</v>
      </c>
      <c r="E224" s="181" t="str">
        <f>Translations!$B$611</f>
        <v>Iron or steel products</v>
      </c>
      <c r="F224" s="181" t="str">
        <f>IF(E224=" --- ","",COUNTIF($E$4:E224,E224)&amp;"_"&amp;E224)</f>
        <v>143_Iron or steel products</v>
      </c>
      <c r="H224" s="181" t="s">
        <v>1306</v>
      </c>
    </row>
    <row r="225" spans="1:8" x14ac:dyDescent="0.3">
      <c r="A225" s="181" t="s">
        <v>1308</v>
      </c>
      <c r="B225" s="181" t="s">
        <v>1309</v>
      </c>
      <c r="C225" s="181" t="str">
        <f>Translations!$B$985</f>
        <v>Flat-rolled products of stainless steel, of a width of &gt;= 600 mm, not further worked than hot-rolled, in coils, of a thickness of &gt;= 4,75 mm but &lt;= 10 mm, containing by weight &gt;= 2,5 nickel</v>
      </c>
      <c r="D225" s="181" t="str">
        <f t="shared" si="4"/>
        <v>72191210</v>
      </c>
      <c r="E225" s="181" t="str">
        <f>Translations!$B$611</f>
        <v>Iron or steel products</v>
      </c>
      <c r="F225" s="181" t="str">
        <f>IF(E225=" --- ","",COUNTIF($E$4:E225,E225)&amp;"_"&amp;E225)</f>
        <v>144_Iron or steel products</v>
      </c>
      <c r="H225" s="181" t="s">
        <v>1310</v>
      </c>
    </row>
    <row r="226" spans="1:8" x14ac:dyDescent="0.3">
      <c r="A226" s="181" t="s">
        <v>1311</v>
      </c>
      <c r="B226" s="181" t="s">
        <v>1312</v>
      </c>
      <c r="C226" s="181" t="str">
        <f>Translations!$B$986</f>
        <v>Flat-rolled products of stainless steel, of a width of &gt;= 600 mm, not further worked than hot-rolled, in coils, of a thickness of &gt;= 4,75 mm but &lt;= 10 mm, containing by weight &lt; 2,5 nickel</v>
      </c>
      <c r="D226" s="181" t="str">
        <f t="shared" si="4"/>
        <v>72191290</v>
      </c>
      <c r="E226" s="181" t="str">
        <f>Translations!$B$611</f>
        <v>Iron or steel products</v>
      </c>
      <c r="F226" s="181" t="str">
        <f>IF(E226=" --- ","",COUNTIF($E$4:E226,E226)&amp;"_"&amp;E226)</f>
        <v>145_Iron or steel products</v>
      </c>
      <c r="H226" s="181" t="s">
        <v>1313</v>
      </c>
    </row>
    <row r="227" spans="1:8" x14ac:dyDescent="0.3">
      <c r="A227" s="181" t="s">
        <v>1315</v>
      </c>
      <c r="B227" s="181" t="s">
        <v>1316</v>
      </c>
      <c r="C227" s="181" t="str">
        <f>Translations!$B$988</f>
        <v>Flat-rolled products of stainless steel, of a width of &gt;= 600 mm, not further worked than hot-rolled, in coils, of a thickness of &gt;= 3 mm but &lt;= 4,75 mm, containing by weight &gt;= 2,5 nickel</v>
      </c>
      <c r="D227" s="181" t="str">
        <f t="shared" si="4"/>
        <v>72191310</v>
      </c>
      <c r="E227" s="181" t="str">
        <f>Translations!$B$611</f>
        <v>Iron or steel products</v>
      </c>
      <c r="F227" s="181" t="str">
        <f>IF(E227=" --- ","",COUNTIF($E$4:E227,E227)&amp;"_"&amp;E227)</f>
        <v>146_Iron or steel products</v>
      </c>
      <c r="H227" s="181" t="s">
        <v>1317</v>
      </c>
    </row>
    <row r="228" spans="1:8" x14ac:dyDescent="0.3">
      <c r="A228" s="181" t="s">
        <v>1318</v>
      </c>
      <c r="B228" s="181" t="s">
        <v>1319</v>
      </c>
      <c r="C228" s="181" t="str">
        <f>Translations!$B$989</f>
        <v>Flat-rolled products of stainless steel, of a width of &gt;= 600 mm, not further worked than hot-rolled, in coils, of a thickness of &gt;= 3 mm but &lt;= 4,75 mm, containing by weight &lt; 2,5 nickel</v>
      </c>
      <c r="D228" s="181" t="str">
        <f t="shared" si="4"/>
        <v>72191390</v>
      </c>
      <c r="E228" s="181" t="str">
        <f>Translations!$B$611</f>
        <v>Iron or steel products</v>
      </c>
      <c r="F228" s="181" t="str">
        <f>IF(E228=" --- ","",COUNTIF($E$4:E228,E228)&amp;"_"&amp;E228)</f>
        <v>147_Iron or steel products</v>
      </c>
      <c r="H228" s="181" t="s">
        <v>1320</v>
      </c>
    </row>
    <row r="229" spans="1:8" x14ac:dyDescent="0.3">
      <c r="A229" s="181" t="s">
        <v>1322</v>
      </c>
      <c r="B229" s="181" t="s">
        <v>1323</v>
      </c>
      <c r="C229" s="181" t="str">
        <f>Translations!$B$991</f>
        <v>Flat-rolled products of stainless steel, of a width of &gt;= 600 mm, not further worked than hot-rolled, in coils, of a thickness of &lt; 3 mm, containing by weight &gt;= 2,5 nickel</v>
      </c>
      <c r="D229" s="181" t="str">
        <f t="shared" si="4"/>
        <v>72191410</v>
      </c>
      <c r="E229" s="181" t="str">
        <f>Translations!$B$611</f>
        <v>Iron or steel products</v>
      </c>
      <c r="F229" s="181" t="str">
        <f>IF(E229=" --- ","",COUNTIF($E$4:E229,E229)&amp;"_"&amp;E229)</f>
        <v>148_Iron or steel products</v>
      </c>
      <c r="H229" s="181" t="s">
        <v>1324</v>
      </c>
    </row>
    <row r="230" spans="1:8" x14ac:dyDescent="0.3">
      <c r="A230" s="181" t="s">
        <v>1325</v>
      </c>
      <c r="B230" s="181" t="s">
        <v>1326</v>
      </c>
      <c r="C230" s="181" t="str">
        <f>Translations!$B$992</f>
        <v>Flat-rolled products of stainless steel, of a width of &gt;= 600 mm, not further worked than hot-rolled, in coils, of a thickness of &lt; 3 mm, containing by weight &lt; 2,5 nickel</v>
      </c>
      <c r="D230" s="181" t="str">
        <f t="shared" si="4"/>
        <v>72191490</v>
      </c>
      <c r="E230" s="181" t="str">
        <f>Translations!$B$611</f>
        <v>Iron or steel products</v>
      </c>
      <c r="F230" s="181" t="str">
        <f>IF(E230=" --- ","",COUNTIF($E$4:E230,E230)&amp;"_"&amp;E230)</f>
        <v>149_Iron or steel products</v>
      </c>
      <c r="H230" s="181" t="s">
        <v>1327</v>
      </c>
    </row>
    <row r="231" spans="1:8" x14ac:dyDescent="0.3">
      <c r="A231" s="181" t="s">
        <v>1329</v>
      </c>
      <c r="B231" s="181" t="s">
        <v>1330</v>
      </c>
      <c r="C231" s="181" t="str">
        <f>Translations!$B$994</f>
        <v>Flat-rolled products of stainless steel, of a width of &gt;= 600 mm, not further worked than hot-rolled, not in coils, of a thickness of &gt; 10 mm, containing by weight &gt;= 2,5 nickel</v>
      </c>
      <c r="D231" s="181" t="str">
        <f t="shared" si="4"/>
        <v>72192110</v>
      </c>
      <c r="E231" s="181" t="str">
        <f>Translations!$B$611</f>
        <v>Iron or steel products</v>
      </c>
      <c r="F231" s="181" t="str">
        <f>IF(E231=" --- ","",COUNTIF($E$4:E231,E231)&amp;"_"&amp;E231)</f>
        <v>150_Iron or steel products</v>
      </c>
      <c r="H231" s="181" t="s">
        <v>1331</v>
      </c>
    </row>
    <row r="232" spans="1:8" x14ac:dyDescent="0.3">
      <c r="A232" s="181" t="s">
        <v>1332</v>
      </c>
      <c r="B232" s="181" t="s">
        <v>1333</v>
      </c>
      <c r="C232" s="181" t="str">
        <f>Translations!$B$995</f>
        <v>Flat-rolled products of stainless steel, of a width of &gt;= 600 mm, not further worked than hot-rolled, not in coils, of a thickness of &gt; 10 mm, containing by weight &lt; 2,5 nickel</v>
      </c>
      <c r="D232" s="181" t="str">
        <f t="shared" si="4"/>
        <v>72192190</v>
      </c>
      <c r="E232" s="181" t="str">
        <f>Translations!$B$611</f>
        <v>Iron or steel products</v>
      </c>
      <c r="F232" s="181" t="str">
        <f>IF(E232=" --- ","",COUNTIF($E$4:E232,E232)&amp;"_"&amp;E232)</f>
        <v>151_Iron or steel products</v>
      </c>
      <c r="H232" s="181" t="s">
        <v>1334</v>
      </c>
    </row>
    <row r="233" spans="1:8" x14ac:dyDescent="0.3">
      <c r="A233" s="181" t="s">
        <v>1336</v>
      </c>
      <c r="B233" s="181" t="s">
        <v>1337</v>
      </c>
      <c r="C233" s="181" t="str">
        <f>Translations!$B$997</f>
        <v>Flat-rolled products of stainless steel, of a width of &gt;= 600 mm, not further worked than hot-rolled, not in coils, of a thickness of &gt;= 4,75 mm but &lt;= 10 mm, containing by weight &gt;= 2,5% nickel</v>
      </c>
      <c r="D233" s="181" t="str">
        <f t="shared" si="4"/>
        <v>72192210</v>
      </c>
      <c r="E233" s="181" t="str">
        <f>Translations!$B$611</f>
        <v>Iron or steel products</v>
      </c>
      <c r="F233" s="181" t="str">
        <f>IF(E233=" --- ","",COUNTIF($E$4:E233,E233)&amp;"_"&amp;E233)</f>
        <v>152_Iron or steel products</v>
      </c>
      <c r="H233" s="181" t="s">
        <v>1338</v>
      </c>
    </row>
    <row r="234" spans="1:8" x14ac:dyDescent="0.3">
      <c r="A234" s="181" t="s">
        <v>1339</v>
      </c>
      <c r="B234" s="181" t="s">
        <v>1340</v>
      </c>
      <c r="C234" s="181" t="str">
        <f>Translations!$B$998</f>
        <v>Flat-rolled products of stainless steel, of a width of &gt;= 600 mm, not further worked than hot-rolled, not in coils, of a thickness of &gt;= 4,75 mm but &lt;= 10 mm, containing by weight &lt; 2,5% nickel</v>
      </c>
      <c r="D234" s="181" t="str">
        <f t="shared" si="4"/>
        <v>72192290</v>
      </c>
      <c r="E234" s="181" t="str">
        <f>Translations!$B$611</f>
        <v>Iron or steel products</v>
      </c>
      <c r="F234" s="181" t="str">
        <f>IF(E234=" --- ","",COUNTIF($E$4:E234,E234)&amp;"_"&amp;E234)</f>
        <v>153_Iron or steel products</v>
      </c>
      <c r="H234" s="181" t="s">
        <v>1341</v>
      </c>
    </row>
    <row r="235" spans="1:8" x14ac:dyDescent="0.3">
      <c r="A235" s="181" t="s">
        <v>1342</v>
      </c>
      <c r="B235" s="181" t="s">
        <v>1343</v>
      </c>
      <c r="C235" s="181" t="str">
        <f>Translations!$B$999</f>
        <v>Flat-rolled products of stainless steel, of a width of &gt;= 600 mm, not further worked than hot-rolled, not in coils, of a thickness of &gt;= 3 mm and &lt; 4,75 mm</v>
      </c>
      <c r="D235" s="181" t="str">
        <f t="shared" si="4"/>
        <v>72192300</v>
      </c>
      <c r="E235" s="181" t="str">
        <f>Translations!$B$611</f>
        <v>Iron or steel products</v>
      </c>
      <c r="F235" s="181" t="str">
        <f>IF(E235=" --- ","",COUNTIF($E$4:E235,E235)&amp;"_"&amp;E235)</f>
        <v>154_Iron or steel products</v>
      </c>
      <c r="H235" s="181" t="s">
        <v>1344</v>
      </c>
    </row>
    <row r="236" spans="1:8" x14ac:dyDescent="0.3">
      <c r="A236" s="181" t="s">
        <v>1345</v>
      </c>
      <c r="B236" s="181" t="s">
        <v>1346</v>
      </c>
      <c r="C236" s="181" t="str">
        <f>Translations!$B$1000</f>
        <v>Flat-rolled products of stainless steel, of a width of &gt;= 600 mm, not further worked than hot-rolled, not in coils, of a thickness of &lt; 3 mm</v>
      </c>
      <c r="D236" s="181" t="str">
        <f t="shared" si="4"/>
        <v>72192400</v>
      </c>
      <c r="E236" s="181" t="str">
        <f>Translations!$B$611</f>
        <v>Iron or steel products</v>
      </c>
      <c r="F236" s="181" t="str">
        <f>IF(E236=" --- ","",COUNTIF($E$4:E236,E236)&amp;"_"&amp;E236)</f>
        <v>155_Iron or steel products</v>
      </c>
      <c r="H236" s="181" t="s">
        <v>1347</v>
      </c>
    </row>
    <row r="237" spans="1:8" x14ac:dyDescent="0.3">
      <c r="A237" s="181" t="s">
        <v>1348</v>
      </c>
      <c r="B237" s="181" t="s">
        <v>1349</v>
      </c>
      <c r="C237" s="181" t="str">
        <f>Translations!$B$1001</f>
        <v>Flat-rolled products of stainless steel, of a width of &gt;= 600 mm, not further worked than cold-rolled "cold-reduced", of a thickness of &gt;= 4,75 mm</v>
      </c>
      <c r="D237" s="181" t="str">
        <f t="shared" si="4"/>
        <v>72193100</v>
      </c>
      <c r="E237" s="181" t="str">
        <f>Translations!$B$611</f>
        <v>Iron or steel products</v>
      </c>
      <c r="F237" s="181" t="str">
        <f>IF(E237=" --- ","",COUNTIF($E$4:E237,E237)&amp;"_"&amp;E237)</f>
        <v>156_Iron or steel products</v>
      </c>
      <c r="H237" s="181" t="s">
        <v>1350</v>
      </c>
    </row>
    <row r="238" spans="1:8" x14ac:dyDescent="0.3">
      <c r="A238" s="181" t="s">
        <v>1352</v>
      </c>
      <c r="B238" s="181" t="s">
        <v>1353</v>
      </c>
      <c r="C238" s="181" t="str">
        <f>Translations!$B$1003</f>
        <v>Flat-rolled products of stainless steel, of a width of &gt;= 600 mm, not further worked than cold-rolled "cold-reduced", of a thickness of &gt;= 3 mm but &lt;= 4,75 mm, containing by weight &gt;= 2,5% nickel</v>
      </c>
      <c r="D238" s="181" t="str">
        <f t="shared" si="4"/>
        <v>72193210</v>
      </c>
      <c r="E238" s="181" t="str">
        <f>Translations!$B$611</f>
        <v>Iron or steel products</v>
      </c>
      <c r="F238" s="181" t="str">
        <f>IF(E238=" --- ","",COUNTIF($E$4:E238,E238)&amp;"_"&amp;E238)</f>
        <v>157_Iron or steel products</v>
      </c>
      <c r="H238" s="181" t="s">
        <v>1354</v>
      </c>
    </row>
    <row r="239" spans="1:8" x14ac:dyDescent="0.3">
      <c r="A239" s="181" t="s">
        <v>1355</v>
      </c>
      <c r="B239" s="181" t="s">
        <v>1356</v>
      </c>
      <c r="C239" s="181" t="str">
        <f>Translations!$B$1004</f>
        <v>Flat-rolled products of stainless steel, of a width of &gt;= 600 mm, not further worked than cold-rolled "cold-reduced", of a thickness of &gt;= 3 mm but &lt;= 4,75 mm, containing by weight &lt; 2,5% nickel</v>
      </c>
      <c r="D239" s="181" t="str">
        <f t="shared" si="4"/>
        <v>72193290</v>
      </c>
      <c r="E239" s="181" t="str">
        <f>Translations!$B$611</f>
        <v>Iron or steel products</v>
      </c>
      <c r="F239" s="181" t="str">
        <f>IF(E239=" --- ","",COUNTIF($E$4:E239,E239)&amp;"_"&amp;E239)</f>
        <v>158_Iron or steel products</v>
      </c>
      <c r="H239" s="181" t="s">
        <v>1357</v>
      </c>
    </row>
    <row r="240" spans="1:8" x14ac:dyDescent="0.3">
      <c r="A240" s="181" t="s">
        <v>1359</v>
      </c>
      <c r="B240" s="181" t="s">
        <v>1360</v>
      </c>
      <c r="C240" s="181" t="str">
        <f>Translations!$B$1006</f>
        <v>Flat-rolled products of stainless steel, of a width of &gt;= 600 mm, not further worked than cold-rolled "cold-reduced", of a thickness of &gt; 1 mm but &lt; 3 mm, containing by weight &gt;= 2,5% nickel</v>
      </c>
      <c r="D240" s="181" t="str">
        <f t="shared" si="4"/>
        <v>72193310</v>
      </c>
      <c r="E240" s="181" t="str">
        <f>Translations!$B$611</f>
        <v>Iron or steel products</v>
      </c>
      <c r="F240" s="181" t="str">
        <f>IF(E240=" --- ","",COUNTIF($E$4:E240,E240)&amp;"_"&amp;E240)</f>
        <v>159_Iron or steel products</v>
      </c>
      <c r="H240" s="181" t="s">
        <v>1361</v>
      </c>
    </row>
    <row r="241" spans="1:8" x14ac:dyDescent="0.3">
      <c r="A241" s="181" t="s">
        <v>1362</v>
      </c>
      <c r="B241" s="181" t="s">
        <v>1363</v>
      </c>
      <c r="C241" s="181" t="str">
        <f>Translations!$B$1007</f>
        <v>Flat-rolled products of stainless steel, of a width of &gt;= 600 mm, not further worked than cold-rolled "cold-reduced", of a thickness of &gt; 1 mm but &lt; 3 mm, containing by weight &lt; 2,5% nickel</v>
      </c>
      <c r="D241" s="181" t="str">
        <f t="shared" si="4"/>
        <v>72193390</v>
      </c>
      <c r="E241" s="181" t="str">
        <f>Translations!$B$611</f>
        <v>Iron or steel products</v>
      </c>
      <c r="F241" s="181" t="str">
        <f>IF(E241=" --- ","",COUNTIF($E$4:E241,E241)&amp;"_"&amp;E241)</f>
        <v>160_Iron or steel products</v>
      </c>
      <c r="H241" s="181" t="s">
        <v>1364</v>
      </c>
    </row>
    <row r="242" spans="1:8" x14ac:dyDescent="0.3">
      <c r="A242" s="181" t="s">
        <v>1366</v>
      </c>
      <c r="B242" s="181" t="s">
        <v>1367</v>
      </c>
      <c r="C242" s="181" t="str">
        <f>Translations!$B$1009</f>
        <v>Flat-rolled products of stainless steel, of a width of &gt;= 600 mm, not further worked than cold-rolled "cold-reduced", of a thickness of &gt;= 0,5 mm but &lt;= 1 mm, containing by weight &gt;= 2,5% nickel</v>
      </c>
      <c r="D242" s="181" t="str">
        <f t="shared" si="4"/>
        <v>72193410</v>
      </c>
      <c r="E242" s="181" t="str">
        <f>Translations!$B$611</f>
        <v>Iron or steel products</v>
      </c>
      <c r="F242" s="181" t="str">
        <f>IF(E242=" --- ","",COUNTIF($E$4:E242,E242)&amp;"_"&amp;E242)</f>
        <v>161_Iron or steel products</v>
      </c>
      <c r="H242" s="181" t="s">
        <v>1368</v>
      </c>
    </row>
    <row r="243" spans="1:8" x14ac:dyDescent="0.3">
      <c r="A243" s="181" t="s">
        <v>1369</v>
      </c>
      <c r="B243" s="181" t="s">
        <v>1370</v>
      </c>
      <c r="C243" s="181" t="str">
        <f>Translations!$B$1010</f>
        <v>Flat-rolled products of stainless steel, of a width of &gt;= 600 mm, not further worked than cold-rolled "cold-reduced", of a thickness of &gt;= 0,5 mm but &lt;= 1 mm, containing by weight &lt; 2,5% nickel</v>
      </c>
      <c r="D243" s="181" t="str">
        <f t="shared" si="4"/>
        <v>72193490</v>
      </c>
      <c r="E243" s="181" t="str">
        <f>Translations!$B$611</f>
        <v>Iron or steel products</v>
      </c>
      <c r="F243" s="181" t="str">
        <f>IF(E243=" --- ","",COUNTIF($E$4:E243,E243)&amp;"_"&amp;E243)</f>
        <v>162_Iron or steel products</v>
      </c>
      <c r="H243" s="181" t="s">
        <v>1371</v>
      </c>
    </row>
    <row r="244" spans="1:8" x14ac:dyDescent="0.3">
      <c r="A244" s="181" t="s">
        <v>1373</v>
      </c>
      <c r="B244" s="181" t="s">
        <v>1374</v>
      </c>
      <c r="C244" s="181" t="str">
        <f>Translations!$B$1012</f>
        <v>Flat-rolled products of stainless steel, of a width of &gt;= 600 mm, not further worked than cold-rolled "cold-reduced", of a thickness of &lt; 0,5 mm, containing by weight &gt;= 2,5% nickel</v>
      </c>
      <c r="D244" s="181" t="str">
        <f t="shared" si="4"/>
        <v>72193510</v>
      </c>
      <c r="E244" s="181" t="str">
        <f>Translations!$B$611</f>
        <v>Iron or steel products</v>
      </c>
      <c r="F244" s="181" t="str">
        <f>IF(E244=" --- ","",COUNTIF($E$4:E244,E244)&amp;"_"&amp;E244)</f>
        <v>163_Iron or steel products</v>
      </c>
      <c r="H244" s="181" t="s">
        <v>1375</v>
      </c>
    </row>
    <row r="245" spans="1:8" x14ac:dyDescent="0.3">
      <c r="A245" s="181" t="s">
        <v>1376</v>
      </c>
      <c r="B245" s="181" t="s">
        <v>1377</v>
      </c>
      <c r="C245" s="181" t="str">
        <f>Translations!$B$1013</f>
        <v>Flat-rolled products of stainless steel, of a width of &gt;= 600 mm, not further worked than cold-rolled "cold-reduced", of a thickness of &lt; 0,5 mm, containing by weight &lt; 2,5% nickel</v>
      </c>
      <c r="D245" s="181" t="str">
        <f t="shared" si="4"/>
        <v>72193590</v>
      </c>
      <c r="E245" s="181" t="str">
        <f>Translations!$B$611</f>
        <v>Iron or steel products</v>
      </c>
      <c r="F245" s="181" t="str">
        <f>IF(E245=" --- ","",COUNTIF($E$4:E245,E245)&amp;"_"&amp;E245)</f>
        <v>164_Iron or steel products</v>
      </c>
      <c r="H245" s="181" t="s">
        <v>1378</v>
      </c>
    </row>
    <row r="246" spans="1:8" x14ac:dyDescent="0.3">
      <c r="A246" s="181" t="s">
        <v>1380</v>
      </c>
      <c r="B246" s="181" t="s">
        <v>1381</v>
      </c>
      <c r="C246" s="181" t="str">
        <f>Translations!$B$1015</f>
        <v>Flat-rolled products of stainless steel, of a width of &gt;= 600 mm, hot-rolled or cold-rolled "cold-reduced" and further worked, perforated</v>
      </c>
      <c r="D246" s="181" t="str">
        <f t="shared" si="4"/>
        <v>72199020</v>
      </c>
      <c r="E246" s="181" t="str">
        <f>Translations!$B$611</f>
        <v>Iron or steel products</v>
      </c>
      <c r="F246" s="181" t="str">
        <f>IF(E246=" --- ","",COUNTIF($E$4:E246,E246)&amp;"_"&amp;E246)</f>
        <v>165_Iron or steel products</v>
      </c>
      <c r="H246" s="181" t="s">
        <v>1382</v>
      </c>
    </row>
    <row r="247" spans="1:8" x14ac:dyDescent="0.3">
      <c r="A247" s="181" t="s">
        <v>1383</v>
      </c>
      <c r="B247" s="181" t="s">
        <v>1384</v>
      </c>
      <c r="C247" s="181" t="str">
        <f>Translations!$B$1016</f>
        <v>Flat-rolled products of stainless steel, of a width of &gt;= 600 mm, hot-rolled or cold-rolled "cold-reduced" and further worked, non-perforated</v>
      </c>
      <c r="D247" s="181" t="str">
        <f t="shared" si="4"/>
        <v>72199080</v>
      </c>
      <c r="E247" s="181" t="str">
        <f>Translations!$B$611</f>
        <v>Iron or steel products</v>
      </c>
      <c r="F247" s="181" t="str">
        <f>IF(E247=" --- ","",COUNTIF($E$4:E247,E247)&amp;"_"&amp;E247)</f>
        <v>166_Iron or steel products</v>
      </c>
      <c r="H247" s="181" t="s">
        <v>1385</v>
      </c>
    </row>
    <row r="248" spans="1:8" x14ac:dyDescent="0.3">
      <c r="A248" s="181" t="s">
        <v>1387</v>
      </c>
      <c r="B248" s="181" t="s">
        <v>1388</v>
      </c>
      <c r="C248" s="181" t="str">
        <f>Translations!$B$1018</f>
        <v>Flat-rolled products of stainless steel, of a width of &lt; 600 mm, not further worked than hot-rolled, of a thickness of &gt;= 4,75 mm</v>
      </c>
      <c r="D248" s="181" t="str">
        <f t="shared" si="4"/>
        <v>72201100</v>
      </c>
      <c r="E248" s="181" t="str">
        <f>Translations!$B$611</f>
        <v>Iron or steel products</v>
      </c>
      <c r="F248" s="181" t="str">
        <f>IF(E248=" --- ","",COUNTIF($E$4:E248,E248)&amp;"_"&amp;E248)</f>
        <v>167_Iron or steel products</v>
      </c>
      <c r="H248" s="181" t="s">
        <v>1389</v>
      </c>
    </row>
    <row r="249" spans="1:8" x14ac:dyDescent="0.3">
      <c r="A249" s="181" t="s">
        <v>1390</v>
      </c>
      <c r="B249" s="181" t="s">
        <v>1391</v>
      </c>
      <c r="C249" s="181" t="str">
        <f>Translations!$B$1019</f>
        <v>Flat-rolled products of stainless steel, of a width of &lt; 600 mm, not further worked than hot-rolled, of a thickness of &lt; 4,75 mm</v>
      </c>
      <c r="D249" s="181" t="str">
        <f t="shared" si="4"/>
        <v>72201200</v>
      </c>
      <c r="E249" s="181" t="str">
        <f>Translations!$B$611</f>
        <v>Iron or steel products</v>
      </c>
      <c r="F249" s="181" t="str">
        <f>IF(E249=" --- ","",COUNTIF($E$4:E249,E249)&amp;"_"&amp;E249)</f>
        <v>168_Iron or steel products</v>
      </c>
      <c r="H249" s="181" t="s">
        <v>1392</v>
      </c>
    </row>
    <row r="250" spans="1:8" x14ac:dyDescent="0.3">
      <c r="A250" s="181" t="s">
        <v>1394</v>
      </c>
      <c r="B250" s="181" t="s">
        <v>1395</v>
      </c>
      <c r="C250" s="181" t="str">
        <f>Translations!$B$1021</f>
        <v>Flat-rolled products of stainless steel, of a width of &lt; 600 mm, not further worked than cold-rolled "cold-reduced", of a thickness of &gt;= 3 mm and containing by weight &gt;= 2,5% nickel</v>
      </c>
      <c r="D250" s="181" t="str">
        <f t="shared" si="4"/>
        <v>72202021</v>
      </c>
      <c r="E250" s="181" t="str">
        <f>Translations!$B$611</f>
        <v>Iron or steel products</v>
      </c>
      <c r="F250" s="181" t="str">
        <f>IF(E250=" --- ","",COUNTIF($E$4:E250,E250)&amp;"_"&amp;E250)</f>
        <v>169_Iron or steel products</v>
      </c>
      <c r="H250" s="181" t="s">
        <v>1396</v>
      </c>
    </row>
    <row r="251" spans="1:8" x14ac:dyDescent="0.3">
      <c r="A251" s="181" t="s">
        <v>1397</v>
      </c>
      <c r="B251" s="181" t="s">
        <v>1398</v>
      </c>
      <c r="C251" s="181" t="str">
        <f>Translations!$B$1022</f>
        <v>Flat-rolled products of stainless steel, of a width of &lt; 600 mm, not further worked than cold-rolled "cold-reduced", of a thickness of &gt;= 3 mm and containing by weight &lt; 2,5% nickel</v>
      </c>
      <c r="D251" s="181" t="str">
        <f t="shared" si="4"/>
        <v>72202029</v>
      </c>
      <c r="E251" s="181" t="str">
        <f>Translations!$B$611</f>
        <v>Iron or steel products</v>
      </c>
      <c r="F251" s="181" t="str">
        <f>IF(E251=" --- ","",COUNTIF($E$4:E251,E251)&amp;"_"&amp;E251)</f>
        <v>170_Iron or steel products</v>
      </c>
      <c r="H251" s="181" t="s">
        <v>1399</v>
      </c>
    </row>
    <row r="252" spans="1:8" x14ac:dyDescent="0.3">
      <c r="A252" s="181" t="s">
        <v>1400</v>
      </c>
      <c r="B252" s="181" t="s">
        <v>1401</v>
      </c>
      <c r="C252" s="181" t="str">
        <f>Translations!$B$1023</f>
        <v>Flat-rolled products of stainless steel, of a width of &lt; 600 mm, not further worked than cold-rolled "cold-reduced", of a thickness of &gt; 0,35 mm but &lt; 3 mm, and containing by weight &gt;= 2,5% nickel</v>
      </c>
      <c r="D252" s="181" t="str">
        <f t="shared" si="4"/>
        <v>72202041</v>
      </c>
      <c r="E252" s="181" t="str">
        <f>Translations!$B$611</f>
        <v>Iron or steel products</v>
      </c>
      <c r="F252" s="181" t="str">
        <f>IF(E252=" --- ","",COUNTIF($E$4:E252,E252)&amp;"_"&amp;E252)</f>
        <v>171_Iron or steel products</v>
      </c>
      <c r="H252" s="181" t="s">
        <v>1402</v>
      </c>
    </row>
    <row r="253" spans="1:8" x14ac:dyDescent="0.3">
      <c r="A253" s="181" t="s">
        <v>1403</v>
      </c>
      <c r="B253" s="181" t="s">
        <v>1404</v>
      </c>
      <c r="C253" s="181" t="str">
        <f>Translations!$B$1024</f>
        <v>Flat-rolled products of stainless steel, of a width of &lt; 600 mm, not further worked than cold-rolled "cold-reduced", of a thickness of &gt; 0,35 mm but &lt; 3 mm, and containing by weight &lt; 2,5% nickel</v>
      </c>
      <c r="D253" s="181" t="str">
        <f t="shared" si="4"/>
        <v>72202049</v>
      </c>
      <c r="E253" s="181" t="str">
        <f>Translations!$B$611</f>
        <v>Iron or steel products</v>
      </c>
      <c r="F253" s="181" t="str">
        <f>IF(E253=" --- ","",COUNTIF($E$4:E253,E253)&amp;"_"&amp;E253)</f>
        <v>172_Iron or steel products</v>
      </c>
      <c r="H253" s="181" t="s">
        <v>1405</v>
      </c>
    </row>
    <row r="254" spans="1:8" x14ac:dyDescent="0.3">
      <c r="A254" s="181" t="s">
        <v>1406</v>
      </c>
      <c r="B254" s="181" t="s">
        <v>1407</v>
      </c>
      <c r="C254" s="181" t="str">
        <f>Translations!$B$1025</f>
        <v>Flat-rolled products of stainless steel, of a width of &lt; 600 mm, not further worked than cold-rolled "cold-reduced", of a thickness of &lt;= 0,35 mm and containing by weight &gt;= 2,5% nickel</v>
      </c>
      <c r="D254" s="181" t="str">
        <f t="shared" si="4"/>
        <v>72202081</v>
      </c>
      <c r="E254" s="181" t="str">
        <f>Translations!$B$611</f>
        <v>Iron or steel products</v>
      </c>
      <c r="F254" s="181" t="str">
        <f>IF(E254=" --- ","",COUNTIF($E$4:E254,E254)&amp;"_"&amp;E254)</f>
        <v>173_Iron or steel products</v>
      </c>
      <c r="H254" s="181" t="s">
        <v>1408</v>
      </c>
    </row>
    <row r="255" spans="1:8" x14ac:dyDescent="0.3">
      <c r="A255" s="181" t="s">
        <v>1409</v>
      </c>
      <c r="B255" s="181" t="s">
        <v>1410</v>
      </c>
      <c r="C255" s="181" t="str">
        <f>Translations!$B$1026</f>
        <v>Flat-rolled products of stainless steel, of a width of &lt; 600 mm, not further worked than cold-rolled "cold-reduced", of a thickness of &lt;= 0,35 mm and containing by weight &lt; 2,5% nickel</v>
      </c>
      <c r="D255" s="181" t="str">
        <f t="shared" si="4"/>
        <v>72202089</v>
      </c>
      <c r="E255" s="181" t="str">
        <f>Translations!$B$611</f>
        <v>Iron or steel products</v>
      </c>
      <c r="F255" s="181" t="str">
        <f>IF(E255=" --- ","",COUNTIF($E$4:E255,E255)&amp;"_"&amp;E255)</f>
        <v>174_Iron or steel products</v>
      </c>
      <c r="H255" s="181" t="s">
        <v>1411</v>
      </c>
    </row>
    <row r="256" spans="1:8" x14ac:dyDescent="0.3">
      <c r="A256" s="181" t="s">
        <v>1413</v>
      </c>
      <c r="B256" s="181" t="s">
        <v>1414</v>
      </c>
      <c r="C256" s="181" t="str">
        <f>Translations!$B$1028</f>
        <v>Flat-rolled products of stainless steel, of a width of &lt; 600 mm, hot-rolled or cold-rolled "cold-reduced" and further worked, perforated</v>
      </c>
      <c r="D256" s="181" t="str">
        <f t="shared" si="4"/>
        <v>72209020</v>
      </c>
      <c r="E256" s="181" t="str">
        <f>Translations!$B$611</f>
        <v>Iron or steel products</v>
      </c>
      <c r="F256" s="181" t="str">
        <f>IF(E256=" --- ","",COUNTIF($E$4:E256,E256)&amp;"_"&amp;E256)</f>
        <v>175_Iron or steel products</v>
      </c>
      <c r="H256" s="181" t="s">
        <v>1415</v>
      </c>
    </row>
    <row r="257" spans="1:8" x14ac:dyDescent="0.3">
      <c r="A257" s="181" t="s">
        <v>1416</v>
      </c>
      <c r="B257" s="181" t="s">
        <v>1417</v>
      </c>
      <c r="C257" s="181" t="str">
        <f>Translations!$B$1029</f>
        <v>Flat-rolled products of stainless steel, of a width of &lt; 600 mm, hot-rolled or cold-rolled "cold-reduced" and further worked, non-perforated</v>
      </c>
      <c r="D257" s="181" t="str">
        <f t="shared" si="4"/>
        <v>72209080</v>
      </c>
      <c r="E257" s="181" t="str">
        <f>Translations!$B$611</f>
        <v>Iron or steel products</v>
      </c>
      <c r="F257" s="181" t="str">
        <f>IF(E257=" --- ","",COUNTIF($E$4:E257,E257)&amp;"_"&amp;E257)</f>
        <v>176_Iron or steel products</v>
      </c>
      <c r="H257" s="181" t="s">
        <v>1418</v>
      </c>
    </row>
    <row r="258" spans="1:8" x14ac:dyDescent="0.3">
      <c r="A258" s="181" t="s">
        <v>1420</v>
      </c>
      <c r="B258" s="181" t="s">
        <v>1421</v>
      </c>
      <c r="C258" s="181" t="str">
        <f>Translations!$B$1031</f>
        <v>Bars and rods of stainless steel, hot-rolled, in irregularly wound coils, containing by weight &gt;= 2,5% nickel</v>
      </c>
      <c r="D258" s="181" t="str">
        <f t="shared" si="4"/>
        <v>72210010</v>
      </c>
      <c r="E258" s="181" t="str">
        <f>Translations!$B$611</f>
        <v>Iron or steel products</v>
      </c>
      <c r="F258" s="181" t="str">
        <f>IF(E258=" --- ","",COUNTIF($E$4:E258,E258)&amp;"_"&amp;E258)</f>
        <v>177_Iron or steel products</v>
      </c>
      <c r="H258" s="181" t="s">
        <v>1422</v>
      </c>
    </row>
    <row r="259" spans="1:8" x14ac:dyDescent="0.3">
      <c r="A259" s="181" t="s">
        <v>1423</v>
      </c>
      <c r="B259" s="181" t="s">
        <v>1424</v>
      </c>
      <c r="C259" s="181" t="str">
        <f>Translations!$B$1032</f>
        <v>Bars and rods of stainless steel, hot-rolled, in irregularly wound coils, containing by weight &lt; 2,5% nickel</v>
      </c>
      <c r="D259" s="181" t="str">
        <f t="shared" si="4"/>
        <v>72210090</v>
      </c>
      <c r="E259" s="181" t="str">
        <f>Translations!$B$611</f>
        <v>Iron or steel products</v>
      </c>
      <c r="F259" s="181" t="str">
        <f>IF(E259=" --- ","",COUNTIF($E$4:E259,E259)&amp;"_"&amp;E259)</f>
        <v>178_Iron or steel products</v>
      </c>
      <c r="H259" s="181" t="s">
        <v>1425</v>
      </c>
    </row>
    <row r="260" spans="1:8" x14ac:dyDescent="0.3">
      <c r="A260" s="181" t="s">
        <v>1428</v>
      </c>
      <c r="B260" s="181" t="s">
        <v>1429</v>
      </c>
      <c r="C260" s="181" t="str">
        <f>Translations!$B$1035</f>
        <v>Bars and rods of stainless steel, not further worked than hot-rolled, hot-drawn or extruded, of circular cross-section of a diameter of &gt;= 800 mm, containing by weight &gt;= 2,5% nickel</v>
      </c>
      <c r="D260" s="181" t="str">
        <f t="shared" si="4"/>
        <v>72221111</v>
      </c>
      <c r="E260" s="181" t="str">
        <f>Translations!$B$611</f>
        <v>Iron or steel products</v>
      </c>
      <c r="F260" s="181" t="str">
        <f>IF(E260=" --- ","",COUNTIF($E$4:E260,E260)&amp;"_"&amp;E260)</f>
        <v>179_Iron or steel products</v>
      </c>
      <c r="H260" s="181" t="s">
        <v>1430</v>
      </c>
    </row>
    <row r="261" spans="1:8" x14ac:dyDescent="0.3">
      <c r="A261" s="181" t="s">
        <v>1431</v>
      </c>
      <c r="B261" s="181" t="s">
        <v>1432</v>
      </c>
      <c r="C261" s="181" t="str">
        <f>Translations!$B$1036</f>
        <v>Bars and rods of stainless steel, not further worked than hot-rolled, hot-drawn or extruded, of circular cross-section of a diameter of &gt;= 800 mm, containing by weight &lt; 2,5% nickel</v>
      </c>
      <c r="D261" s="181" t="str">
        <f t="shared" si="4"/>
        <v>72221119</v>
      </c>
      <c r="E261" s="181" t="str">
        <f>Translations!$B$611</f>
        <v>Iron or steel products</v>
      </c>
      <c r="F261" s="181" t="str">
        <f>IF(E261=" --- ","",COUNTIF($E$4:E261,E261)&amp;"_"&amp;E261)</f>
        <v>180_Iron or steel products</v>
      </c>
      <c r="H261" s="181" t="s">
        <v>1433</v>
      </c>
    </row>
    <row r="262" spans="1:8" x14ac:dyDescent="0.3">
      <c r="A262" s="181" t="s">
        <v>1434</v>
      </c>
      <c r="B262" s="181" t="s">
        <v>1435</v>
      </c>
      <c r="C262" s="181" t="str">
        <f>Translations!$B$1037</f>
        <v>Bars and rods of stainless steel, not further worked than hot-rolled, hot-drawn or extruded, of circular cross-section measuring &lt; 80 mm and containing by weight &gt;= 2,5% nickel</v>
      </c>
      <c r="D262" s="181" t="str">
        <f t="shared" si="4"/>
        <v>72221181</v>
      </c>
      <c r="E262" s="181" t="str">
        <f>Translations!$B$611</f>
        <v>Iron or steel products</v>
      </c>
      <c r="F262" s="181" t="str">
        <f>IF(E262=" --- ","",COUNTIF($E$4:E262,E262)&amp;"_"&amp;E262)</f>
        <v>181_Iron or steel products</v>
      </c>
      <c r="H262" s="181" t="s">
        <v>1436</v>
      </c>
    </row>
    <row r="263" spans="1:8" x14ac:dyDescent="0.3">
      <c r="A263" s="181" t="s">
        <v>1437</v>
      </c>
      <c r="B263" s="181" t="s">
        <v>1438</v>
      </c>
      <c r="C263" s="181" t="str">
        <f>Translations!$B$1038</f>
        <v>Bars and rods of stainless steel, not further worked than hot-rolled, hot-drawn or extruded, of circular cross-section measuring &lt; 80 mm and containing by weight &lt; 2,5% nickel</v>
      </c>
      <c r="D263" s="181" t="str">
        <f t="shared" si="4"/>
        <v>72221189</v>
      </c>
      <c r="E263" s="181" t="str">
        <f>Translations!$B$611</f>
        <v>Iron or steel products</v>
      </c>
      <c r="F263" s="181" t="str">
        <f>IF(E263=" --- ","",COUNTIF($E$4:E263,E263)&amp;"_"&amp;E263)</f>
        <v>182_Iron or steel products</v>
      </c>
      <c r="H263" s="181" t="s">
        <v>1439</v>
      </c>
    </row>
    <row r="264" spans="1:8" x14ac:dyDescent="0.3">
      <c r="A264" s="181" t="s">
        <v>1441</v>
      </c>
      <c r="B264" s="181" t="s">
        <v>1442</v>
      </c>
      <c r="C264" s="181" t="str">
        <f>Translations!$B$1040</f>
        <v>Bars and rods of stainless steel, not further worked than hot-rolled, hot-drawn or extruded, containing by weight &gt;= 2,5% nickel (excl. such products of circular cross-section)</v>
      </c>
      <c r="D264" s="181" t="str">
        <f t="shared" si="4"/>
        <v>72221910</v>
      </c>
      <c r="E264" s="181" t="str">
        <f>Translations!$B$611</f>
        <v>Iron or steel products</v>
      </c>
      <c r="F264" s="181" t="str">
        <f>IF(E264=" --- ","",COUNTIF($E$4:E264,E264)&amp;"_"&amp;E264)</f>
        <v>183_Iron or steel products</v>
      </c>
      <c r="H264" s="181" t="s">
        <v>1443</v>
      </c>
    </row>
    <row r="265" spans="1:8" x14ac:dyDescent="0.3">
      <c r="A265" s="181" t="s">
        <v>1444</v>
      </c>
      <c r="B265" s="181" t="s">
        <v>1445</v>
      </c>
      <c r="C265" s="181" t="str">
        <f>Translations!$B$1041</f>
        <v>Bars and rods of stainless steel, not further worked than hot-rolled, hot-drawn or extruded, containing by weight &lt; 2,5% nickel (excl. such products of circular cross-section)</v>
      </c>
      <c r="D265" s="181" t="str">
        <f t="shared" si="4"/>
        <v>72221990</v>
      </c>
      <c r="E265" s="181" t="str">
        <f>Translations!$B$611</f>
        <v>Iron or steel products</v>
      </c>
      <c r="F265" s="181" t="str">
        <f>IF(E265=" --- ","",COUNTIF($E$4:E265,E265)&amp;"_"&amp;E265)</f>
        <v>184_Iron or steel products</v>
      </c>
      <c r="H265" s="181" t="s">
        <v>1446</v>
      </c>
    </row>
    <row r="266" spans="1:8" x14ac:dyDescent="0.3">
      <c r="A266" s="181" t="s">
        <v>1448</v>
      </c>
      <c r="B266" s="181" t="s">
        <v>1449</v>
      </c>
      <c r="C266" s="181" t="str">
        <f>Translations!$B$1043</f>
        <v>Bars and rods of stainless steel, of circular cross-section of a diameter &gt;= 80 mm, simply cold-formed or cold-finished, containing by weight &gt;= 2,5% nickel</v>
      </c>
      <c r="D266" s="181" t="str">
        <f t="shared" si="4"/>
        <v>72222011</v>
      </c>
      <c r="E266" s="181" t="str">
        <f>Translations!$B$611</f>
        <v>Iron or steel products</v>
      </c>
      <c r="F266" s="181" t="str">
        <f>IF(E266=" --- ","",COUNTIF($E$4:E266,E266)&amp;"_"&amp;E266)</f>
        <v>185_Iron or steel products</v>
      </c>
      <c r="H266" s="181" t="s">
        <v>1450</v>
      </c>
    </row>
    <row r="267" spans="1:8" x14ac:dyDescent="0.3">
      <c r="A267" s="181" t="s">
        <v>1451</v>
      </c>
      <c r="B267" s="181" t="s">
        <v>1452</v>
      </c>
      <c r="C267" s="181" t="str">
        <f>Translations!$B$1044</f>
        <v>Bars and rods of stainless steel, of circular cross-section of a diameter &gt;= 80 mm, simply cold-formed or cold-finished, containing by weight &lt; 2,5% nickel</v>
      </c>
      <c r="D267" s="181" t="str">
        <f t="shared" si="4"/>
        <v>72222019</v>
      </c>
      <c r="E267" s="181" t="str">
        <f>Translations!$B$611</f>
        <v>Iron or steel products</v>
      </c>
      <c r="F267" s="181" t="str">
        <f>IF(E267=" --- ","",COUNTIF($E$4:E267,E267)&amp;"_"&amp;E267)</f>
        <v>186_Iron or steel products</v>
      </c>
      <c r="H267" s="181" t="s">
        <v>1453</v>
      </c>
    </row>
    <row r="268" spans="1:8" x14ac:dyDescent="0.3">
      <c r="A268" s="181" t="s">
        <v>1454</v>
      </c>
      <c r="B268" s="181" t="s">
        <v>1455</v>
      </c>
      <c r="C268" s="181" t="str">
        <f>Translations!$B$1045</f>
        <v>Bars and rods of stainless steel, not further worked than cold-formed or cold-finished, of circular cross-section measuring &gt;= 25 mm but &lt; 80 mm and containing by weight &gt;= 2,5% nickel</v>
      </c>
      <c r="D268" s="181" t="str">
        <f t="shared" si="4"/>
        <v>72222021</v>
      </c>
      <c r="E268" s="181" t="str">
        <f>Translations!$B$611</f>
        <v>Iron or steel products</v>
      </c>
      <c r="F268" s="181" t="str">
        <f>IF(E268=" --- ","",COUNTIF($E$4:E268,E268)&amp;"_"&amp;E268)</f>
        <v>187_Iron or steel products</v>
      </c>
      <c r="H268" s="181" t="s">
        <v>1456</v>
      </c>
    </row>
    <row r="269" spans="1:8" x14ac:dyDescent="0.3">
      <c r="A269" s="181" t="s">
        <v>1457</v>
      </c>
      <c r="B269" s="181" t="s">
        <v>1458</v>
      </c>
      <c r="C269" s="181" t="str">
        <f>Translations!$B$1046</f>
        <v>Bars and rods of stainless steel, not further worked than cold-formed or cold-finished, of circular cross-section measuring &gt;= 25 mm but &lt; 80 mm and containing by weight &lt; 2,5% nickel</v>
      </c>
      <c r="D269" s="181" t="str">
        <f t="shared" si="4"/>
        <v>72222029</v>
      </c>
      <c r="E269" s="181" t="str">
        <f>Translations!$B$611</f>
        <v>Iron or steel products</v>
      </c>
      <c r="F269" s="181" t="str">
        <f>IF(E269=" --- ","",COUNTIF($E$4:E269,E269)&amp;"_"&amp;E269)</f>
        <v>188_Iron or steel products</v>
      </c>
      <c r="H269" s="181" t="s">
        <v>1459</v>
      </c>
    </row>
    <row r="270" spans="1:8" x14ac:dyDescent="0.3">
      <c r="A270" s="181" t="s">
        <v>1460</v>
      </c>
      <c r="B270" s="181" t="s">
        <v>1461</v>
      </c>
      <c r="C270" s="181" t="str">
        <f>Translations!$B$1047</f>
        <v>Bars and rods of stainless steel, not further worked than cold-formed or cold-finished, of circular cross-section measuring &lt; 25 mm and containing by weight &gt;= 2,5% nickel</v>
      </c>
      <c r="D270" s="181" t="str">
        <f t="shared" si="4"/>
        <v>72222031</v>
      </c>
      <c r="E270" s="181" t="str">
        <f>Translations!$B$611</f>
        <v>Iron or steel products</v>
      </c>
      <c r="F270" s="181" t="str">
        <f>IF(E270=" --- ","",COUNTIF($E$4:E270,E270)&amp;"_"&amp;E270)</f>
        <v>189_Iron or steel products</v>
      </c>
      <c r="H270" s="181" t="s">
        <v>1462</v>
      </c>
    </row>
    <row r="271" spans="1:8" x14ac:dyDescent="0.3">
      <c r="A271" s="181" t="s">
        <v>1463</v>
      </c>
      <c r="B271" s="181" t="s">
        <v>1464</v>
      </c>
      <c r="C271" s="181" t="str">
        <f>Translations!$B$1048</f>
        <v>Bars and rods of stainless steel, not further worked than cold-formed or cold-finished, of circular cross-section measuring &lt; 25 mm and containing by weight &lt; 2,5% nickel</v>
      </c>
      <c r="D271" s="181" t="str">
        <f t="shared" si="4"/>
        <v>72222039</v>
      </c>
      <c r="E271" s="181" t="str">
        <f>Translations!$B$611</f>
        <v>Iron or steel products</v>
      </c>
      <c r="F271" s="181" t="str">
        <f>IF(E271=" --- ","",COUNTIF($E$4:E271,E271)&amp;"_"&amp;E271)</f>
        <v>190_Iron or steel products</v>
      </c>
      <c r="H271" s="181" t="s">
        <v>1465</v>
      </c>
    </row>
    <row r="272" spans="1:8" x14ac:dyDescent="0.3">
      <c r="A272" s="181" t="s">
        <v>1466</v>
      </c>
      <c r="B272" s="181" t="s">
        <v>1467</v>
      </c>
      <c r="C272" s="181" t="str">
        <f>Translations!$B$1049</f>
        <v>Bars and rods of stainless steel, not further worked than cold-formed or cold-finished, containing by weight &gt;= 2,5% nickel (excl. such products of circular cross-section)</v>
      </c>
      <c r="D272" s="181" t="str">
        <f t="shared" si="4"/>
        <v>72222081</v>
      </c>
      <c r="E272" s="181" t="str">
        <f>Translations!$B$611</f>
        <v>Iron or steel products</v>
      </c>
      <c r="F272" s="181" t="str">
        <f>IF(E272=" --- ","",COUNTIF($E$4:E272,E272)&amp;"_"&amp;E272)</f>
        <v>191_Iron or steel products</v>
      </c>
      <c r="H272" s="181" t="s">
        <v>1468</v>
      </c>
    </row>
    <row r="273" spans="1:8" x14ac:dyDescent="0.3">
      <c r="A273" s="181" t="s">
        <v>1469</v>
      </c>
      <c r="B273" s="181" t="s">
        <v>1470</v>
      </c>
      <c r="C273" s="181" t="str">
        <f>Translations!$B$1050</f>
        <v>Bars and rods of stainless steel, not further worked than cold-formed or cold-finished, containing by weight &lt; 2,5% nickel (excl. such products of circular cross-section)</v>
      </c>
      <c r="D273" s="181" t="str">
        <f t="shared" si="4"/>
        <v>72222089</v>
      </c>
      <c r="E273" s="181" t="str">
        <f>Translations!$B$611</f>
        <v>Iron or steel products</v>
      </c>
      <c r="F273" s="181" t="str">
        <f>IF(E273=" --- ","",COUNTIF($E$4:E273,E273)&amp;"_"&amp;E273)</f>
        <v>192_Iron or steel products</v>
      </c>
      <c r="H273" s="181" t="s">
        <v>1471</v>
      </c>
    </row>
    <row r="274" spans="1:8" x14ac:dyDescent="0.3">
      <c r="A274" s="181" t="s">
        <v>1473</v>
      </c>
      <c r="B274" s="181" t="s">
        <v>1474</v>
      </c>
      <c r="C274" s="181" t="str">
        <f>Translations!$B$1052</f>
        <v>Other bars and rods of stainless steel, containing by weight &gt;= 2,5% of nickel, forged</v>
      </c>
      <c r="D274" s="181" t="str">
        <f t="shared" ref="D274:D337" si="5">SUBSTITUTE(B274," ","")</f>
        <v>72223051</v>
      </c>
      <c r="E274" s="181" t="str">
        <f>Translations!$B$611</f>
        <v>Iron or steel products</v>
      </c>
      <c r="F274" s="181" t="str">
        <f>IF(E274=" --- ","",COUNTIF($E$4:E274,E274)&amp;"_"&amp;E274)</f>
        <v>193_Iron or steel products</v>
      </c>
      <c r="H274" s="181" t="s">
        <v>1475</v>
      </c>
    </row>
    <row r="275" spans="1:8" x14ac:dyDescent="0.3">
      <c r="A275" s="181" t="s">
        <v>1476</v>
      </c>
      <c r="B275" s="181" t="s">
        <v>1477</v>
      </c>
      <c r="C275" s="181" t="str">
        <f>Translations!$B$1053</f>
        <v>Other bars and rods of stainless steel, containing by weight &lt; 2,5% of nickel, forged</v>
      </c>
      <c r="D275" s="181" t="str">
        <f t="shared" si="5"/>
        <v>72223091</v>
      </c>
      <c r="E275" s="181" t="str">
        <f>Translations!$B$611</f>
        <v>Iron or steel products</v>
      </c>
      <c r="F275" s="181" t="str">
        <f>IF(E275=" --- ","",COUNTIF($E$4:E275,E275)&amp;"_"&amp;E275)</f>
        <v>194_Iron or steel products</v>
      </c>
      <c r="H275" s="181" t="s">
        <v>1478</v>
      </c>
    </row>
    <row r="276" spans="1:8" x14ac:dyDescent="0.3">
      <c r="A276" s="181" t="s">
        <v>1479</v>
      </c>
      <c r="B276" s="181" t="s">
        <v>1480</v>
      </c>
      <c r="C276" s="181" t="str">
        <f>Translations!$B$1054</f>
        <v>Bars and rods of stainless steel, cold-formed or cold-finished and further worked, or hot-formed and further worked, n.e.s. (excl. forged products)</v>
      </c>
      <c r="D276" s="181" t="str">
        <f t="shared" si="5"/>
        <v>72223097</v>
      </c>
      <c r="E276" s="181" t="str">
        <f>Translations!$B$611</f>
        <v>Iron or steel products</v>
      </c>
      <c r="F276" s="181" t="str">
        <f>IF(E276=" --- ","",COUNTIF($E$4:E276,E276)&amp;"_"&amp;E276)</f>
        <v>195_Iron or steel products</v>
      </c>
      <c r="H276" s="181" t="s">
        <v>1481</v>
      </c>
    </row>
    <row r="277" spans="1:8" x14ac:dyDescent="0.3">
      <c r="A277" s="181" t="s">
        <v>1483</v>
      </c>
      <c r="B277" s="181" t="s">
        <v>1484</v>
      </c>
      <c r="C277" s="181" t="str">
        <f>Translations!$B$1056</f>
        <v>Angles, shapes and sections of stainless steel, only hot-rolled, only hot-drawn or only extruded</v>
      </c>
      <c r="D277" s="181" t="str">
        <f t="shared" si="5"/>
        <v>72224010</v>
      </c>
      <c r="E277" s="181" t="str">
        <f>Translations!$B$611</f>
        <v>Iron or steel products</v>
      </c>
      <c r="F277" s="181" t="str">
        <f>IF(E277=" --- ","",COUNTIF($E$4:E277,E277)&amp;"_"&amp;E277)</f>
        <v>196_Iron or steel products</v>
      </c>
      <c r="H277" s="181" t="s">
        <v>1485</v>
      </c>
    </row>
    <row r="278" spans="1:8" x14ac:dyDescent="0.3">
      <c r="A278" s="181" t="s">
        <v>1486</v>
      </c>
      <c r="B278" s="181" t="s">
        <v>1487</v>
      </c>
      <c r="C278" s="181" t="str">
        <f>Translations!$B$1057</f>
        <v>Angles, shapes and sections of stainless steel, not further worked than cold-formed or cold-finished</v>
      </c>
      <c r="D278" s="181" t="str">
        <f t="shared" si="5"/>
        <v>72224050</v>
      </c>
      <c r="E278" s="181" t="str">
        <f>Translations!$B$611</f>
        <v>Iron or steel products</v>
      </c>
      <c r="F278" s="181" t="str">
        <f>IF(E278=" --- ","",COUNTIF($E$4:E278,E278)&amp;"_"&amp;E278)</f>
        <v>197_Iron or steel products</v>
      </c>
      <c r="H278" s="181" t="s">
        <v>1488</v>
      </c>
    </row>
    <row r="279" spans="1:8" x14ac:dyDescent="0.3">
      <c r="A279" s="181" t="s">
        <v>1489</v>
      </c>
      <c r="B279" s="181" t="s">
        <v>1490</v>
      </c>
      <c r="C279" s="181" t="str">
        <f>Translations!$B$1058</f>
        <v>Angles, shapes and sections of stainless steel, cold-formed or cold-finished and further worked, or not further worked than forged, or forged, or hot-formed by other means and further worked, n.e.s.</v>
      </c>
      <c r="D279" s="181" t="str">
        <f t="shared" si="5"/>
        <v>72224090</v>
      </c>
      <c r="E279" s="181" t="str">
        <f>Translations!$B$611</f>
        <v>Iron or steel products</v>
      </c>
      <c r="F279" s="181" t="str">
        <f>IF(E279=" --- ","",COUNTIF($E$4:E279,E279)&amp;"_"&amp;E279)</f>
        <v>198_Iron or steel products</v>
      </c>
      <c r="H279" s="181" t="s">
        <v>1491</v>
      </c>
    </row>
    <row r="280" spans="1:8" x14ac:dyDescent="0.3">
      <c r="A280" s="181" t="s">
        <v>1493</v>
      </c>
      <c r="B280" s="181" t="s">
        <v>1494</v>
      </c>
      <c r="C280" s="181" t="str">
        <f>Translations!$B$1060</f>
        <v>Wire of stainless steel, in coils, containing by weight 28% to 31% nickel and 20% to 22% chromium (excl. bars and rods)</v>
      </c>
      <c r="D280" s="181" t="str">
        <f t="shared" si="5"/>
        <v>72230011</v>
      </c>
      <c r="E280" s="181" t="str">
        <f>Translations!$B$611</f>
        <v>Iron or steel products</v>
      </c>
      <c r="F280" s="181" t="str">
        <f>IF(E280=" --- ","",COUNTIF($E$4:E280,E280)&amp;"_"&amp;E280)</f>
        <v>199_Iron or steel products</v>
      </c>
      <c r="H280" s="181" t="s">
        <v>1495</v>
      </c>
    </row>
    <row r="281" spans="1:8" x14ac:dyDescent="0.3">
      <c r="A281" s="181" t="s">
        <v>1496</v>
      </c>
      <c r="B281" s="181" t="s">
        <v>1497</v>
      </c>
      <c r="C281" s="181" t="str">
        <f>Translations!$B$1061</f>
        <v>Wire of stainless steel, in coils, containing by weight &gt;= 2,5% nickel (excl. such products containing 28% to 31% nickel and 20% to 22% chromium, and bars and rods)</v>
      </c>
      <c r="D281" s="181" t="str">
        <f t="shared" si="5"/>
        <v>72230019</v>
      </c>
      <c r="E281" s="181" t="str">
        <f>Translations!$B$611</f>
        <v>Iron or steel products</v>
      </c>
      <c r="F281" s="181" t="str">
        <f>IF(E281=" --- ","",COUNTIF($E$4:E281,E281)&amp;"_"&amp;E281)</f>
        <v>200_Iron or steel products</v>
      </c>
      <c r="H281" s="181" t="s">
        <v>1498</v>
      </c>
    </row>
    <row r="282" spans="1:8" x14ac:dyDescent="0.3">
      <c r="A282" s="181" t="s">
        <v>1499</v>
      </c>
      <c r="B282" s="181" t="s">
        <v>1500</v>
      </c>
      <c r="C282" s="181" t="str">
        <f>Translations!$B$1062</f>
        <v>Wire of stainless steel, in coils, containing by weight &lt; 2,5% nickel, 13% to 25% chromium and 3,5% to 6% aluminium (excl. bars and rods)</v>
      </c>
      <c r="D282" s="181" t="str">
        <f t="shared" si="5"/>
        <v>72230091</v>
      </c>
      <c r="E282" s="181" t="str">
        <f>Translations!$B$611</f>
        <v>Iron or steel products</v>
      </c>
      <c r="F282" s="181" t="str">
        <f>IF(E282=" --- ","",COUNTIF($E$4:E282,E282)&amp;"_"&amp;E282)</f>
        <v>201_Iron or steel products</v>
      </c>
      <c r="H282" s="181" t="s">
        <v>1501</v>
      </c>
    </row>
    <row r="283" spans="1:8" x14ac:dyDescent="0.3">
      <c r="A283" s="181" t="s">
        <v>1502</v>
      </c>
      <c r="B283" s="181" t="s">
        <v>1503</v>
      </c>
      <c r="C283" s="181" t="str">
        <f>Translations!$B$1063</f>
        <v>Wire of stainless steel, in coils, containing by weight &lt; 2,5% nickel (excl. such products containing 13% to 25% chromium and 3,5% to 6% aluminium, and bars and rods)</v>
      </c>
      <c r="D283" s="181" t="str">
        <f t="shared" si="5"/>
        <v>72230099</v>
      </c>
      <c r="E283" s="181" t="str">
        <f>Translations!$B$611</f>
        <v>Iron or steel products</v>
      </c>
      <c r="F283" s="181" t="str">
        <f>IF(E283=" --- ","",COUNTIF($E$4:E283,E283)&amp;"_"&amp;E283)</f>
        <v>202_Iron or steel products</v>
      </c>
      <c r="H283" s="181" t="s">
        <v>1504</v>
      </c>
    </row>
    <row r="284" spans="1:8" x14ac:dyDescent="0.3">
      <c r="A284" s="181" t="s">
        <v>1507</v>
      </c>
      <c r="B284" s="181" t="s">
        <v>1508</v>
      </c>
      <c r="C284" s="181" t="str">
        <f>Translations!$B$1066</f>
        <v>Ingots and other primary forms, of tool steel</v>
      </c>
      <c r="D284" s="181" t="str">
        <f t="shared" si="5"/>
        <v>72241010</v>
      </c>
      <c r="E284" s="181" t="str">
        <f>Translations!$B$668</f>
        <v>Crude steel</v>
      </c>
      <c r="F284" s="181" t="str">
        <f>IF(E284=" --- ","",COUNTIF($E$4:E284,E284)&amp;"_"&amp;E284)</f>
        <v>28_Crude steel</v>
      </c>
      <c r="H284" s="181" t="s">
        <v>1509</v>
      </c>
    </row>
    <row r="285" spans="1:8" x14ac:dyDescent="0.3">
      <c r="A285" s="181" t="s">
        <v>1510</v>
      </c>
      <c r="B285" s="181" t="s">
        <v>1511</v>
      </c>
      <c r="C285" s="181" t="str">
        <f>Translations!$B$1067</f>
        <v>Steel, alloy, other than stainless, in ingots or other primary forms (excl. of tool steel, waste and scrap in ingot form and products obtained by continuous casting)</v>
      </c>
      <c r="D285" s="181" t="str">
        <f t="shared" si="5"/>
        <v>72241090</v>
      </c>
      <c r="E285" s="181" t="str">
        <f>Translations!$B$668</f>
        <v>Crude steel</v>
      </c>
      <c r="F285" s="181" t="str">
        <f>IF(E285=" --- ","",COUNTIF($E$4:E285,E285)&amp;"_"&amp;E285)</f>
        <v>29_Crude steel</v>
      </c>
      <c r="H285" s="181" t="s">
        <v>1512</v>
      </c>
    </row>
    <row r="286" spans="1:8" x14ac:dyDescent="0.3">
      <c r="A286" s="181" t="s">
        <v>1514</v>
      </c>
      <c r="B286" s="181" t="s">
        <v>1515</v>
      </c>
      <c r="C286" s="181" t="str">
        <f>Translations!$B$1069</f>
        <v>Semi-finished products of tool steel</v>
      </c>
      <c r="D286" s="181" t="str">
        <f t="shared" si="5"/>
        <v>72249002</v>
      </c>
      <c r="E286" s="181" t="str">
        <f>Translations!$B$668</f>
        <v>Crude steel</v>
      </c>
      <c r="F286" s="181" t="str">
        <f>IF(E286=" --- ","",COUNTIF($E$4:E286,E286)&amp;"_"&amp;E286)</f>
        <v>30_Crude steel</v>
      </c>
      <c r="H286" s="181" t="s">
        <v>1516</v>
      </c>
    </row>
    <row r="287" spans="1:8" x14ac:dyDescent="0.3">
      <c r="A287" s="181" t="s">
        <v>1517</v>
      </c>
      <c r="B287" s="181" t="s">
        <v>1518</v>
      </c>
      <c r="C287" s="181" t="str">
        <f>Translations!$B$1070</f>
        <v>Semi-finished products of high-speed steel, of square or rectangular cross-section, hot-rolled or obtained by continuous casting the width measuring &lt; twice the thickness</v>
      </c>
      <c r="D287" s="181" t="str">
        <f t="shared" si="5"/>
        <v>72249003</v>
      </c>
      <c r="E287" s="181" t="str">
        <f>Translations!$B$668</f>
        <v>Crude steel</v>
      </c>
      <c r="F287" s="181" t="str">
        <f>IF(E287=" --- ","",COUNTIF($E$4:E287,E287)&amp;"_"&amp;E287)</f>
        <v>31_Crude steel</v>
      </c>
      <c r="H287" s="181" t="s">
        <v>1519</v>
      </c>
    </row>
    <row r="288" spans="1:8" x14ac:dyDescent="0.3">
      <c r="A288" s="181" t="s">
        <v>1520</v>
      </c>
      <c r="B288" s="181" t="s">
        <v>1521</v>
      </c>
      <c r="C288" s="181" t="str">
        <f>Translations!$B$1071</f>
        <v>Semi-finished products of steel containing by weight &lt;= 0,7% of carbon, 0,5% to 1,2% of manganese, 0,6% to 2,3% of silicon, or of steel containing by weight &gt;= 0,0008% of boron with any other element &lt; the minimum content referred to in Note 1 f to chapter 72, of square or rectangular cross-section, hot rolled or obtained by continuous casting, the width measuring &lt; twice the thickness</v>
      </c>
      <c r="D288" s="181" t="str">
        <f t="shared" si="5"/>
        <v>72249005</v>
      </c>
      <c r="E288" s="181" t="str">
        <f>Translations!$B$668</f>
        <v>Crude steel</v>
      </c>
      <c r="F288" s="181" t="str">
        <f>IF(E288=" --- ","",COUNTIF($E$4:E288,E288)&amp;"_"&amp;E288)</f>
        <v>32_Crude steel</v>
      </c>
      <c r="H288" s="181" t="s">
        <v>1522</v>
      </c>
    </row>
    <row r="289" spans="1:8" x14ac:dyDescent="0.3">
      <c r="A289" s="181" t="s">
        <v>1523</v>
      </c>
      <c r="B289" s="181" t="s">
        <v>1524</v>
      </c>
      <c r="C289" s="181" t="str">
        <f>Translations!$B$1072</f>
        <v>Semi-finished products of alloy steel other than stainless steel, of square or rectangular cross-section, hot-rolled or obtained by continuous casting, the width measuring &lt; twice the thickness (excl. of tool steel, high-speed steel and articles of subheading 7224.90.05)</v>
      </c>
      <c r="D289" s="181" t="str">
        <f t="shared" si="5"/>
        <v>72249007</v>
      </c>
      <c r="E289" s="181" t="str">
        <f>Translations!$B$668</f>
        <v>Crude steel</v>
      </c>
      <c r="F289" s="181" t="str">
        <f>IF(E289=" --- ","",COUNTIF($E$4:E289,E289)&amp;"_"&amp;E289)</f>
        <v>33_Crude steel</v>
      </c>
      <c r="H289" s="181" t="s">
        <v>1525</v>
      </c>
    </row>
    <row r="290" spans="1:8" x14ac:dyDescent="0.3">
      <c r="A290" s="181" t="s">
        <v>1526</v>
      </c>
      <c r="B290" s="181" t="s">
        <v>1527</v>
      </c>
      <c r="C290" s="181" t="str">
        <f>Translations!$B$1073</f>
        <v>Semi-finished products of alloy steel other than stainless steel, of square or rectangular cross-section, hot-rolled or obtained by continuous casting, the width measuring &gt;= twice the thickness (excl. of tool steel)</v>
      </c>
      <c r="D290" s="181" t="str">
        <f t="shared" si="5"/>
        <v>72249014</v>
      </c>
      <c r="E290" s="181" t="str">
        <f>Translations!$B$668</f>
        <v>Crude steel</v>
      </c>
      <c r="F290" s="181" t="str">
        <f>IF(E290=" --- ","",COUNTIF($E$4:E290,E290)&amp;"_"&amp;E290)</f>
        <v>34_Crude steel</v>
      </c>
      <c r="H290" s="181" t="s">
        <v>1528</v>
      </c>
    </row>
    <row r="291" spans="1:8" x14ac:dyDescent="0.3">
      <c r="A291" s="181" t="s">
        <v>1529</v>
      </c>
      <c r="B291" s="181" t="s">
        <v>1530</v>
      </c>
      <c r="C291" s="181" t="str">
        <f>Translations!$B$1074</f>
        <v>Semi-finished products of alloy steel other than stainless steel, of square or rectangular cross-section, forged (excl. of tool steel)</v>
      </c>
      <c r="D291" s="181" t="str">
        <f t="shared" si="5"/>
        <v>72249018</v>
      </c>
      <c r="E291" s="181" t="str">
        <f>Translations!$B$668</f>
        <v>Crude steel</v>
      </c>
      <c r="F291" s="181" t="str">
        <f>IF(E291=" --- ","",COUNTIF($E$4:E291,E291)&amp;"_"&amp;E291)</f>
        <v>35_Crude steel</v>
      </c>
      <c r="H291" s="181" t="s">
        <v>1531</v>
      </c>
    </row>
    <row r="292" spans="1:8" x14ac:dyDescent="0.3">
      <c r="A292" s="181" t="s">
        <v>1532</v>
      </c>
      <c r="B292" s="181" t="s">
        <v>1533</v>
      </c>
      <c r="C292" s="181" t="str">
        <f>Translations!$B$1075</f>
        <v>Semi-finished products of steel containing by weight 0,9% to 1,15% carbon, 0,5% to 2% of chromium and, if present, &lt;= 0,5% of molybdenum, cut into shapes other than square or rectangular, hot-rolled or obtained by continuous casting</v>
      </c>
      <c r="D292" s="181" t="str">
        <f t="shared" si="5"/>
        <v>72249031</v>
      </c>
      <c r="E292" s="181" t="str">
        <f>Translations!$B$668</f>
        <v>Crude steel</v>
      </c>
      <c r="F292" s="181" t="str">
        <f>IF(E292=" --- ","",COUNTIF($E$4:E292,E292)&amp;"_"&amp;E292)</f>
        <v>36_Crude steel</v>
      </c>
      <c r="H292" s="181" t="s">
        <v>1534</v>
      </c>
    </row>
    <row r="293" spans="1:8" x14ac:dyDescent="0.3">
      <c r="A293" s="181" t="s">
        <v>1535</v>
      </c>
      <c r="B293" s="181" t="s">
        <v>1536</v>
      </c>
      <c r="C293" s="181" t="str">
        <f>Translations!$B$1076</f>
        <v>Semi-finished products of alloy steel, other than stainless steel, cut into shapes other than square or rectangular, hot-rolled or obtained by continuous casting (excl. of tool steel and products containing by weight 0,9% to 1,15% of carbon, 0,5% to 2% of chromium and, if present, &lt;= 0,5% of molybdenum)</v>
      </c>
      <c r="D293" s="181" t="str">
        <f t="shared" si="5"/>
        <v>72249038</v>
      </c>
      <c r="E293" s="181" t="str">
        <f>Translations!$B$668</f>
        <v>Crude steel</v>
      </c>
      <c r="F293" s="181" t="str">
        <f>IF(E293=" --- ","",COUNTIF($E$4:E293,E293)&amp;"_"&amp;E293)</f>
        <v>37_Crude steel</v>
      </c>
      <c r="H293" s="181" t="s">
        <v>1537</v>
      </c>
    </row>
    <row r="294" spans="1:8" x14ac:dyDescent="0.3">
      <c r="A294" s="181" t="s">
        <v>1538</v>
      </c>
      <c r="B294" s="181" t="s">
        <v>1539</v>
      </c>
      <c r="C294" s="181" t="str">
        <f>Translations!$B$1077</f>
        <v>Semi-finished products of alloy steel, other than stainless steel, forged (excl. of tool steel and products of square or rectangular, circular or polygamol cross-section)</v>
      </c>
      <c r="D294" s="181" t="str">
        <f t="shared" si="5"/>
        <v>72249090</v>
      </c>
      <c r="E294" s="181" t="str">
        <f>Translations!$B$668</f>
        <v>Crude steel</v>
      </c>
      <c r="F294" s="181" t="str">
        <f>IF(E294=" --- ","",COUNTIF($E$4:E294,E294)&amp;"_"&amp;E294)</f>
        <v>38_Crude steel</v>
      </c>
      <c r="H294" s="181" t="s">
        <v>1540</v>
      </c>
    </row>
    <row r="295" spans="1:8" x14ac:dyDescent="0.3">
      <c r="A295" s="181" t="s">
        <v>1542</v>
      </c>
      <c r="B295" s="181" t="s">
        <v>1543</v>
      </c>
      <c r="C295" s="181" t="str">
        <f>Translations!$B$1079</f>
        <v>Flat-rolled products of silicon-electrical steel, of a width of &gt;= 600 mm, grain-oriented</v>
      </c>
      <c r="D295" s="181" t="str">
        <f t="shared" si="5"/>
        <v>72251100</v>
      </c>
      <c r="E295" s="181" t="str">
        <f>Translations!$B$611</f>
        <v>Iron or steel products</v>
      </c>
      <c r="F295" s="181" t="str">
        <f>IF(E295=" --- ","",COUNTIF($E$4:E295,E295)&amp;"_"&amp;E295)</f>
        <v>203_Iron or steel products</v>
      </c>
      <c r="H295" s="181" t="s">
        <v>1544</v>
      </c>
    </row>
    <row r="296" spans="1:8" x14ac:dyDescent="0.3">
      <c r="A296" s="181" t="s">
        <v>1546</v>
      </c>
      <c r="B296" s="181" t="s">
        <v>1547</v>
      </c>
      <c r="C296" s="181" t="str">
        <f>Translations!$B$1081</f>
        <v>Flat-rolled products of silicon-electrical steel, of a width of &gt;= 600 mm, hot-rolled</v>
      </c>
      <c r="D296" s="181" t="str">
        <f t="shared" si="5"/>
        <v>72251910</v>
      </c>
      <c r="E296" s="181" t="str">
        <f>Translations!$B$611</f>
        <v>Iron or steel products</v>
      </c>
      <c r="F296" s="181" t="str">
        <f>IF(E296=" --- ","",COUNTIF($E$4:E296,E296)&amp;"_"&amp;E296)</f>
        <v>204_Iron or steel products</v>
      </c>
      <c r="H296" s="181" t="s">
        <v>1548</v>
      </c>
    </row>
    <row r="297" spans="1:8" x14ac:dyDescent="0.3">
      <c r="A297" s="181" t="s">
        <v>1549</v>
      </c>
      <c r="B297" s="181" t="s">
        <v>1550</v>
      </c>
      <c r="C297" s="181" t="str">
        <f>Translations!$B$1082</f>
        <v>Flat-rolled products of silicon-electrical steel, of a width of &gt;= 600 mm, cold-rolled "cold-reduced", non-grain-oriented</v>
      </c>
      <c r="D297" s="181" t="str">
        <f t="shared" si="5"/>
        <v>72251990</v>
      </c>
      <c r="E297" s="181" t="str">
        <f>Translations!$B$611</f>
        <v>Iron or steel products</v>
      </c>
      <c r="F297" s="181" t="str">
        <f>IF(E297=" --- ","",COUNTIF($E$4:E297,E297)&amp;"_"&amp;E297)</f>
        <v>205_Iron or steel products</v>
      </c>
      <c r="H297" s="181" t="s">
        <v>1551</v>
      </c>
    </row>
    <row r="298" spans="1:8" x14ac:dyDescent="0.3">
      <c r="A298" s="181" t="s">
        <v>1553</v>
      </c>
      <c r="B298" s="181" t="s">
        <v>1554</v>
      </c>
      <c r="C298" s="181" t="str">
        <f>Translations!$B$1084</f>
        <v>Flat-rolled products of tool steel, of a width of &gt;= 600 mm, not further worked than hot-rolled, in coils</v>
      </c>
      <c r="D298" s="181" t="str">
        <f t="shared" si="5"/>
        <v>72253010</v>
      </c>
      <c r="E298" s="181" t="str">
        <f>Translations!$B$611</f>
        <v>Iron or steel products</v>
      </c>
      <c r="F298" s="181" t="str">
        <f>IF(E298=" --- ","",COUNTIF($E$4:E298,E298)&amp;"_"&amp;E298)</f>
        <v>206_Iron or steel products</v>
      </c>
      <c r="H298" s="181" t="s">
        <v>1555</v>
      </c>
    </row>
    <row r="299" spans="1:8" x14ac:dyDescent="0.3">
      <c r="A299" s="181" t="s">
        <v>1556</v>
      </c>
      <c r="B299" s="181" t="s">
        <v>1557</v>
      </c>
      <c r="C299" s="181" t="str">
        <f>Translations!$B$1085</f>
        <v>Flat-rolled products of high-speed steel, of a width of &gt;= 600 mm, not further worked than hot-rolled, in coils</v>
      </c>
      <c r="D299" s="181" t="str">
        <f t="shared" si="5"/>
        <v>72253030</v>
      </c>
      <c r="E299" s="181" t="str">
        <f>Translations!$B$611</f>
        <v>Iron or steel products</v>
      </c>
      <c r="F299" s="181" t="str">
        <f>IF(E299=" --- ","",COUNTIF($E$4:E299,E299)&amp;"_"&amp;E299)</f>
        <v>207_Iron or steel products</v>
      </c>
      <c r="H299" s="181" t="s">
        <v>1558</v>
      </c>
    </row>
    <row r="300" spans="1:8" x14ac:dyDescent="0.3">
      <c r="A300" s="181" t="s">
        <v>1559</v>
      </c>
      <c r="B300" s="181" t="s">
        <v>1560</v>
      </c>
      <c r="C300" s="181" t="str">
        <f>Translations!$B$1086</f>
        <v>Flat-rolled products of alloy steel other than stainless, of a width of &gt;= 600 mm, not further worked than hot-rolled, in coils (excl. products of tool steel, high-speed steel or silicon-electrical steel)</v>
      </c>
      <c r="D300" s="181" t="str">
        <f t="shared" si="5"/>
        <v>72253090</v>
      </c>
      <c r="E300" s="181" t="str">
        <f>Translations!$B$611</f>
        <v>Iron or steel products</v>
      </c>
      <c r="F300" s="181" t="str">
        <f>IF(E300=" --- ","",COUNTIF($E$4:E300,E300)&amp;"_"&amp;E300)</f>
        <v>208_Iron or steel products</v>
      </c>
      <c r="H300" s="181" t="s">
        <v>1561</v>
      </c>
    </row>
    <row r="301" spans="1:8" x14ac:dyDescent="0.3">
      <c r="A301" s="181" t="s">
        <v>1563</v>
      </c>
      <c r="B301" s="181" t="s">
        <v>1564</v>
      </c>
      <c r="C301" s="181" t="str">
        <f>Translations!$B$1088</f>
        <v>Flat-rolled products of tool steel, of a width of &gt;= 600 mm, not further worked than hot-rolled, not in coils</v>
      </c>
      <c r="D301" s="181" t="str">
        <f t="shared" si="5"/>
        <v>72254012</v>
      </c>
      <c r="E301" s="181" t="str">
        <f>Translations!$B$611</f>
        <v>Iron or steel products</v>
      </c>
      <c r="F301" s="181" t="str">
        <f>IF(E301=" --- ","",COUNTIF($E$4:E301,E301)&amp;"_"&amp;E301)</f>
        <v>209_Iron or steel products</v>
      </c>
      <c r="H301" s="181" t="s">
        <v>1565</v>
      </c>
    </row>
    <row r="302" spans="1:8" x14ac:dyDescent="0.3">
      <c r="A302" s="181" t="s">
        <v>1566</v>
      </c>
      <c r="B302" s="181" t="s">
        <v>1567</v>
      </c>
      <c r="C302" s="181" t="str">
        <f>Translations!$B$1089</f>
        <v>Flat-rolled products of high-speed steel, of a width of &gt;= 600 mm, not further worked than hot-rolled, not in coils</v>
      </c>
      <c r="D302" s="181" t="str">
        <f t="shared" si="5"/>
        <v>72254015</v>
      </c>
      <c r="E302" s="181" t="str">
        <f>Translations!$B$611</f>
        <v>Iron or steel products</v>
      </c>
      <c r="F302" s="181" t="str">
        <f>IF(E302=" --- ","",COUNTIF($E$4:E302,E302)&amp;"_"&amp;E302)</f>
        <v>210_Iron or steel products</v>
      </c>
      <c r="H302" s="181" t="s">
        <v>1568</v>
      </c>
    </row>
    <row r="303" spans="1:8" x14ac:dyDescent="0.3">
      <c r="A303" s="181" t="s">
        <v>1569</v>
      </c>
      <c r="B303" s="181" t="s">
        <v>1570</v>
      </c>
      <c r="C303" s="181" t="str">
        <f>Translations!$B$1090</f>
        <v>Flat-rolled products of alloy steel other than stainless, of a width of &gt;= 600 mm, not further worked than hot-rolled, not in coils, of a thickness of &gt; 10 mm (excl. products of tool steel, high-speed steel or silicon-electrical steel)</v>
      </c>
      <c r="D303" s="181" t="str">
        <f t="shared" si="5"/>
        <v>72254040</v>
      </c>
      <c r="E303" s="181" t="str">
        <f>Translations!$B$611</f>
        <v>Iron or steel products</v>
      </c>
      <c r="F303" s="181" t="str">
        <f>IF(E303=" --- ","",COUNTIF($E$4:E303,E303)&amp;"_"&amp;E303)</f>
        <v>211_Iron or steel products</v>
      </c>
      <c r="H303" s="181" t="s">
        <v>1571</v>
      </c>
    </row>
    <row r="304" spans="1:8" x14ac:dyDescent="0.3">
      <c r="A304" s="181" t="s">
        <v>1572</v>
      </c>
      <c r="B304" s="181" t="s">
        <v>1573</v>
      </c>
      <c r="C304" s="181" t="str">
        <f>Translations!$B$1091</f>
        <v>Flat-rolled products of alloy steel other than stainless, of a width of &gt;= 600 mm, not further worked than hot-rolled, not in coils, of a thickness of &gt;= 4,75 mm but &lt;= 10 mm (excl. products of tool steel, high-speed steel or silicon-electrical steel)</v>
      </c>
      <c r="D304" s="181" t="str">
        <f t="shared" si="5"/>
        <v>72254060</v>
      </c>
      <c r="E304" s="181" t="str">
        <f>Translations!$B$611</f>
        <v>Iron or steel products</v>
      </c>
      <c r="F304" s="181" t="str">
        <f>IF(E304=" --- ","",COUNTIF($E$4:E304,E304)&amp;"_"&amp;E304)</f>
        <v>212_Iron or steel products</v>
      </c>
      <c r="H304" s="181" t="s">
        <v>1574</v>
      </c>
    </row>
    <row r="305" spans="1:8" x14ac:dyDescent="0.3">
      <c r="A305" s="181" t="s">
        <v>1575</v>
      </c>
      <c r="B305" s="181" t="s">
        <v>1576</v>
      </c>
      <c r="C305" s="181" t="str">
        <f>Translations!$B$1092</f>
        <v>Flat-rolled products of alloy steel other than stainless, of a width of &gt;= 600 mm, not further worked than hot-rolled, not in coils, of a thickness of &lt; 4,75 mm (excl. products of tool steel, high-speed steel or silicon-electrical steel)</v>
      </c>
      <c r="D305" s="181" t="str">
        <f t="shared" si="5"/>
        <v>72254090</v>
      </c>
      <c r="E305" s="181" t="str">
        <f>Translations!$B$611</f>
        <v>Iron or steel products</v>
      </c>
      <c r="F305" s="181" t="str">
        <f>IF(E305=" --- ","",COUNTIF($E$4:E305,E305)&amp;"_"&amp;E305)</f>
        <v>213_Iron or steel products</v>
      </c>
      <c r="H305" s="181" t="s">
        <v>1577</v>
      </c>
    </row>
    <row r="306" spans="1:8" x14ac:dyDescent="0.3">
      <c r="A306" s="181" t="s">
        <v>1579</v>
      </c>
      <c r="B306" s="181" t="s">
        <v>1580</v>
      </c>
      <c r="C306" s="181" t="str">
        <f>Translations!$B$1094</f>
        <v>Flat-rolled products of high-speed steel, of a width of &gt;= 600 mm, not further worked than cold-rolled "cold-reduced"</v>
      </c>
      <c r="D306" s="181" t="str">
        <f t="shared" si="5"/>
        <v>72255020</v>
      </c>
      <c r="E306" s="181" t="str">
        <f>Translations!$B$611</f>
        <v>Iron or steel products</v>
      </c>
      <c r="F306" s="181" t="str">
        <f>IF(E306=" --- ","",COUNTIF($E$4:E306,E306)&amp;"_"&amp;E306)</f>
        <v>214_Iron or steel products</v>
      </c>
      <c r="H306" s="181" t="s">
        <v>1581</v>
      </c>
    </row>
    <row r="307" spans="1:8" x14ac:dyDescent="0.3">
      <c r="A307" s="181" t="s">
        <v>1582</v>
      </c>
      <c r="B307" s="181" t="s">
        <v>1583</v>
      </c>
      <c r="C307" s="181" t="str">
        <f>Translations!$B$1095</f>
        <v>Flat-rolled products of alloy steel other than stainless, of a width of &gt;= 600 mm, not further worked than cold-rolled "cold-reduced" (excl. products of high-speed steel or silicon-electrical steel)</v>
      </c>
      <c r="D307" s="181" t="str">
        <f t="shared" si="5"/>
        <v>72255080</v>
      </c>
      <c r="E307" s="181" t="str">
        <f>Translations!$B$611</f>
        <v>Iron or steel products</v>
      </c>
      <c r="F307" s="181" t="str">
        <f>IF(E307=" --- ","",COUNTIF($E$4:E307,E307)&amp;"_"&amp;E307)</f>
        <v>215_Iron or steel products</v>
      </c>
      <c r="H307" s="181" t="s">
        <v>1584</v>
      </c>
    </row>
    <row r="308" spans="1:8" x14ac:dyDescent="0.3">
      <c r="A308" s="181" t="s">
        <v>1585</v>
      </c>
      <c r="B308" s="181" t="s">
        <v>1586</v>
      </c>
      <c r="C308" s="181" t="str">
        <f>Translations!$B$1096</f>
        <v>Flat-rolled products of alloy steel other than stainless, of a width of &gt;= 600 mm, hot-rolled or cold-rolled "cold-reduced" and electrolytically plated or coated with zinc (excl. products of silicon-electrical steel)</v>
      </c>
      <c r="D308" s="181" t="str">
        <f t="shared" si="5"/>
        <v>72259100</v>
      </c>
      <c r="E308" s="181" t="str">
        <f>Translations!$B$611</f>
        <v>Iron or steel products</v>
      </c>
      <c r="F308" s="181" t="str">
        <f>IF(E308=" --- ","",COUNTIF($E$4:E308,E308)&amp;"_"&amp;E308)</f>
        <v>216_Iron or steel products</v>
      </c>
      <c r="H308" s="181" t="s">
        <v>1587</v>
      </c>
    </row>
    <row r="309" spans="1:8" x14ac:dyDescent="0.3">
      <c r="A309" s="181" t="s">
        <v>1588</v>
      </c>
      <c r="B309" s="181" t="s">
        <v>1589</v>
      </c>
      <c r="C309" s="181" t="str">
        <f>Translations!$B$1097</f>
        <v>Flat-rolled products of alloy steel other than stainless, of a width of &gt;= 600 mm, hot-rolled or cold-rolled "cold-reduced" and plated or coated with zinc (excl. electrolytically plated or coated and products of silicon-electrical steel)</v>
      </c>
      <c r="D309" s="181" t="str">
        <f t="shared" si="5"/>
        <v>72259200</v>
      </c>
      <c r="E309" s="181" t="str">
        <f>Translations!$B$611</f>
        <v>Iron or steel products</v>
      </c>
      <c r="F309" s="181" t="str">
        <f>IF(E309=" --- ","",COUNTIF($E$4:E309,E309)&amp;"_"&amp;E309)</f>
        <v>217_Iron or steel products</v>
      </c>
      <c r="H309" s="181" t="s">
        <v>1590</v>
      </c>
    </row>
    <row r="310" spans="1:8" x14ac:dyDescent="0.3">
      <c r="A310" s="181" t="s">
        <v>1591</v>
      </c>
      <c r="B310" s="181" t="s">
        <v>1592</v>
      </c>
      <c r="C310" s="181" t="str">
        <f>Translations!$B$1098</f>
        <v>Flat-rolled products of alloy steel other than stainless, of a width of &gt;= 600 mm, hot-rolled or cold-rolled "cold-reduced" and further worked (excl. plated or coated with zinc and products of silicon-electrical steel)</v>
      </c>
      <c r="D310" s="181" t="str">
        <f t="shared" si="5"/>
        <v>72259900</v>
      </c>
      <c r="E310" s="181" t="str">
        <f>Translations!$B$611</f>
        <v>Iron or steel products</v>
      </c>
      <c r="F310" s="181" t="str">
        <f>IF(E310=" --- ","",COUNTIF($E$4:E310,E310)&amp;"_"&amp;E310)</f>
        <v>218_Iron or steel products</v>
      </c>
      <c r="H310" s="181" t="s">
        <v>1593</v>
      </c>
    </row>
    <row r="311" spans="1:8" x14ac:dyDescent="0.3">
      <c r="A311" s="181" t="s">
        <v>1595</v>
      </c>
      <c r="B311" s="181" t="s">
        <v>1596</v>
      </c>
      <c r="C311" s="181" t="str">
        <f>Translations!$B$1100</f>
        <v>Flat-rolled products of silicon-electrical steel, of a width of &lt; 600 mm, hot-rolled or cold-rolled "cold-reduced", grain-oriented</v>
      </c>
      <c r="D311" s="181" t="str">
        <f t="shared" si="5"/>
        <v>72261100</v>
      </c>
      <c r="E311" s="181" t="str">
        <f>Translations!$B$611</f>
        <v>Iron or steel products</v>
      </c>
      <c r="F311" s="181" t="str">
        <f>IF(E311=" --- ","",COUNTIF($E$4:E311,E311)&amp;"_"&amp;E311)</f>
        <v>219_Iron or steel products</v>
      </c>
      <c r="H311" s="181" t="s">
        <v>1597</v>
      </c>
    </row>
    <row r="312" spans="1:8" x14ac:dyDescent="0.3">
      <c r="A312" s="181" t="s">
        <v>1599</v>
      </c>
      <c r="B312" s="181" t="s">
        <v>1600</v>
      </c>
      <c r="C312" s="181" t="str">
        <f>Translations!$B$1102</f>
        <v>Flat-rolled products of silicon-electrical steel, of a width of &lt; 600 mm, not further worked than hot-rolled</v>
      </c>
      <c r="D312" s="181" t="str">
        <f t="shared" si="5"/>
        <v>72261910</v>
      </c>
      <c r="E312" s="181" t="str">
        <f>Translations!$B$611</f>
        <v>Iron or steel products</v>
      </c>
      <c r="F312" s="181" t="str">
        <f>IF(E312=" --- ","",COUNTIF($E$4:E312,E312)&amp;"_"&amp;E312)</f>
        <v>220_Iron or steel products</v>
      </c>
      <c r="H312" s="181" t="s">
        <v>1601</v>
      </c>
    </row>
    <row r="313" spans="1:8" x14ac:dyDescent="0.3">
      <c r="A313" s="181" t="s">
        <v>1602</v>
      </c>
      <c r="B313" s="181" t="s">
        <v>1603</v>
      </c>
      <c r="C313" s="181" t="str">
        <f>Translations!$B$1103</f>
        <v>Flat-rolled products of silicon-electrical steel, of a width of &lt; 600 mm, cold-rolled "cold-reduced", whether or not further worked, or hot-rolled and further worked, non-grain-oriented</v>
      </c>
      <c r="D313" s="181" t="str">
        <f t="shared" si="5"/>
        <v>72261980</v>
      </c>
      <c r="E313" s="181" t="str">
        <f>Translations!$B$611</f>
        <v>Iron or steel products</v>
      </c>
      <c r="F313" s="181" t="str">
        <f>IF(E313=" --- ","",COUNTIF($E$4:E313,E313)&amp;"_"&amp;E313)</f>
        <v>221_Iron or steel products</v>
      </c>
      <c r="H313" s="181" t="s">
        <v>1604</v>
      </c>
    </row>
    <row r="314" spans="1:8" x14ac:dyDescent="0.3">
      <c r="A314" s="181" t="s">
        <v>1605</v>
      </c>
      <c r="B314" s="181" t="s">
        <v>1606</v>
      </c>
      <c r="C314" s="181" t="str">
        <f>Translations!$B$1104</f>
        <v>Flat-rolled products of high-speed steel, of a width of &lt;= 600 mm, hot-rolled or cold-rolled "cold-reduced"</v>
      </c>
      <c r="D314" s="181" t="str">
        <f t="shared" si="5"/>
        <v>72262000</v>
      </c>
      <c r="E314" s="181" t="str">
        <f>Translations!$B$611</f>
        <v>Iron or steel products</v>
      </c>
      <c r="F314" s="181" t="str">
        <f>IF(E314=" --- ","",COUNTIF($E$4:E314,E314)&amp;"_"&amp;E314)</f>
        <v>222_Iron or steel products</v>
      </c>
      <c r="H314" s="181" t="s">
        <v>1607</v>
      </c>
    </row>
    <row r="315" spans="1:8" x14ac:dyDescent="0.3">
      <c r="A315" s="181" t="s">
        <v>1609</v>
      </c>
      <c r="B315" s="181" t="s">
        <v>1610</v>
      </c>
      <c r="C315" s="181" t="str">
        <f>Translations!$B$1106</f>
        <v>Flat-rolled products of tool steel, of a width of &lt; 600 mm, simply hot-rolled</v>
      </c>
      <c r="D315" s="181" t="str">
        <f t="shared" si="5"/>
        <v>72269120</v>
      </c>
      <c r="E315" s="181" t="str">
        <f>Translations!$B$611</f>
        <v>Iron or steel products</v>
      </c>
      <c r="F315" s="181" t="str">
        <f>IF(E315=" --- ","",COUNTIF($E$4:E315,E315)&amp;"_"&amp;E315)</f>
        <v>223_Iron or steel products</v>
      </c>
      <c r="H315" s="181" t="s">
        <v>1611</v>
      </c>
    </row>
    <row r="316" spans="1:8" x14ac:dyDescent="0.3">
      <c r="A316" s="181" t="s">
        <v>1612</v>
      </c>
      <c r="B316" s="181" t="s">
        <v>1613</v>
      </c>
      <c r="C316" s="181" t="str">
        <f>Translations!$B$1107</f>
        <v>Flat-rolled products of alloy steel other than stainless steel, simply hot-rolled, of a thickness of &gt;= 4,75 mm, of a width of &lt; 600 mm (excl. of tool steel, silicon-electrical steel or high speed steel)</v>
      </c>
      <c r="D316" s="181" t="str">
        <f t="shared" si="5"/>
        <v>72269191</v>
      </c>
      <c r="E316" s="181" t="str">
        <f>Translations!$B$611</f>
        <v>Iron or steel products</v>
      </c>
      <c r="F316" s="181" t="str">
        <f>IF(E316=" --- ","",COUNTIF($E$4:E316,E316)&amp;"_"&amp;E316)</f>
        <v>224_Iron or steel products</v>
      </c>
      <c r="H316" s="181" t="s">
        <v>1614</v>
      </c>
    </row>
    <row r="317" spans="1:8" x14ac:dyDescent="0.3">
      <c r="A317" s="181" t="s">
        <v>1615</v>
      </c>
      <c r="B317" s="181" t="s">
        <v>1616</v>
      </c>
      <c r="C317" s="181" t="str">
        <f>Translations!$B$1108</f>
        <v>Flat-rolled products of alloy steel other than stainless steel, simply hot-rolled, of a thickness of &lt; 4,75 mm, of a width of &lt; 600 mm (excl. of tool steel, silicon-electrical steel or high speed steel)</v>
      </c>
      <c r="D317" s="181" t="str">
        <f t="shared" si="5"/>
        <v>72269199</v>
      </c>
      <c r="E317" s="181" t="str">
        <f>Translations!$B$611</f>
        <v>Iron or steel products</v>
      </c>
      <c r="F317" s="181" t="str">
        <f>IF(E317=" --- ","",COUNTIF($E$4:E317,E317)&amp;"_"&amp;E317)</f>
        <v>225_Iron or steel products</v>
      </c>
      <c r="H317" s="181" t="s">
        <v>1617</v>
      </c>
    </row>
    <row r="318" spans="1:8" x14ac:dyDescent="0.3">
      <c r="A318" s="181" t="s">
        <v>1618</v>
      </c>
      <c r="B318" s="181" t="s">
        <v>1619</v>
      </c>
      <c r="C318" s="181" t="str">
        <f>Translations!$B$1109</f>
        <v>Flat-rolled products of alloy steel other than stainless, of a width of &lt; 600 mm, not further worked than cold-rolled "cold-reduced" (excl. products of high-speed steel or silicon-electrical steel)</v>
      </c>
      <c r="D318" s="181" t="str">
        <f t="shared" si="5"/>
        <v>72269200</v>
      </c>
      <c r="E318" s="181" t="str">
        <f>Translations!$B$611</f>
        <v>Iron or steel products</v>
      </c>
      <c r="F318" s="181" t="str">
        <f>IF(E318=" --- ","",COUNTIF($E$4:E318,E318)&amp;"_"&amp;E318)</f>
        <v>226_Iron or steel products</v>
      </c>
      <c r="H318" s="181" t="s">
        <v>1620</v>
      </c>
    </row>
    <row r="319" spans="1:8" x14ac:dyDescent="0.3">
      <c r="A319" s="181" t="s">
        <v>1622</v>
      </c>
      <c r="B319" s="181" t="s">
        <v>1623</v>
      </c>
      <c r="C319" s="181" t="str">
        <f>Translations!$B$1111</f>
        <v>Flat-rolled products of alloy steel other than stainless, of a width of &lt; 600 mm, hot-rolled or cold-rolled "cold-reduced" and electrolytically plated or coated with zinc (excl. products of high-speed steel or silicon-electrical steel)</v>
      </c>
      <c r="D319" s="181" t="str">
        <f t="shared" si="5"/>
        <v>72269910</v>
      </c>
      <c r="E319" s="181" t="str">
        <f>Translations!$B$611</f>
        <v>Iron or steel products</v>
      </c>
      <c r="F319" s="181" t="str">
        <f>IF(E319=" --- ","",COUNTIF($E$4:E319,E319)&amp;"_"&amp;E319)</f>
        <v>227_Iron or steel products</v>
      </c>
      <c r="H319" s="181" t="s">
        <v>1624</v>
      </c>
    </row>
    <row r="320" spans="1:8" x14ac:dyDescent="0.3">
      <c r="A320" s="181" t="s">
        <v>1625</v>
      </c>
      <c r="B320" s="181" t="s">
        <v>1626</v>
      </c>
      <c r="C320" s="181" t="str">
        <f>Translations!$B$1112</f>
        <v>Flat-rolled products of alloy steel other than stainless, of a width of &lt; 600 mm, hot-rolled or cold-rolled "cold-reduced" and plated or coated with zinc (excl. electrolytically plated or coated, and products of high-speed steel or silicon-electrical steel)</v>
      </c>
      <c r="D320" s="181" t="str">
        <f t="shared" si="5"/>
        <v>72269930</v>
      </c>
      <c r="E320" s="181" t="str">
        <f>Translations!$B$611</f>
        <v>Iron or steel products</v>
      </c>
      <c r="F320" s="181" t="str">
        <f>IF(E320=" --- ","",COUNTIF($E$4:E320,E320)&amp;"_"&amp;E320)</f>
        <v>228_Iron or steel products</v>
      </c>
      <c r="H320" s="181" t="s">
        <v>1627</v>
      </c>
    </row>
    <row r="321" spans="1:8" x14ac:dyDescent="0.3">
      <c r="A321" s="181" t="s">
        <v>1628</v>
      </c>
      <c r="B321" s="181" t="s">
        <v>1629</v>
      </c>
      <c r="C321" s="181" t="str">
        <f>Translations!$B$1113</f>
        <v>Flat-rolled products of alloy steel other than stainless, of a width of &lt; 600 mm, hot-rolled or cold-rolled "cold-reduced" and further worked (excl. plated or coated with zinc, and products of high-speed steel or silicon-electrical steel)</v>
      </c>
      <c r="D321" s="181" t="str">
        <f t="shared" si="5"/>
        <v>72269970</v>
      </c>
      <c r="E321" s="181" t="str">
        <f>Translations!$B$611</f>
        <v>Iron or steel products</v>
      </c>
      <c r="F321" s="181" t="str">
        <f>IF(E321=" --- ","",COUNTIF($E$4:E321,E321)&amp;"_"&amp;E321)</f>
        <v>229_Iron or steel products</v>
      </c>
      <c r="H321" s="181" t="s">
        <v>1630</v>
      </c>
    </row>
    <row r="322" spans="1:8" x14ac:dyDescent="0.3">
      <c r="A322" s="181" t="s">
        <v>1632</v>
      </c>
      <c r="B322" s="181" t="s">
        <v>1633</v>
      </c>
      <c r="C322" s="181" t="str">
        <f>Translations!$B$1115</f>
        <v>Bars and rods of high-speed steel, hot-rolled, in irregularly wound coils</v>
      </c>
      <c r="D322" s="181" t="str">
        <f t="shared" si="5"/>
        <v>72271000</v>
      </c>
      <c r="E322" s="181" t="str">
        <f>Translations!$B$611</f>
        <v>Iron or steel products</v>
      </c>
      <c r="F322" s="181" t="str">
        <f>IF(E322=" --- ","",COUNTIF($E$4:E322,E322)&amp;"_"&amp;E322)</f>
        <v>230_Iron or steel products</v>
      </c>
      <c r="H322" s="181" t="s">
        <v>1634</v>
      </c>
    </row>
    <row r="323" spans="1:8" x14ac:dyDescent="0.3">
      <c r="A323" s="181" t="s">
        <v>1635</v>
      </c>
      <c r="B323" s="181" t="s">
        <v>1636</v>
      </c>
      <c r="C323" s="181" t="str">
        <f>Translations!$B$1116</f>
        <v>Bars and rods of silico-manganese steel, hot-rolled, in irregularly wound coils</v>
      </c>
      <c r="D323" s="181" t="str">
        <f t="shared" si="5"/>
        <v>72272000</v>
      </c>
      <c r="E323" s="181" t="str">
        <f>Translations!$B$611</f>
        <v>Iron or steel products</v>
      </c>
      <c r="F323" s="181" t="str">
        <f>IF(E323=" --- ","",COUNTIF($E$4:E323,E323)&amp;"_"&amp;E323)</f>
        <v>231_Iron or steel products</v>
      </c>
      <c r="H323" s="181" t="s">
        <v>1637</v>
      </c>
    </row>
    <row r="324" spans="1:8" x14ac:dyDescent="0.3">
      <c r="A324" s="181" t="s">
        <v>1639</v>
      </c>
      <c r="B324" s="181" t="s">
        <v>1640</v>
      </c>
      <c r="C324" s="181" t="str">
        <f>Translations!$B$1118</f>
        <v>Bars and rods, hot-rolled, of steel containing by weight &gt;= 0,0008% of boron with any other element &lt; the minimum content referred to in Note 1 f to this chapter, in irregularly wound coils</v>
      </c>
      <c r="D324" s="181" t="str">
        <f t="shared" si="5"/>
        <v>72279010</v>
      </c>
      <c r="E324" s="181" t="str">
        <f>Translations!$B$611</f>
        <v>Iron or steel products</v>
      </c>
      <c r="F324" s="181" t="str">
        <f>IF(E324=" --- ","",COUNTIF($E$4:E324,E324)&amp;"_"&amp;E324)</f>
        <v>232_Iron or steel products</v>
      </c>
      <c r="H324" s="181" t="s">
        <v>1641</v>
      </c>
    </row>
    <row r="325" spans="1:8" x14ac:dyDescent="0.3">
      <c r="A325" s="181" t="s">
        <v>1642</v>
      </c>
      <c r="B325" s="181" t="s">
        <v>1643</v>
      </c>
      <c r="C325" s="181" t="str">
        <f>Translations!$B$1119</f>
        <v>Bars and rods, hot-rolled, of steel containing by weight 0,9% to 1,15% carbon, 0,5% to 2% of chromium and, if present, &lt;= 0,5 of molybdenum, in irregularly wound coils</v>
      </c>
      <c r="D325" s="181" t="str">
        <f t="shared" si="5"/>
        <v>72279050</v>
      </c>
      <c r="E325" s="181" t="str">
        <f>Translations!$B$611</f>
        <v>Iron or steel products</v>
      </c>
      <c r="F325" s="181" t="str">
        <f>IF(E325=" --- ","",COUNTIF($E$4:E325,E325)&amp;"_"&amp;E325)</f>
        <v>233_Iron or steel products</v>
      </c>
      <c r="H325" s="181" t="s">
        <v>1644</v>
      </c>
    </row>
    <row r="326" spans="1:8" x14ac:dyDescent="0.3">
      <c r="A326" s="181" t="s">
        <v>1645</v>
      </c>
      <c r="B326" s="181" t="s">
        <v>1646</v>
      </c>
      <c r="C326" s="181" t="str">
        <f>Translations!$B$1120</f>
        <v>Bars and rods, hot-rolled, in irregularly wound coils of alloy steel other than stainless (excl. of high-speed steel or silico-manganese steel and bars and rods of subheadings 7227.90.10 and 7227.90.50)</v>
      </c>
      <c r="D326" s="181" t="str">
        <f t="shared" si="5"/>
        <v>72279095</v>
      </c>
      <c r="E326" s="181" t="str">
        <f>Translations!$B$611</f>
        <v>Iron or steel products</v>
      </c>
      <c r="F326" s="181" t="str">
        <f>IF(E326=" --- ","",COUNTIF($E$4:E326,E326)&amp;"_"&amp;E326)</f>
        <v>234_Iron or steel products</v>
      </c>
      <c r="H326" s="181" t="s">
        <v>1647</v>
      </c>
    </row>
    <row r="327" spans="1:8" x14ac:dyDescent="0.3">
      <c r="A327" s="181" t="s">
        <v>1650</v>
      </c>
      <c r="B327" s="181" t="s">
        <v>1651</v>
      </c>
      <c r="C327" s="181" t="str">
        <f>Translations!$B$1123</f>
        <v>Bars and rods of high-speed steel, not further worked than hot-rolled, hot-drawn or extruded, and hot-rolled, hot-drawn or extruded, not further worked than clad (excl. semi-finished products, flat-rolled products and hot-rolled bars and rods in irregularly wound coils)</v>
      </c>
      <c r="D327" s="181" t="str">
        <f t="shared" si="5"/>
        <v>72281020</v>
      </c>
      <c r="E327" s="181" t="str">
        <f>Translations!$B$611</f>
        <v>Iron or steel products</v>
      </c>
      <c r="F327" s="181" t="str">
        <f>IF(E327=" --- ","",COUNTIF($E$4:E327,E327)&amp;"_"&amp;E327)</f>
        <v>235_Iron or steel products</v>
      </c>
      <c r="H327" s="181" t="s">
        <v>1652</v>
      </c>
    </row>
    <row r="328" spans="1:8" x14ac:dyDescent="0.3">
      <c r="A328" s="181" t="s">
        <v>1653</v>
      </c>
      <c r="B328" s="181" t="s">
        <v>1654</v>
      </c>
      <c r="C328" s="181" t="str">
        <f>Translations!$B$1124</f>
        <v>Bars and rods of high-speed steel, forged (excl. semi-finished products, flat-rolled products and hot-rolled bars and rods in irregularly wound coils)</v>
      </c>
      <c r="D328" s="181" t="str">
        <f t="shared" si="5"/>
        <v>72281050</v>
      </c>
      <c r="E328" s="181" t="str">
        <f>Translations!$B$611</f>
        <v>Iron or steel products</v>
      </c>
      <c r="F328" s="181" t="str">
        <f>IF(E328=" --- ","",COUNTIF($E$4:E328,E328)&amp;"_"&amp;E328)</f>
        <v>236_Iron or steel products</v>
      </c>
      <c r="H328" s="181" t="s">
        <v>1655</v>
      </c>
    </row>
    <row r="329" spans="1:8" x14ac:dyDescent="0.3">
      <c r="A329" s="181" t="s">
        <v>1656</v>
      </c>
      <c r="B329" s="181" t="s">
        <v>1657</v>
      </c>
      <c r="C329" s="181" t="str">
        <f>Translations!$B$1125</f>
        <v>Bars and rods of high-speed steel, not further worked than cold-formed or cold-finished, whether or not further worked, or hot-formed and further worked (excl. forged products, semi-finished products, flat-rolled products and hot-rolled bars and rods in irregularly wound coils)</v>
      </c>
      <c r="D329" s="181" t="str">
        <f t="shared" si="5"/>
        <v>72281090</v>
      </c>
      <c r="E329" s="181" t="str">
        <f>Translations!$B$611</f>
        <v>Iron or steel products</v>
      </c>
      <c r="F329" s="181" t="str">
        <f>IF(E329=" --- ","",COUNTIF($E$4:E329,E329)&amp;"_"&amp;E329)</f>
        <v>237_Iron or steel products</v>
      </c>
      <c r="H329" s="181" t="s">
        <v>1658</v>
      </c>
    </row>
    <row r="330" spans="1:8" x14ac:dyDescent="0.3">
      <c r="A330" s="181" t="s">
        <v>1660</v>
      </c>
      <c r="B330" s="181" t="s">
        <v>1661</v>
      </c>
      <c r="C330" s="181" t="str">
        <f>Translations!$B$1127</f>
        <v>Bars and rods of silico-manganese steel, of rectangular "other than square" cross-section, hot-rolled on four faces (excl. semi-finished products, flat-rolled products and hot-rolled bars and rods in irregularly wound coils)</v>
      </c>
      <c r="D330" s="181" t="str">
        <f t="shared" si="5"/>
        <v>72282010</v>
      </c>
      <c r="E330" s="181" t="str">
        <f>Translations!$B$611</f>
        <v>Iron or steel products</v>
      </c>
      <c r="F330" s="181" t="str">
        <f>IF(E330=" --- ","",COUNTIF($E$4:E330,E330)&amp;"_"&amp;E330)</f>
        <v>238_Iron or steel products</v>
      </c>
      <c r="H330" s="181" t="s">
        <v>1662</v>
      </c>
    </row>
    <row r="331" spans="1:8" x14ac:dyDescent="0.3">
      <c r="A331" s="181" t="s">
        <v>1663</v>
      </c>
      <c r="B331" s="181" t="s">
        <v>1664</v>
      </c>
      <c r="C331" s="181" t="str">
        <f>Translations!$B$1128</f>
        <v>Bars and rods of silico-manganese steel, of square or other than rectangular cross-section, not further worked than hot-rolled, hot-drawn or extruded, and hot-rolled, hot-drawn or extruded, not further worked than clad (excl. semi-finished products, flat-rolled products and hot-rolled bars and rods in irregularly wound coils)</v>
      </c>
      <c r="D331" s="181" t="str">
        <f t="shared" si="5"/>
        <v>72282091</v>
      </c>
      <c r="E331" s="181" t="str">
        <f>Translations!$B$611</f>
        <v>Iron or steel products</v>
      </c>
      <c r="F331" s="181" t="str">
        <f>IF(E331=" --- ","",COUNTIF($E$4:E331,E331)&amp;"_"&amp;E331)</f>
        <v>239_Iron or steel products</v>
      </c>
      <c r="H331" s="181" t="s">
        <v>1665</v>
      </c>
    </row>
    <row r="332" spans="1:8" x14ac:dyDescent="0.3">
      <c r="A332" s="181" t="s">
        <v>1666</v>
      </c>
      <c r="B332" s="181" t="s">
        <v>1667</v>
      </c>
      <c r="C332" s="181" t="str">
        <f>Translations!$B$1129</f>
        <v>Bars and rods of silico-manganese stee, of square or other than rectangular cross-section, only cold-formed or cold-finished, incl. further worked, or hot-rolled and further worked (excl. hot-rolled, hot drawn or extruded, not further worked than clad, semi-finished products, flat-rolled products and hot-rolled bars and rods in irregularly wound coils)</v>
      </c>
      <c r="D332" s="181" t="str">
        <f t="shared" si="5"/>
        <v>72282099</v>
      </c>
      <c r="E332" s="181" t="str">
        <f>Translations!$B$611</f>
        <v>Iron or steel products</v>
      </c>
      <c r="F332" s="181" t="str">
        <f>IF(E332=" --- ","",COUNTIF($E$4:E332,E332)&amp;"_"&amp;E332)</f>
        <v>240_Iron or steel products</v>
      </c>
      <c r="H332" s="181" t="s">
        <v>1668</v>
      </c>
    </row>
    <row r="333" spans="1:8" x14ac:dyDescent="0.3">
      <c r="A333" s="181" t="s">
        <v>1670</v>
      </c>
      <c r="B333" s="181" t="s">
        <v>1671</v>
      </c>
      <c r="C333" s="181" t="str">
        <f>Translations!$B$1131</f>
        <v>Bars and rods of tool steel, only hot-rolled, only hot-drawn or only extruded (excl. semi-finished products, flat-rolled products and hot-rolled bars and rods in irregularly wound coils)</v>
      </c>
      <c r="D333" s="181" t="str">
        <f t="shared" si="5"/>
        <v>72283020</v>
      </c>
      <c r="E333" s="181" t="str">
        <f>Translations!$B$611</f>
        <v>Iron or steel products</v>
      </c>
      <c r="F333" s="181" t="str">
        <f>IF(E333=" --- ","",COUNTIF($E$4:E333,E333)&amp;"_"&amp;E333)</f>
        <v>241_Iron or steel products</v>
      </c>
      <c r="H333" s="181" t="s">
        <v>1672</v>
      </c>
    </row>
    <row r="334" spans="1:8" x14ac:dyDescent="0.3">
      <c r="A334" s="181" t="s">
        <v>1673</v>
      </c>
      <c r="B334" s="181" t="s">
        <v>1674</v>
      </c>
      <c r="C334" s="181" t="str">
        <f>Translations!$B$1132</f>
        <v>Bars and rods of steel containing by weight 0,9 to 1,15% of carbon and 0,5 to 2% of chromium, and, if present, &lt;= 0,5% of molybdenum, only hot-rolled, hot-drawn or hot-extruded, of a circular cross-section of a diameter of &gt;= 80 mm (excl. semi-finished products, flat-rolled products and hot-rolled bars and rods in irregularly wound coils)</v>
      </c>
      <c r="D334" s="181" t="str">
        <f t="shared" si="5"/>
        <v>72283041</v>
      </c>
      <c r="E334" s="181" t="str">
        <f>Translations!$B$611</f>
        <v>Iron or steel products</v>
      </c>
      <c r="F334" s="181" t="str">
        <f>IF(E334=" --- ","",COUNTIF($E$4:E334,E334)&amp;"_"&amp;E334)</f>
        <v>242_Iron or steel products</v>
      </c>
      <c r="H334" s="181" t="s">
        <v>1675</v>
      </c>
    </row>
    <row r="335" spans="1:8" x14ac:dyDescent="0.3">
      <c r="A335" s="181" t="s">
        <v>1676</v>
      </c>
      <c r="B335" s="181" t="s">
        <v>1677</v>
      </c>
      <c r="C335" s="181" t="str">
        <f>Translations!$B$1133</f>
        <v>Bars and rods of steel containing by weight 0,9 to 1,15% of carbon and 0,5 to 2% of chromium, and, if present, &lt;= 0,5% of molybdenum, only hot-rolled, only hot-drawn or hot-extruded (other than of circular cross-section, of a diameter of &gt;= 80 mm and excl. semi-finished products, flat-rolled products and hot-rolled bars and rods in irregularly wound coils)</v>
      </c>
      <c r="D335" s="181" t="str">
        <f t="shared" si="5"/>
        <v>72283049</v>
      </c>
      <c r="E335" s="181" t="str">
        <f>Translations!$B$611</f>
        <v>Iron or steel products</v>
      </c>
      <c r="F335" s="181" t="str">
        <f>IF(E335=" --- ","",COUNTIF($E$4:E335,E335)&amp;"_"&amp;E335)</f>
        <v>243_Iron or steel products</v>
      </c>
      <c r="H335" s="181" t="s">
        <v>1678</v>
      </c>
    </row>
    <row r="336" spans="1:8" x14ac:dyDescent="0.3">
      <c r="A336" s="181" t="s">
        <v>1679</v>
      </c>
      <c r="B336" s="181" t="s">
        <v>1680</v>
      </c>
      <c r="C336" s="181" t="str">
        <f>Translations!$B$1134</f>
        <v>Bars and rods of alloy steel other than stainless steel, only hot-rolled, hot-drawn or hot-extruded, of circular cross-section, of a diameter of &gt;= 80 mm (other than of high-speed steel, silico-manganese steel, tool steel, articles of subheading 7228.30.41 and excl. semi-finished products, flat-rolled products and hot-rolled bars and rods in irregularly wound coils)</v>
      </c>
      <c r="D336" s="181" t="str">
        <f t="shared" si="5"/>
        <v>72283061</v>
      </c>
      <c r="E336" s="181" t="str">
        <f>Translations!$B$611</f>
        <v>Iron or steel products</v>
      </c>
      <c r="F336" s="181" t="str">
        <f>IF(E336=" --- ","",COUNTIF($E$4:E336,E336)&amp;"_"&amp;E336)</f>
        <v>244_Iron or steel products</v>
      </c>
      <c r="H336" s="181" t="s">
        <v>1681</v>
      </c>
    </row>
    <row r="337" spans="1:8" x14ac:dyDescent="0.3">
      <c r="A337" s="181" t="s">
        <v>1682</v>
      </c>
      <c r="B337" s="181" t="s">
        <v>1683</v>
      </c>
      <c r="C337" s="181" t="str">
        <f>Translations!$B$1135</f>
        <v>Bars and rods or alloy steel other than stainless steel, only hot-rolled, hot-drawn or hot-extruded, of circular cross-section, of a diameter of &lt; 80 mm (other than of high-speed steel, silico-manganese steel, tool steel and articles of subheading 7228.30.49 and excl. semi-finished products, flat-rolled products and hot-rolled bars and rods in irregularly wound coils)</v>
      </c>
      <c r="D337" s="181" t="str">
        <f t="shared" si="5"/>
        <v>72283069</v>
      </c>
      <c r="E337" s="181" t="str">
        <f>Translations!$B$611</f>
        <v>Iron or steel products</v>
      </c>
      <c r="F337" s="181" t="str">
        <f>IF(E337=" --- ","",COUNTIF($E$4:E337,E337)&amp;"_"&amp;E337)</f>
        <v>245_Iron or steel products</v>
      </c>
      <c r="H337" s="181" t="s">
        <v>1684</v>
      </c>
    </row>
    <row r="338" spans="1:8" x14ac:dyDescent="0.3">
      <c r="A338" s="181" t="s">
        <v>1685</v>
      </c>
      <c r="B338" s="181" t="s">
        <v>1686</v>
      </c>
      <c r="C338" s="181" t="str">
        <f>Translations!$B$1136</f>
        <v>Bars and rods of alloy steel other than stainless steel, of rectangular "other than square" cross-section, hot-rolled on four faces (other than of high-speed steel, silico-manganese steel, tool steel, articles of subheading 7228.30.41 and 7228.30.49 and excl. semi-finished products, flat-rolled products and hot-rolled bars and rods in irregularly wound coils)</v>
      </c>
      <c r="D338" s="181" t="str">
        <f t="shared" ref="D338:D401" si="6">SUBSTITUTE(B338," ","")</f>
        <v>72283070</v>
      </c>
      <c r="E338" s="181" t="str">
        <f>Translations!$B$611</f>
        <v>Iron or steel products</v>
      </c>
      <c r="F338" s="181" t="str">
        <f>IF(E338=" --- ","",COUNTIF($E$4:E338,E338)&amp;"_"&amp;E338)</f>
        <v>246_Iron or steel products</v>
      </c>
      <c r="H338" s="181" t="s">
        <v>1687</v>
      </c>
    </row>
    <row r="339" spans="1:8" x14ac:dyDescent="0.3">
      <c r="A339" s="181" t="s">
        <v>1688</v>
      </c>
      <c r="B339" s="181" t="s">
        <v>1689</v>
      </c>
      <c r="C339" s="181" t="str">
        <f>Translations!$B$1137</f>
        <v>Bars and rods of alloy steel other than stainless steel, only hot-rolled, hot-drawn or hot-extruded, of other than rectangular [other than square] cross-section, rolled on four faces, or of circular cross-section (other than of high-speed steel, silico-manganese steel, tool steel, articles of subheading 7228.30.49 and excl. semi-finished products, flat-rolled products and hot-rolled bars and rods in irregularly wound coils)</v>
      </c>
      <c r="D339" s="181" t="str">
        <f t="shared" si="6"/>
        <v>72283089</v>
      </c>
      <c r="E339" s="181" t="str">
        <f>Translations!$B$611</f>
        <v>Iron or steel products</v>
      </c>
      <c r="F339" s="181" t="str">
        <f>IF(E339=" --- ","",COUNTIF($E$4:E339,E339)&amp;"_"&amp;E339)</f>
        <v>247_Iron or steel products</v>
      </c>
      <c r="H339" s="181" t="s">
        <v>1690</v>
      </c>
    </row>
    <row r="340" spans="1:8" x14ac:dyDescent="0.3">
      <c r="A340" s="181" t="s">
        <v>1692</v>
      </c>
      <c r="B340" s="181" t="s">
        <v>1693</v>
      </c>
      <c r="C340" s="181" t="str">
        <f>Translations!$B$1139</f>
        <v>Bars and rods of tool steel, only forged (excl. semi-finished products, flat-rolled products and hot-rolled bars and rods in irregularly wound coils)</v>
      </c>
      <c r="D340" s="181" t="str">
        <f t="shared" si="6"/>
        <v>72284010</v>
      </c>
      <c r="E340" s="181" t="str">
        <f>Translations!$B$611</f>
        <v>Iron or steel products</v>
      </c>
      <c r="F340" s="181" t="str">
        <f>IF(E340=" --- ","",COUNTIF($E$4:E340,E340)&amp;"_"&amp;E340)</f>
        <v>248_Iron or steel products</v>
      </c>
      <c r="H340" s="181" t="s">
        <v>1694</v>
      </c>
    </row>
    <row r="341" spans="1:8" x14ac:dyDescent="0.3">
      <c r="A341" s="181" t="s">
        <v>1695</v>
      </c>
      <c r="B341" s="181" t="s">
        <v>1696</v>
      </c>
      <c r="C341" s="181" t="str">
        <f>Translations!$B$1140</f>
        <v>Bars and rods of alloy steel, other than stainless steel, only forged (excl. of high-speed steel, silico-manganese steel, tool steel, semi-finished products, flat-rolled products and hot-rolled bars and rods in irregularly wound coils)</v>
      </c>
      <c r="D341" s="181" t="str">
        <f t="shared" si="6"/>
        <v>72284090</v>
      </c>
      <c r="E341" s="181" t="str">
        <f>Translations!$B$611</f>
        <v>Iron or steel products</v>
      </c>
      <c r="F341" s="181" t="str">
        <f>IF(E341=" --- ","",COUNTIF($E$4:E341,E341)&amp;"_"&amp;E341)</f>
        <v>249_Iron or steel products</v>
      </c>
      <c r="H341" s="181" t="s">
        <v>1697</v>
      </c>
    </row>
    <row r="342" spans="1:8" x14ac:dyDescent="0.3">
      <c r="A342" s="181" t="s">
        <v>1699</v>
      </c>
      <c r="B342" s="181" t="s">
        <v>1700</v>
      </c>
      <c r="C342" s="181" t="str">
        <f>Translations!$B$1142</f>
        <v>Bars and rods of tool steel, only cold-formed or cold-finished (excl. semi-finished products, flat-rolled products and hot-rolled bars and rods in irregularly wound coils)</v>
      </c>
      <c r="D342" s="181" t="str">
        <f t="shared" si="6"/>
        <v>72285020</v>
      </c>
      <c r="E342" s="181" t="str">
        <f>Translations!$B$611</f>
        <v>Iron or steel products</v>
      </c>
      <c r="F342" s="181" t="str">
        <f>IF(E342=" --- ","",COUNTIF($E$4:E342,E342)&amp;"_"&amp;E342)</f>
        <v>250_Iron or steel products</v>
      </c>
      <c r="H342" s="181" t="s">
        <v>1701</v>
      </c>
    </row>
    <row r="343" spans="1:8" x14ac:dyDescent="0.3">
      <c r="A343" s="181" t="s">
        <v>1702</v>
      </c>
      <c r="B343" s="181" t="s">
        <v>1703</v>
      </c>
      <c r="C343" s="181" t="str">
        <f>Translations!$B$1143</f>
        <v>Bars and rods of steel containing 0,9% to 1,15% of carbon, 0,5% to 2% of chromium and, if present &lt;= 0,5% of molybdenum, only cold-formed or cold-finished (excl. semi-finished products, flat-rolled products and hot-rolled bars and rods in irregularly wound coils)</v>
      </c>
      <c r="D343" s="181" t="str">
        <f t="shared" si="6"/>
        <v>72285040</v>
      </c>
      <c r="E343" s="181" t="str">
        <f>Translations!$B$611</f>
        <v>Iron or steel products</v>
      </c>
      <c r="F343" s="181" t="str">
        <f>IF(E343=" --- ","",COUNTIF($E$4:E343,E343)&amp;"_"&amp;E343)</f>
        <v>251_Iron or steel products</v>
      </c>
      <c r="H343" s="181" t="s">
        <v>1704</v>
      </c>
    </row>
    <row r="344" spans="1:8" x14ac:dyDescent="0.3">
      <c r="A344" s="181" t="s">
        <v>1705</v>
      </c>
      <c r="B344" s="181" t="s">
        <v>1706</v>
      </c>
      <c r="C344" s="181" t="str">
        <f>Translations!$B$1144</f>
        <v>Bars and rods of alloy steel, other than stainless steel, not further worked than cold-formed or cold-finished, of circular cross-section, of a diameter of &gt;= 80 mm (excl. of high-speed steel, silico-manganese steel, tool steel, articles of subheading 7228.50.40, semi-finished products, flat-rolled products and hot-rolled bars and rods in irregularly wound coils)</v>
      </c>
      <c r="D344" s="181" t="str">
        <f t="shared" si="6"/>
        <v>72285061</v>
      </c>
      <c r="E344" s="181" t="str">
        <f>Translations!$B$611</f>
        <v>Iron or steel products</v>
      </c>
      <c r="F344" s="181" t="str">
        <f>IF(E344=" --- ","",COUNTIF($E$4:E344,E344)&amp;"_"&amp;E344)</f>
        <v>252_Iron or steel products</v>
      </c>
      <c r="H344" s="181" t="s">
        <v>1707</v>
      </c>
    </row>
    <row r="345" spans="1:8" x14ac:dyDescent="0.3">
      <c r="A345" s="181" t="s">
        <v>1708</v>
      </c>
      <c r="B345" s="181" t="s">
        <v>1709</v>
      </c>
      <c r="C345" s="181" t="str">
        <f>Translations!$B$1145</f>
        <v>Bars and rods of alloy steel, other than stainless steel, not further worked than cold-formed or cold-finished, of circular cross-section, of a diameter of &lt; 80 mm (excl. of high-speed steel, silico-manganese steel, tool steel, articles of subheading 7228.50.40, semi-finished products, flat-rolled products and hot-rolled bars and rods in irregularly wound coils)</v>
      </c>
      <c r="D345" s="181" t="str">
        <f t="shared" si="6"/>
        <v>72285069</v>
      </c>
      <c r="E345" s="181" t="str">
        <f>Translations!$B$611</f>
        <v>Iron or steel products</v>
      </c>
      <c r="F345" s="181" t="str">
        <f>IF(E345=" --- ","",COUNTIF($E$4:E345,E345)&amp;"_"&amp;E345)</f>
        <v>253_Iron or steel products</v>
      </c>
      <c r="H345" s="181" t="s">
        <v>1710</v>
      </c>
    </row>
    <row r="346" spans="1:8" x14ac:dyDescent="0.3">
      <c r="A346" s="181" t="s">
        <v>1711</v>
      </c>
      <c r="B346" s="181" t="s">
        <v>1712</v>
      </c>
      <c r="C346" s="181" t="str">
        <f>Translations!$B$1146</f>
        <v>Bars and rods of alloy steel, other than stainless steel, not further worked than cold-formed or cold-finished (excl. of circular cross-section and products of high-speed steel, silico-manganese steel, tool steel, articles of subheading 7228.50.40, semi-finished products, flat-rolled products and hot-rolled bars and rods in irregularly wound coils)</v>
      </c>
      <c r="D346" s="181" t="str">
        <f t="shared" si="6"/>
        <v>72285080</v>
      </c>
      <c r="E346" s="181" t="str">
        <f>Translations!$B$611</f>
        <v>Iron or steel products</v>
      </c>
      <c r="F346" s="181" t="str">
        <f>IF(E346=" --- ","",COUNTIF($E$4:E346,E346)&amp;"_"&amp;E346)</f>
        <v>254_Iron or steel products</v>
      </c>
      <c r="H346" s="181" t="s">
        <v>1713</v>
      </c>
    </row>
    <row r="347" spans="1:8" x14ac:dyDescent="0.3">
      <c r="A347" s="181" t="s">
        <v>1715</v>
      </c>
      <c r="B347" s="181" t="s">
        <v>1716</v>
      </c>
      <c r="C347" s="181" t="str">
        <f>Translations!$B$1148</f>
        <v>Bars and rods of tool steel, cold-formed or cold-finished and further worked or hot-formed and further worked (excl. semi-finished products, flat-rolled products and hot-rolled bars and rods in irregularly wound coils)</v>
      </c>
      <c r="D347" s="181" t="str">
        <f t="shared" si="6"/>
        <v>72286020</v>
      </c>
      <c r="E347" s="181" t="str">
        <f>Translations!$B$611</f>
        <v>Iron or steel products</v>
      </c>
      <c r="F347" s="181" t="str">
        <f>IF(E347=" --- ","",COUNTIF($E$4:E347,E347)&amp;"_"&amp;E347)</f>
        <v>255_Iron or steel products</v>
      </c>
      <c r="H347" s="181" t="s">
        <v>1717</v>
      </c>
    </row>
    <row r="348" spans="1:8" x14ac:dyDescent="0.3">
      <c r="A348" s="181" t="s">
        <v>1718</v>
      </c>
      <c r="B348" s="181" t="s">
        <v>1719</v>
      </c>
      <c r="C348" s="181" t="str">
        <f>Translations!$B$1149</f>
        <v>Bars and rods of alloy steel, other than stainless steel, cold-formed or cold-finished and further worked or hot-formed and further worked (excl. bars and rods of high-speed steel, silico-manganese steel or tool steel, semi-finished products, flat-rolled products and hot-rolled bars and rods in irregularly wound coils)</v>
      </c>
      <c r="D348" s="181" t="str">
        <f t="shared" si="6"/>
        <v>72286080</v>
      </c>
      <c r="E348" s="181" t="str">
        <f>Translations!$B$611</f>
        <v>Iron or steel products</v>
      </c>
      <c r="F348" s="181" t="str">
        <f>IF(E348=" --- ","",COUNTIF($E$4:E348,E348)&amp;"_"&amp;E348)</f>
        <v>256_Iron or steel products</v>
      </c>
      <c r="H348" s="181" t="s">
        <v>1720</v>
      </c>
    </row>
    <row r="349" spans="1:8" x14ac:dyDescent="0.3">
      <c r="A349" s="181" t="s">
        <v>1722</v>
      </c>
      <c r="B349" s="181" t="s">
        <v>1723</v>
      </c>
      <c r="C349" s="181" t="str">
        <f>Translations!$B$1151</f>
        <v>Angles, shapes and sections of alloy steel other than stainless, not further worked than hot-rolled, hot-drawn or extruded</v>
      </c>
      <c r="D349" s="181" t="str">
        <f t="shared" si="6"/>
        <v>72287010</v>
      </c>
      <c r="E349" s="181" t="str">
        <f>Translations!$B$611</f>
        <v>Iron or steel products</v>
      </c>
      <c r="F349" s="181" t="str">
        <f>IF(E349=" --- ","",COUNTIF($E$4:E349,E349)&amp;"_"&amp;E349)</f>
        <v>257_Iron or steel products</v>
      </c>
      <c r="H349" s="181" t="s">
        <v>1724</v>
      </c>
    </row>
    <row r="350" spans="1:8" x14ac:dyDescent="0.3">
      <c r="A350" s="181" t="s">
        <v>1725</v>
      </c>
      <c r="B350" s="181" t="s">
        <v>1726</v>
      </c>
      <c r="C350" s="181" t="str">
        <f>Translations!$B$1152</f>
        <v>Angles, shapes and sections of alloy steel other than stainless, n.e.s. (excl. products not further worked than hot-rolled, hot-drawn or extruded)</v>
      </c>
      <c r="D350" s="181" t="str">
        <f t="shared" si="6"/>
        <v>72287090</v>
      </c>
      <c r="E350" s="181" t="str">
        <f>Translations!$B$611</f>
        <v>Iron or steel products</v>
      </c>
      <c r="F350" s="181" t="str">
        <f>IF(E350=" --- ","",COUNTIF($E$4:E350,E350)&amp;"_"&amp;E350)</f>
        <v>258_Iron or steel products</v>
      </c>
      <c r="H350" s="181" t="s">
        <v>1727</v>
      </c>
    </row>
    <row r="351" spans="1:8" x14ac:dyDescent="0.3">
      <c r="A351" s="181" t="s">
        <v>1728</v>
      </c>
      <c r="B351" s="181" t="s">
        <v>1729</v>
      </c>
      <c r="C351" s="181" t="str">
        <f>Translations!$B$1153</f>
        <v>Hollow drill bars and rods, of alloy or non-alloy steel</v>
      </c>
      <c r="D351" s="181" t="str">
        <f t="shared" si="6"/>
        <v>72288000</v>
      </c>
      <c r="E351" s="181" t="str">
        <f>Translations!$B$611</f>
        <v>Iron or steel products</v>
      </c>
      <c r="F351" s="181" t="str">
        <f>IF(E351=" --- ","",COUNTIF($E$4:E351,E351)&amp;"_"&amp;E351)</f>
        <v>259_Iron or steel products</v>
      </c>
      <c r="H351" s="181" t="s">
        <v>1730</v>
      </c>
    </row>
    <row r="352" spans="1:8" x14ac:dyDescent="0.3">
      <c r="A352" s="181" t="s">
        <v>1732</v>
      </c>
      <c r="B352" s="181" t="s">
        <v>1733</v>
      </c>
      <c r="C352" s="181" t="str">
        <f>Translations!$B$1155</f>
        <v>Wire of silico-manganese steel, in coils (excl. bars and rods)</v>
      </c>
      <c r="D352" s="181" t="str">
        <f t="shared" si="6"/>
        <v>72292000</v>
      </c>
      <c r="E352" s="181" t="str">
        <f>Translations!$B$611</f>
        <v>Iron or steel products</v>
      </c>
      <c r="F352" s="181" t="str">
        <f>IF(E352=" --- ","",COUNTIF($E$4:E352,E352)&amp;"_"&amp;E352)</f>
        <v>260_Iron or steel products</v>
      </c>
      <c r="H352" s="181" t="s">
        <v>1734</v>
      </c>
    </row>
    <row r="353" spans="1:8" x14ac:dyDescent="0.3">
      <c r="A353" s="181" t="s">
        <v>1736</v>
      </c>
      <c r="B353" s="181" t="s">
        <v>1737</v>
      </c>
      <c r="C353" s="181" t="str">
        <f>Translations!$B$1157</f>
        <v>Wire of high-speed steel, in coils (excl. bars and rods)</v>
      </c>
      <c r="D353" s="181" t="str">
        <f t="shared" si="6"/>
        <v>72299020</v>
      </c>
      <c r="E353" s="181" t="str">
        <f>Translations!$B$611</f>
        <v>Iron or steel products</v>
      </c>
      <c r="F353" s="181" t="str">
        <f>IF(E353=" --- ","",COUNTIF($E$4:E353,E353)&amp;"_"&amp;E353)</f>
        <v>261_Iron or steel products</v>
      </c>
      <c r="H353" s="181" t="s">
        <v>1738</v>
      </c>
    </row>
    <row r="354" spans="1:8" x14ac:dyDescent="0.3">
      <c r="A354" s="181" t="s">
        <v>1739</v>
      </c>
      <c r="B354" s="181" t="s">
        <v>1740</v>
      </c>
      <c r="C354" s="181" t="str">
        <f>Translations!$B$1158</f>
        <v>Wire of steel containing by weight 0,9% to 1,1% of carbon, 0,5% to 2% of chromium and, if present, &lt;= 0,5% of molybdenum, in coils (excl. rolled bars and rods)</v>
      </c>
      <c r="D354" s="181" t="str">
        <f t="shared" si="6"/>
        <v>72299050</v>
      </c>
      <c r="E354" s="181" t="str">
        <f>Translations!$B$611</f>
        <v>Iron or steel products</v>
      </c>
      <c r="F354" s="181" t="str">
        <f>IF(E354=" --- ","",COUNTIF($E$4:E354,E354)&amp;"_"&amp;E354)</f>
        <v>262_Iron or steel products</v>
      </c>
      <c r="H354" s="181" t="s">
        <v>1741</v>
      </c>
    </row>
    <row r="355" spans="1:8" x14ac:dyDescent="0.3">
      <c r="A355" s="181" t="s">
        <v>1742</v>
      </c>
      <c r="B355" s="181" t="s">
        <v>1743</v>
      </c>
      <c r="C355" s="181" t="str">
        <f>Translations!$B$1159</f>
        <v>Wire of alloy steel other than stainless, in coils (excl. rolled bars and rods, wire of high-speed steel or silico-manganese steel and articles of subheading 7229.90.50)</v>
      </c>
      <c r="D355" s="181" t="str">
        <f t="shared" si="6"/>
        <v>72299090</v>
      </c>
      <c r="E355" s="181" t="str">
        <f>Translations!$B$611</f>
        <v>Iron or steel products</v>
      </c>
      <c r="F355" s="181" t="str">
        <f>IF(E355=" --- ","",COUNTIF($E$4:E355,E355)&amp;"_"&amp;E355)</f>
        <v>263_Iron or steel products</v>
      </c>
      <c r="H355" s="181" t="s">
        <v>1744</v>
      </c>
    </row>
    <row r="356" spans="1:8" x14ac:dyDescent="0.3">
      <c r="A356" s="181" t="s">
        <v>1746</v>
      </c>
      <c r="B356" s="181" t="s">
        <v>1747</v>
      </c>
      <c r="C356" s="181" t="str">
        <f>Translations!$B$1161</f>
        <v>Sheet piling of iron or steel, whether or not drilled, punched or made from assembled elements</v>
      </c>
      <c r="D356" s="181" t="str">
        <f t="shared" si="6"/>
        <v>73011000</v>
      </c>
      <c r="E356" s="181" t="str">
        <f>Translations!$B$611</f>
        <v>Iron or steel products</v>
      </c>
      <c r="F356" s="181" t="str">
        <f>IF(E356=" --- ","",COUNTIF($E$4:E356,E356)&amp;"_"&amp;E356)</f>
        <v>264_Iron or steel products</v>
      </c>
      <c r="H356" s="181" t="s">
        <v>1748</v>
      </c>
    </row>
    <row r="357" spans="1:8" x14ac:dyDescent="0.3">
      <c r="A357" s="181" t="s">
        <v>1749</v>
      </c>
      <c r="B357" s="181" t="s">
        <v>1750</v>
      </c>
      <c r="C357" s="181" t="str">
        <f>Translations!$B$1162</f>
        <v>Angles, shapes and sections, of iron or steel, welded</v>
      </c>
      <c r="D357" s="181" t="str">
        <f t="shared" si="6"/>
        <v>73012000</v>
      </c>
      <c r="E357" s="181" t="str">
        <f>Translations!$B$611</f>
        <v>Iron or steel products</v>
      </c>
      <c r="F357" s="181" t="str">
        <f>IF(E357=" --- ","",COUNTIF($E$4:E357,E357)&amp;"_"&amp;E357)</f>
        <v>265_Iron or steel products</v>
      </c>
      <c r="H357" s="181" t="s">
        <v>1751</v>
      </c>
    </row>
    <row r="358" spans="1:8" x14ac:dyDescent="0.3">
      <c r="A358" s="181" t="s">
        <v>1754</v>
      </c>
      <c r="B358" s="181" t="s">
        <v>1755</v>
      </c>
      <c r="C358" s="181" t="str">
        <f>Translations!$B$1165</f>
        <v>Current-conducting rails of iron or steel, with parts of non-ferrous metal, for railway or tramway track (excl. check-rails)</v>
      </c>
      <c r="D358" s="181" t="str">
        <f t="shared" si="6"/>
        <v>73021010</v>
      </c>
      <c r="E358" s="181" t="str">
        <f>Translations!$B$611</f>
        <v>Iron or steel products</v>
      </c>
      <c r="F358" s="181" t="str">
        <f>IF(E358=" --- ","",COUNTIF($E$4:E358,E358)&amp;"_"&amp;E358)</f>
        <v>266_Iron or steel products</v>
      </c>
      <c r="H358" s="181" t="s">
        <v>1756</v>
      </c>
    </row>
    <row r="359" spans="1:8" x14ac:dyDescent="0.3">
      <c r="A359" s="181" t="s">
        <v>1757</v>
      </c>
      <c r="B359" s="181" t="s">
        <v>1758</v>
      </c>
      <c r="C359" s="181" t="str">
        <f>Translations!$B$1166</f>
        <v>Vignole rails of iron or steel, for railway or tramway track, new, of a weight of &gt;= 36 kg/m</v>
      </c>
      <c r="D359" s="181" t="str">
        <f t="shared" si="6"/>
        <v>73021022</v>
      </c>
      <c r="E359" s="181" t="str">
        <f>Translations!$B$611</f>
        <v>Iron or steel products</v>
      </c>
      <c r="F359" s="181" t="str">
        <f>IF(E359=" --- ","",COUNTIF($E$4:E359,E359)&amp;"_"&amp;E359)</f>
        <v>267_Iron or steel products</v>
      </c>
      <c r="H359" s="181" t="s">
        <v>1759</v>
      </c>
    </row>
    <row r="360" spans="1:8" x14ac:dyDescent="0.3">
      <c r="A360" s="181" t="s">
        <v>1760</v>
      </c>
      <c r="B360" s="181" t="s">
        <v>1761</v>
      </c>
      <c r="C360" s="181" t="str">
        <f>Translations!$B$1167</f>
        <v>Vignole rails of iron or steel, for railway or tramway track, new, of a weight of &lt; 36 kg/m</v>
      </c>
      <c r="D360" s="181" t="str">
        <f t="shared" si="6"/>
        <v>73021028</v>
      </c>
      <c r="E360" s="181" t="str">
        <f>Translations!$B$611</f>
        <v>Iron or steel products</v>
      </c>
      <c r="F360" s="181" t="str">
        <f>IF(E360=" --- ","",COUNTIF($E$4:E360,E360)&amp;"_"&amp;E360)</f>
        <v>268_Iron or steel products</v>
      </c>
      <c r="H360" s="181" t="s">
        <v>1762</v>
      </c>
    </row>
    <row r="361" spans="1:8" x14ac:dyDescent="0.3">
      <c r="A361" s="181" t="s">
        <v>1763</v>
      </c>
      <c r="B361" s="181" t="s">
        <v>1764</v>
      </c>
      <c r="C361" s="181" t="str">
        <f>Translations!$B$1168</f>
        <v>Grooved rails of iron or steel, for railway or tramway track, new</v>
      </c>
      <c r="D361" s="181" t="str">
        <f t="shared" si="6"/>
        <v>73021040</v>
      </c>
      <c r="E361" s="181" t="str">
        <f>Translations!$B$611</f>
        <v>Iron or steel products</v>
      </c>
      <c r="F361" s="181" t="str">
        <f>IF(E361=" --- ","",COUNTIF($E$4:E361,E361)&amp;"_"&amp;E361)</f>
        <v>269_Iron or steel products</v>
      </c>
      <c r="H361" s="181" t="s">
        <v>1765</v>
      </c>
    </row>
    <row r="362" spans="1:8" x14ac:dyDescent="0.3">
      <c r="A362" s="181" t="s">
        <v>1766</v>
      </c>
      <c r="B362" s="181" t="s">
        <v>1767</v>
      </c>
      <c r="C362" s="181" t="str">
        <f>Translations!$B$1169</f>
        <v>Rails of iron or steel, for railway or tramway track, new (excl. vignole rails, grooved rails, and current-conducting rails with parts of non-ferrous metal)</v>
      </c>
      <c r="D362" s="181" t="str">
        <f t="shared" si="6"/>
        <v>73021050</v>
      </c>
      <c r="E362" s="181" t="str">
        <f>Translations!$B$611</f>
        <v>Iron or steel products</v>
      </c>
      <c r="F362" s="181" t="str">
        <f>IF(E362=" --- ","",COUNTIF($E$4:E362,E362)&amp;"_"&amp;E362)</f>
        <v>270_Iron or steel products</v>
      </c>
      <c r="H362" s="181" t="s">
        <v>1768</v>
      </c>
    </row>
    <row r="363" spans="1:8" x14ac:dyDescent="0.3">
      <c r="A363" s="181" t="s">
        <v>1769</v>
      </c>
      <c r="B363" s="181" t="s">
        <v>1770</v>
      </c>
      <c r="C363" s="181" t="str">
        <f>Translations!$B$1170</f>
        <v>Rails of iron or steel, for railway or tramway track, used (excl. current-conducting rails with parts of non-ferrous metal)</v>
      </c>
      <c r="D363" s="181" t="str">
        <f t="shared" si="6"/>
        <v>73021090</v>
      </c>
      <c r="E363" s="181" t="str">
        <f>Translations!$B$611</f>
        <v>Iron or steel products</v>
      </c>
      <c r="F363" s="181" t="str">
        <f>IF(E363=" --- ","",COUNTIF($E$4:E363,E363)&amp;"_"&amp;E363)</f>
        <v>271_Iron or steel products</v>
      </c>
      <c r="H363" s="181" t="s">
        <v>1771</v>
      </c>
    </row>
    <row r="364" spans="1:8" x14ac:dyDescent="0.3">
      <c r="A364" s="181" t="s">
        <v>1772</v>
      </c>
      <c r="B364" s="181" t="s">
        <v>1773</v>
      </c>
      <c r="C364" s="181" t="str">
        <f>Translations!$B$1171</f>
        <v>Switch blades, crossing frogs, point rods and other crossing pieces, for railway or tramway track, of iron or steel</v>
      </c>
      <c r="D364" s="181" t="str">
        <f t="shared" si="6"/>
        <v>73023000</v>
      </c>
      <c r="E364" s="181" t="str">
        <f>Translations!$B$611</f>
        <v>Iron or steel products</v>
      </c>
      <c r="F364" s="181" t="str">
        <f>IF(E364=" --- ","",COUNTIF($E$4:E364,E364)&amp;"_"&amp;E364)</f>
        <v>272_Iron or steel products</v>
      </c>
      <c r="H364" s="181" t="s">
        <v>1774</v>
      </c>
    </row>
    <row r="365" spans="1:8" x14ac:dyDescent="0.3">
      <c r="A365" s="181" t="s">
        <v>1775</v>
      </c>
      <c r="B365" s="181" t="s">
        <v>1776</v>
      </c>
      <c r="C365" s="181" t="str">
        <f>Translations!$B$1172</f>
        <v>Fish-plates and sole plates of iron or steel, for railways or tramways</v>
      </c>
      <c r="D365" s="181" t="str">
        <f t="shared" si="6"/>
        <v>73024000</v>
      </c>
      <c r="E365" s="181" t="str">
        <f>Translations!$B$611</f>
        <v>Iron or steel products</v>
      </c>
      <c r="F365" s="181" t="str">
        <f>IF(E365=" --- ","",COUNTIF($E$4:E365,E365)&amp;"_"&amp;E365)</f>
        <v>273_Iron or steel products</v>
      </c>
      <c r="H365" s="181" t="s">
        <v>1777</v>
      </c>
    </row>
    <row r="366" spans="1:8" x14ac:dyDescent="0.3">
      <c r="A366" s="181" t="s">
        <v>1778</v>
      </c>
      <c r="B366" s="181" t="s">
        <v>1779</v>
      </c>
      <c r="C366" s="181" t="str">
        <f>Translations!$B$1173</f>
        <v>Sleepers "cross-ties", check-rails, rack rails, chairs, chair wedges, rail clips, bedplates and ties and other specialised material for the jointing or fixing of railway or tramway track, of iron or steel (excl. rails, switch blades, crossing frogs, point rods and other crossing pieces, and fish-plates and sole plates)</v>
      </c>
      <c r="D366" s="181" t="str">
        <f t="shared" si="6"/>
        <v>73029000</v>
      </c>
      <c r="E366" s="181" t="str">
        <f>Translations!$B$611</f>
        <v>Iron or steel products</v>
      </c>
      <c r="F366" s="181" t="str">
        <f>IF(E366=" --- ","",COUNTIF($E$4:E366,E366)&amp;"_"&amp;E366)</f>
        <v>274_Iron or steel products</v>
      </c>
      <c r="H366" s="181" t="s">
        <v>1780</v>
      </c>
    </row>
    <row r="367" spans="1:8" x14ac:dyDescent="0.3">
      <c r="A367" s="181" t="s">
        <v>1782</v>
      </c>
      <c r="B367" s="181" t="s">
        <v>1783</v>
      </c>
      <c r="C367" s="181" t="str">
        <f>Translations!$B$1175</f>
        <v>Tubes and pipes of a kind used in pressure systems, of cast iron</v>
      </c>
      <c r="D367" s="181" t="str">
        <f t="shared" si="6"/>
        <v>73030010</v>
      </c>
      <c r="E367" s="181" t="str">
        <f>Translations!$B$611</f>
        <v>Iron or steel products</v>
      </c>
      <c r="F367" s="181" t="str">
        <f>IF(E367=" --- ","",COUNTIF($E$4:E367,E367)&amp;"_"&amp;E367)</f>
        <v>275_Iron or steel products</v>
      </c>
      <c r="H367" s="181" t="s">
        <v>1784</v>
      </c>
    </row>
    <row r="368" spans="1:8" x14ac:dyDescent="0.3">
      <c r="A368" s="181" t="s">
        <v>1785</v>
      </c>
      <c r="B368" s="181" t="s">
        <v>1786</v>
      </c>
      <c r="C368" s="181" t="str">
        <f>Translations!$B$1176</f>
        <v>Tubes, pipes and hollow profiles, of cast iron (excl. products of a kind used in pressure systems)</v>
      </c>
      <c r="D368" s="181" t="str">
        <f t="shared" si="6"/>
        <v>73030090</v>
      </c>
      <c r="E368" s="181" t="str">
        <f>Translations!$B$611</f>
        <v>Iron or steel products</v>
      </c>
      <c r="F368" s="181" t="str">
        <f>IF(E368=" --- ","",COUNTIF($E$4:E368,E368)&amp;"_"&amp;E368)</f>
        <v>276_Iron or steel products</v>
      </c>
      <c r="H368" s="181" t="s">
        <v>1787</v>
      </c>
    </row>
    <row r="369" spans="1:8" x14ac:dyDescent="0.3">
      <c r="A369" s="181" t="s">
        <v>1789</v>
      </c>
      <c r="B369" s="181" t="s">
        <v>1790</v>
      </c>
      <c r="C369" s="181" t="str">
        <f>Translations!$B$1178</f>
        <v>Line pipe of a kind used for oil or gas pipelines, seamless, of stainless steel</v>
      </c>
      <c r="D369" s="181" t="str">
        <f t="shared" si="6"/>
        <v>73041100</v>
      </c>
      <c r="E369" s="181" t="str">
        <f>Translations!$B$611</f>
        <v>Iron or steel products</v>
      </c>
      <c r="F369" s="181" t="str">
        <f>IF(E369=" --- ","",COUNTIF($E$4:E369,E369)&amp;"_"&amp;E369)</f>
        <v>277_Iron or steel products</v>
      </c>
      <c r="H369" s="181" t="s">
        <v>1791</v>
      </c>
    </row>
    <row r="370" spans="1:8" x14ac:dyDescent="0.3">
      <c r="A370" s="181" t="s">
        <v>1793</v>
      </c>
      <c r="B370" s="181" t="s">
        <v>1794</v>
      </c>
      <c r="C370" s="181" t="str">
        <f>Translations!$B$1180</f>
        <v>Line pipe of a kind used for oil or gas pipelines, seamless, of iron or steel, of an external diameter of &lt;= 168,3 mm (excl. products of stainless steel or of cast iron)</v>
      </c>
      <c r="D370" s="181" t="str">
        <f t="shared" si="6"/>
        <v>73041910</v>
      </c>
      <c r="E370" s="181" t="str">
        <f>Translations!$B$611</f>
        <v>Iron or steel products</v>
      </c>
      <c r="F370" s="181" t="str">
        <f>IF(E370=" --- ","",COUNTIF($E$4:E370,E370)&amp;"_"&amp;E370)</f>
        <v>278_Iron or steel products</v>
      </c>
      <c r="H370" s="181" t="s">
        <v>1795</v>
      </c>
    </row>
    <row r="371" spans="1:8" x14ac:dyDescent="0.3">
      <c r="A371" s="181" t="s">
        <v>1796</v>
      </c>
      <c r="B371" s="181" t="s">
        <v>1797</v>
      </c>
      <c r="C371" s="181" t="str">
        <f>Translations!$B$1181</f>
        <v>Line pipe of a kind used for oil or gas pipelines, seamless, of iron or steel, of an external diameter of &gt; 168,3 mm but &lt;= 406,4 mm (excl. products of stainless steel or of cast iron)</v>
      </c>
      <c r="D371" s="181" t="str">
        <f t="shared" si="6"/>
        <v>73041930</v>
      </c>
      <c r="E371" s="181" t="str">
        <f>Translations!$B$611</f>
        <v>Iron or steel products</v>
      </c>
      <c r="F371" s="181" t="str">
        <f>IF(E371=" --- ","",COUNTIF($E$4:E371,E371)&amp;"_"&amp;E371)</f>
        <v>279_Iron or steel products</v>
      </c>
      <c r="H371" s="181" t="s">
        <v>1798</v>
      </c>
    </row>
    <row r="372" spans="1:8" x14ac:dyDescent="0.3">
      <c r="A372" s="181" t="s">
        <v>1799</v>
      </c>
      <c r="B372" s="181" t="s">
        <v>1800</v>
      </c>
      <c r="C372" s="181" t="str">
        <f>Translations!$B$1182</f>
        <v>Line pipe of a kind used for oil or gas pipelines, seamless, of iron or steel, of an external diameter of &gt; 406,4 mm (excl. products of stainless steel or of cast iron)</v>
      </c>
      <c r="D372" s="181" t="str">
        <f t="shared" si="6"/>
        <v>73041990</v>
      </c>
      <c r="E372" s="181" t="str">
        <f>Translations!$B$611</f>
        <v>Iron or steel products</v>
      </c>
      <c r="F372" s="181" t="str">
        <f>IF(E372=" --- ","",COUNTIF($E$4:E372,E372)&amp;"_"&amp;E372)</f>
        <v>280_Iron or steel products</v>
      </c>
      <c r="H372" s="181" t="s">
        <v>1801</v>
      </c>
    </row>
    <row r="373" spans="1:8" x14ac:dyDescent="0.3">
      <c r="A373" s="181" t="s">
        <v>1802</v>
      </c>
      <c r="B373" s="181" t="s">
        <v>1803</v>
      </c>
      <c r="C373" s="181" t="str">
        <f>Translations!$B$1183</f>
        <v>Drill pipe, seamless, of stainless steel, of a kind used in drilling for oil or gas</v>
      </c>
      <c r="D373" s="181" t="str">
        <f t="shared" si="6"/>
        <v>73042200</v>
      </c>
      <c r="E373" s="181" t="str">
        <f>Translations!$B$611</f>
        <v>Iron or steel products</v>
      </c>
      <c r="F373" s="181" t="str">
        <f>IF(E373=" --- ","",COUNTIF($E$4:E373,E373)&amp;"_"&amp;E373)</f>
        <v>281_Iron or steel products</v>
      </c>
      <c r="H373" s="181" t="s">
        <v>1804</v>
      </c>
    </row>
    <row r="374" spans="1:8" x14ac:dyDescent="0.3">
      <c r="A374" s="181" t="s">
        <v>1805</v>
      </c>
      <c r="B374" s="181" t="s">
        <v>1806</v>
      </c>
      <c r="C374" s="181" t="str">
        <f>Translations!$B$1184</f>
        <v>Drill pipe, seamless, of a kind used in drilling for oil or gas, of iron or steel (excl. products of stainless steel or of cast iron)</v>
      </c>
      <c r="D374" s="181" t="str">
        <f t="shared" si="6"/>
        <v>73042300</v>
      </c>
      <c r="E374" s="181" t="str">
        <f>Translations!$B$611</f>
        <v>Iron or steel products</v>
      </c>
      <c r="F374" s="181" t="str">
        <f>IF(E374=" --- ","",COUNTIF($E$4:E374,E374)&amp;"_"&amp;E374)</f>
        <v>282_Iron or steel products</v>
      </c>
      <c r="H374" s="181" t="s">
        <v>1807</v>
      </c>
    </row>
    <row r="375" spans="1:8" x14ac:dyDescent="0.3">
      <c r="A375" s="181" t="s">
        <v>1808</v>
      </c>
      <c r="B375" s="181" t="s">
        <v>1809</v>
      </c>
      <c r="C375" s="181" t="str">
        <f>Translations!$B$1185</f>
        <v>Casing and tubing, seamless, of a kind used for drilling for oil or gas, of stainless steel</v>
      </c>
      <c r="D375" s="181" t="str">
        <f t="shared" si="6"/>
        <v>73042400</v>
      </c>
      <c r="E375" s="181" t="str">
        <f>Translations!$B$611</f>
        <v>Iron or steel products</v>
      </c>
      <c r="F375" s="181" t="str">
        <f>IF(E375=" --- ","",COUNTIF($E$4:E375,E375)&amp;"_"&amp;E375)</f>
        <v>283_Iron or steel products</v>
      </c>
      <c r="H375" s="181" t="s">
        <v>1810</v>
      </c>
    </row>
    <row r="376" spans="1:8" x14ac:dyDescent="0.3">
      <c r="A376" s="181" t="s">
        <v>1812</v>
      </c>
      <c r="B376" s="181" t="s">
        <v>1813</v>
      </c>
      <c r="C376" s="181" t="str">
        <f>Translations!$B$1187</f>
        <v>Casing and tubing of a kind used for drilling for oil or gas, seamless, of iron or steel, of an external diameter &lt;= 168,3 mm (excl. products of cast iron)</v>
      </c>
      <c r="D376" s="181" t="str">
        <f t="shared" si="6"/>
        <v>73042910</v>
      </c>
      <c r="E376" s="181" t="str">
        <f>Translations!$B$611</f>
        <v>Iron or steel products</v>
      </c>
      <c r="F376" s="181" t="str">
        <f>IF(E376=" --- ","",COUNTIF($E$4:E376,E376)&amp;"_"&amp;E376)</f>
        <v>284_Iron or steel products</v>
      </c>
      <c r="H376" s="181" t="s">
        <v>3511</v>
      </c>
    </row>
    <row r="377" spans="1:8" x14ac:dyDescent="0.3">
      <c r="A377" s="181" t="s">
        <v>1815</v>
      </c>
      <c r="B377" s="181" t="s">
        <v>1816</v>
      </c>
      <c r="C377" s="181" t="str">
        <f>Translations!$B$1188</f>
        <v>Casing and tubing of a kind used for drilling for oil or gas, seamless, of iron or steel, of an external diameter &gt; 168,3 mm, but &lt;= 406,4 mm (excl. products of cast iron)</v>
      </c>
      <c r="D377" s="181" t="str">
        <f t="shared" si="6"/>
        <v>73042930</v>
      </c>
      <c r="E377" s="181" t="str">
        <f>Translations!$B$611</f>
        <v>Iron or steel products</v>
      </c>
      <c r="F377" s="181" t="str">
        <f>IF(E377=" --- ","",COUNTIF($E$4:E377,E377)&amp;"_"&amp;E377)</f>
        <v>285_Iron or steel products</v>
      </c>
      <c r="H377" s="181" t="s">
        <v>3512</v>
      </c>
    </row>
    <row r="378" spans="1:8" x14ac:dyDescent="0.3">
      <c r="A378" s="181" t="s">
        <v>1818</v>
      </c>
      <c r="B378" s="181" t="s">
        <v>1819</v>
      </c>
      <c r="C378" s="181" t="str">
        <f>Translations!$B$1189</f>
        <v>Casing and tubing of a kind used for drilling for oil or gas, seamless, of iron or steel, of an external diameter &gt; 406,4 mm (excl. products of cast iron)</v>
      </c>
      <c r="D378" s="181" t="str">
        <f t="shared" si="6"/>
        <v>73042990</v>
      </c>
      <c r="E378" s="181" t="str">
        <f>Translations!$B$611</f>
        <v>Iron or steel products</v>
      </c>
      <c r="F378" s="181" t="str">
        <f>IF(E378=" --- ","",COUNTIF($E$4:E378,E378)&amp;"_"&amp;E378)</f>
        <v>286_Iron or steel products</v>
      </c>
      <c r="H378" s="181" t="s">
        <v>1820</v>
      </c>
    </row>
    <row r="379" spans="1:8" x14ac:dyDescent="0.3">
      <c r="A379" s="181" t="s">
        <v>1822</v>
      </c>
      <c r="B379" s="181" t="s">
        <v>1823</v>
      </c>
      <c r="C379" s="181" t="str">
        <f>Translations!$B$1191</f>
        <v>Precision tubes, seamless, of circular cross-section, of iron or non-alloy steel, cold-drawn or cold-rolled "cold-reduced" (excl. line pipe of a kind used for oil or gas pipelines or casing and tubing of a kind used for drilling for oil or gas)</v>
      </c>
      <c r="D379" s="181" t="str">
        <f t="shared" si="6"/>
        <v>73043120</v>
      </c>
      <c r="E379" s="181" t="str">
        <f>Translations!$B$611</f>
        <v>Iron or steel products</v>
      </c>
      <c r="F379" s="181" t="str">
        <f>IF(E379=" --- ","",COUNTIF($E$4:E379,E379)&amp;"_"&amp;E379)</f>
        <v>287_Iron or steel products</v>
      </c>
      <c r="H379" s="181" t="s">
        <v>1824</v>
      </c>
    </row>
    <row r="380" spans="1:8" x14ac:dyDescent="0.3">
      <c r="A380" s="181" t="s">
        <v>1825</v>
      </c>
      <c r="B380" s="181" t="s">
        <v>1826</v>
      </c>
      <c r="C380" s="181" t="str">
        <f>Translations!$B$1192</f>
        <v>Tubes, pipes and hollow profiles, seamless, of circular cross-section, of iron or non-alloy steel, cold-drawn or cold-rolled "cold-reduced" (excl. cast iron products, line pipe of a kind used for oil or gas pipelines, casing and tubing of a kind used for drilling for oil or gas and precision tubes)</v>
      </c>
      <c r="D380" s="181" t="str">
        <f t="shared" si="6"/>
        <v>73043180</v>
      </c>
      <c r="E380" s="181" t="str">
        <f>Translations!$B$611</f>
        <v>Iron or steel products</v>
      </c>
      <c r="F380" s="181" t="str">
        <f>IF(E380=" --- ","",COUNTIF($E$4:E380,E380)&amp;"_"&amp;E380)</f>
        <v>288_Iron or steel products</v>
      </c>
      <c r="H380" s="181" t="s">
        <v>1827</v>
      </c>
    </row>
    <row r="381" spans="1:8" x14ac:dyDescent="0.3">
      <c r="A381" s="181" t="s">
        <v>1829</v>
      </c>
      <c r="B381" s="181" t="s">
        <v>1830</v>
      </c>
      <c r="C381" s="181" t="str">
        <f>Translations!$B$1194</f>
        <v>Threaded or threadable tubes "gas pipe", seamless, of iron or non-alloy steel (excl. of cast iron)</v>
      </c>
      <c r="D381" s="181" t="str">
        <f t="shared" si="6"/>
        <v>73043950</v>
      </c>
      <c r="E381" s="181" t="str">
        <f>Translations!$B$611</f>
        <v>Iron or steel products</v>
      </c>
      <c r="F381" s="181" t="str">
        <f>IF(E381=" --- ","",COUNTIF($E$4:E381,E381)&amp;"_"&amp;E381)</f>
        <v>289_Iron or steel products</v>
      </c>
      <c r="H381" s="181" t="s">
        <v>1831</v>
      </c>
    </row>
    <row r="382" spans="1:8" x14ac:dyDescent="0.3">
      <c r="A382" s="181" t="s">
        <v>1832</v>
      </c>
      <c r="B382" s="181" t="s">
        <v>1833</v>
      </c>
      <c r="C382" s="181" t="str">
        <f>Translations!$B$1195</f>
        <v>Tubes, pipes and hollow profiles, seamless, of circular cross-section, of iron or non-alloy steel, of an external diameter of &lt;= 168,3 mm (excl. cold-drawn or cold-rolled, of cast iron, line pipe of a kind used for oil or gas pipelines, casing, tubing and drill pipe of a kind used in drilling for oil or gas and tubes, and gas pipes of subheading 7304 39 50)</v>
      </c>
      <c r="D382" s="181" t="str">
        <f t="shared" si="6"/>
        <v>73043982</v>
      </c>
      <c r="E382" s="181" t="str">
        <f>Translations!$B$611</f>
        <v>Iron or steel products</v>
      </c>
      <c r="F382" s="181" t="str">
        <f>IF(E382=" --- ","",COUNTIF($E$4:E382,E382)&amp;"_"&amp;E382)</f>
        <v>290_Iron or steel products</v>
      </c>
      <c r="H382" s="181" t="s">
        <v>1834</v>
      </c>
    </row>
    <row r="383" spans="1:8" x14ac:dyDescent="0.3">
      <c r="A383" s="181" t="s">
        <v>1835</v>
      </c>
      <c r="B383" s="181" t="s">
        <v>1836</v>
      </c>
      <c r="C383" s="181" t="str">
        <f>Translations!$B$1196</f>
        <v>Tubes, pipes and hollow profiles, seamless, of circular cross-section, of iron or non-alloy steel, of an external diameter of &gt; 168,3 mm but &lt;= 406,4 mm (excl. cold-drawn or cold-rolled, of cast iron, line pipe of a kind used for oil or gas pipelines, casing, tubing and drill pipe of a kind used in drilling for oil or gas and tubes, and gas pipes of subheading 7304 39 50)</v>
      </c>
      <c r="D383" s="181" t="str">
        <f t="shared" si="6"/>
        <v>73043983</v>
      </c>
      <c r="E383" s="181" t="str">
        <f>Translations!$B$611</f>
        <v>Iron or steel products</v>
      </c>
      <c r="F383" s="181" t="str">
        <f>IF(E383=" --- ","",COUNTIF($E$4:E383,E383)&amp;"_"&amp;E383)</f>
        <v>291_Iron or steel products</v>
      </c>
      <c r="H383" s="181" t="s">
        <v>1837</v>
      </c>
    </row>
    <row r="384" spans="1:8" x14ac:dyDescent="0.3">
      <c r="A384" s="181" t="s">
        <v>1838</v>
      </c>
      <c r="B384" s="181" t="s">
        <v>1839</v>
      </c>
      <c r="C384" s="181" t="str">
        <f>Translations!$B$1197</f>
        <v>Tubes, pipes and hollow profiles, seamless, of circular cross-section, of iron or non-alloy steel, of an external diameter of &gt; 406,4 mm (excl. cold-drawn or cold-rolled, of cast iron, line pipe of a kind used for oil or gas pipelines, casing, tubing and drill pipe of a kind used in drilling for oil or gas and tubes, and gas pipes of subheading 7304 39 50)</v>
      </c>
      <c r="D384" s="181" t="str">
        <f t="shared" si="6"/>
        <v>73043988</v>
      </c>
      <c r="E384" s="181" t="str">
        <f>Translations!$B$611</f>
        <v>Iron or steel products</v>
      </c>
      <c r="F384" s="181" t="str">
        <f>IF(E384=" --- ","",COUNTIF($E$4:E384,E384)&amp;"_"&amp;E384)</f>
        <v>292_Iron or steel products</v>
      </c>
      <c r="H384" s="181" t="s">
        <v>1840</v>
      </c>
    </row>
    <row r="385" spans="1:8" x14ac:dyDescent="0.3">
      <c r="A385" s="181" t="s">
        <v>1841</v>
      </c>
      <c r="B385" s="181" t="s">
        <v>1842</v>
      </c>
      <c r="C385" s="181" t="str">
        <f>Translations!$B$1198</f>
        <v>Tubes, pipes and hollow profiles, seamless, of circular cross-section, of stainless steel, cold-drawn or cold-rolled "cold-reduced" (excl. line pipe of a kind used for oil or gas pipelines, casing and tubing of a kind used for drilling for oil or gas)</v>
      </c>
      <c r="D385" s="181" t="str">
        <f t="shared" si="6"/>
        <v>73044100</v>
      </c>
      <c r="E385" s="181" t="str">
        <f>Translations!$B$611</f>
        <v>Iron or steel products</v>
      </c>
      <c r="F385" s="181" t="str">
        <f>IF(E385=" --- ","",COUNTIF($E$4:E385,E385)&amp;"_"&amp;E385)</f>
        <v>293_Iron or steel products</v>
      </c>
      <c r="H385" s="181" t="s">
        <v>1843</v>
      </c>
    </row>
    <row r="386" spans="1:8" x14ac:dyDescent="0.3">
      <c r="A386" s="181" t="s">
        <v>1845</v>
      </c>
      <c r="B386" s="181" t="s">
        <v>1846</v>
      </c>
      <c r="C386" s="181" t="str">
        <f>Translations!$B$1200</f>
        <v>Tubes, pipes and hollow profiles, seamless, of circular cross-section, of stainless steel, of an external diameter of &lt;= 168,3 mm (excl. cold-drawn or cold-rolled, line pipe of a kind used for oil or gas pipelines, and casing and tubing of a kind used for drilling for oil or gas and tubes)</v>
      </c>
      <c r="D386" s="181" t="str">
        <f t="shared" si="6"/>
        <v>73044983</v>
      </c>
      <c r="E386" s="181" t="str">
        <f>Translations!$B$611</f>
        <v>Iron or steel products</v>
      </c>
      <c r="F386" s="181" t="str">
        <f>IF(E386=" --- ","",COUNTIF($E$4:E386,E386)&amp;"_"&amp;E386)</f>
        <v>294_Iron or steel products</v>
      </c>
      <c r="H386" s="181" t="s">
        <v>1847</v>
      </c>
    </row>
    <row r="387" spans="1:8" x14ac:dyDescent="0.3">
      <c r="A387" s="181" t="s">
        <v>1848</v>
      </c>
      <c r="B387" s="181" t="s">
        <v>1849</v>
      </c>
      <c r="C387" s="181" t="str">
        <f>Translations!$B$1201</f>
        <v>Tubes, pipes and hollow profiles, seamless, of circular cross-section, of stainless steel, of an external diameter of &gt; 168,3 mm but &lt;= 406,4 mm (excl. cold-drawn or cold-rolled, line pipe of a kind used for oil or gas pipelines, and casing and tubing of a kind used for drilling for oil or gas and tubes)</v>
      </c>
      <c r="D387" s="181" t="str">
        <f t="shared" si="6"/>
        <v>73044985</v>
      </c>
      <c r="E387" s="181" t="str">
        <f>Translations!$B$611</f>
        <v>Iron or steel products</v>
      </c>
      <c r="F387" s="181" t="str">
        <f>IF(E387=" --- ","",COUNTIF($E$4:E387,E387)&amp;"_"&amp;E387)</f>
        <v>295_Iron or steel products</v>
      </c>
      <c r="H387" s="181" t="s">
        <v>1850</v>
      </c>
    </row>
    <row r="388" spans="1:8" x14ac:dyDescent="0.3">
      <c r="A388" s="181" t="s">
        <v>1851</v>
      </c>
      <c r="B388" s="181" t="s">
        <v>1852</v>
      </c>
      <c r="C388" s="181" t="str">
        <f>Translations!$B$1202</f>
        <v>Tubes, pipes and hollow profiles, seamless, of circular cross-section, of stainless steel, of an external diameter of &gt; 406,4 mm (excl. cold-drawn or cold-rolled, line pipe of a kind used for oil or gas pipelines, and casing and tubing of a kind used for drilling for oil or gas and tubes)</v>
      </c>
      <c r="D388" s="181" t="str">
        <f t="shared" si="6"/>
        <v>73044989</v>
      </c>
      <c r="E388" s="181" t="str">
        <f>Translations!$B$611</f>
        <v>Iron or steel products</v>
      </c>
      <c r="F388" s="181" t="str">
        <f>IF(E388=" --- ","",COUNTIF($E$4:E388,E388)&amp;"_"&amp;E388)</f>
        <v>296_Iron or steel products</v>
      </c>
      <c r="H388" s="181" t="s">
        <v>1853</v>
      </c>
    </row>
    <row r="389" spans="1:8" x14ac:dyDescent="0.3">
      <c r="A389" s="181" t="s">
        <v>1855</v>
      </c>
      <c r="B389" s="181" t="s">
        <v>1856</v>
      </c>
      <c r="C389" s="181" t="str">
        <f>Translations!$B$1204</f>
        <v>Tubes, pipes and hollow profiles, seamless, of circular cross-section, of alloy steel other than stainless, cold-drawn or cold-rolled "cold-reduced", straight and of uniform wall-thickness, containing by weight &gt;= 0,9% but &lt;= 1,15% carbon and &gt;= 0,5% but &lt;= 2% chromium, whether or not containing by weight &lt;= 0,5% molybdenum (excl. tubes, pipes and hollow profiles of subheadings 7304 19 to 7304 29)</v>
      </c>
      <c r="D389" s="181" t="str">
        <f t="shared" si="6"/>
        <v>73045110</v>
      </c>
      <c r="E389" s="181" t="str">
        <f>Translations!$B$611</f>
        <v>Iron or steel products</v>
      </c>
      <c r="F389" s="181" t="str">
        <f>IF(E389=" --- ","",COUNTIF($E$4:E389,E389)&amp;"_"&amp;E389)</f>
        <v>297_Iron or steel products</v>
      </c>
      <c r="H389" s="181" t="s">
        <v>1857</v>
      </c>
    </row>
    <row r="390" spans="1:8" x14ac:dyDescent="0.3">
      <c r="A390" s="181" t="s">
        <v>1858</v>
      </c>
      <c r="B390" s="181" t="s">
        <v>1859</v>
      </c>
      <c r="C390" s="181" t="str">
        <f>Translations!$B$1205</f>
        <v>Precision tubes, seamless, of circular cross-section, of alloy steel other than stainless, cold-drawn or cold-rolled "cold-reduced" (excl. line pipe of a kind used for oil or gas pipelines, casing and tubing of a kind used for drilling for oil and tubes, and pipes and hollow profiles, straight and of uniform wall-thickness, containing by weight &gt;= 0,9% but &lt;= 1,15% carbon and &gt;= 0,5% but &lt;= 2% chrome, whether or not containing by weight &lt;= 0,5% molybdenum)</v>
      </c>
      <c r="D390" s="181" t="str">
        <f t="shared" si="6"/>
        <v>73045181</v>
      </c>
      <c r="E390" s="181" t="str">
        <f>Translations!$B$611</f>
        <v>Iron or steel products</v>
      </c>
      <c r="F390" s="181" t="str">
        <f>IF(E390=" --- ","",COUNTIF($E$4:E390,E390)&amp;"_"&amp;E390)</f>
        <v>298_Iron or steel products</v>
      </c>
      <c r="H390" s="181" t="s">
        <v>1860</v>
      </c>
    </row>
    <row r="391" spans="1:8" x14ac:dyDescent="0.3">
      <c r="A391" s="181" t="s">
        <v>1861</v>
      </c>
      <c r="B391" s="181" t="s">
        <v>1862</v>
      </c>
      <c r="C391" s="181" t="str">
        <f>Translations!$B$1206</f>
        <v>Tubes, pipes and hollow profiles, seamless, of circular cross-section, of alloy steel other than stainless, not cold-drawn or cold-rolled "cold-reduced" (excl. line pipe of a kind used for oil or gas pipelines, casing and tubing of a kind used for drilling for oil, precision tubes, and , pipes and hollow profiles, straight and of uniform wall-thickness, containing by weight &gt;= 0,9% but &lt;= 1,15% carbon and &gt;= 0,5% but &lt;= 2% chrome, whether or not containing by weight &lt;= 0,5% molybdenum)</v>
      </c>
      <c r="D391" s="181" t="str">
        <f t="shared" si="6"/>
        <v>73045189</v>
      </c>
      <c r="E391" s="181" t="str">
        <f>Translations!$B$611</f>
        <v>Iron or steel products</v>
      </c>
      <c r="F391" s="181" t="str">
        <f>IF(E391=" --- ","",COUNTIF($E$4:E391,E391)&amp;"_"&amp;E391)</f>
        <v>299_Iron or steel products</v>
      </c>
      <c r="H391" s="181" t="s">
        <v>1863</v>
      </c>
    </row>
    <row r="392" spans="1:8" x14ac:dyDescent="0.3">
      <c r="A392" s="181" t="s">
        <v>1865</v>
      </c>
      <c r="B392" s="181" t="s">
        <v>1866</v>
      </c>
      <c r="C392" s="181" t="str">
        <f>Translations!$B$1208</f>
        <v>Tubes, pipes and hollow profiles of alloy steel (excl. stainless), seamless, of circular cross-section (not cold-drawn or cold-rolled), straight and of uniform wall-thickness, containing by weight &gt;= 0,9% but &lt;= 1,15% carbon and &gt;= 0,5% but &lt;= 2% chromium, whether or not containing by weight &lt;= 0,5% molybdenum (excl. tubes, pipes and hollow profiles of subheadings 7304 19 to 7304 29)</v>
      </c>
      <c r="D392" s="181" t="str">
        <f t="shared" si="6"/>
        <v>73045930</v>
      </c>
      <c r="E392" s="181" t="str">
        <f>Translations!$B$611</f>
        <v>Iron or steel products</v>
      </c>
      <c r="F392" s="181" t="str">
        <f>IF(E392=" --- ","",COUNTIF($E$4:E392,E392)&amp;"_"&amp;E392)</f>
        <v>300_Iron or steel products</v>
      </c>
      <c r="H392" s="181" t="s">
        <v>1867</v>
      </c>
    </row>
    <row r="393" spans="1:8" x14ac:dyDescent="0.3">
      <c r="A393" s="181" t="s">
        <v>1868</v>
      </c>
      <c r="B393" s="181" t="s">
        <v>1869</v>
      </c>
      <c r="C393" s="181" t="str">
        <f>Translations!$B$1209</f>
        <v>Tubes, pipes and hollow profiles, seamless, of circular cross-section, of alloy steel other than stainless, of an external diameter of &lt;= 168,3 mm (excl. cold-drawn or cold-rolled, line pipe of a kind used for oil or gas pipelines, casing and tubing of a kind used for drilling for oil or gas, and products of subheading 7304 59 30)</v>
      </c>
      <c r="D393" s="181" t="str">
        <f t="shared" si="6"/>
        <v>73045982</v>
      </c>
      <c r="E393" s="181" t="str">
        <f>Translations!$B$611</f>
        <v>Iron or steel products</v>
      </c>
      <c r="F393" s="181" t="str">
        <f>IF(E393=" --- ","",COUNTIF($E$4:E393,E393)&amp;"_"&amp;E393)</f>
        <v>301_Iron or steel products</v>
      </c>
      <c r="H393" s="181" t="s">
        <v>1870</v>
      </c>
    </row>
    <row r="394" spans="1:8" x14ac:dyDescent="0.3">
      <c r="A394" s="181" t="s">
        <v>1871</v>
      </c>
      <c r="B394" s="181" t="s">
        <v>1872</v>
      </c>
      <c r="C394" s="181" t="str">
        <f>Translations!$B$1210</f>
        <v>Tubes, pipes and hollow profiles, seamless, of circular cross-section, of alloy steel other than stainless, of an external diameter of &gt; 168,3 mm but &lt;= 406,4 mm (excl. cold-drawn or cold-rolled, line pipe of a kind used for oil or gas pipelines, casing and tubing of a kind used for drilling for oil or gas, and products of subheading 7304 59 30)</v>
      </c>
      <c r="D394" s="181" t="str">
        <f t="shared" si="6"/>
        <v>73045983</v>
      </c>
      <c r="E394" s="181" t="str">
        <f>Translations!$B$611</f>
        <v>Iron or steel products</v>
      </c>
      <c r="F394" s="181" t="str">
        <f>IF(E394=" --- ","",COUNTIF($E$4:E394,E394)&amp;"_"&amp;E394)</f>
        <v>302_Iron or steel products</v>
      </c>
      <c r="H394" s="181" t="s">
        <v>1873</v>
      </c>
    </row>
    <row r="395" spans="1:8" x14ac:dyDescent="0.3">
      <c r="A395" s="181" t="s">
        <v>1874</v>
      </c>
      <c r="B395" s="181" t="s">
        <v>1875</v>
      </c>
      <c r="C395" s="181" t="str">
        <f>Translations!$B$1211</f>
        <v>Tubes, pipes and hollow profiles, seamless, of circular cross-section, of alloy steel other than stainless, of an external diameter of &gt; 406,4 mm (excl. cold-drawn or cold-rolled, line pipe of a kind used for oil or gas pipelines, casing and tubing of a kind used for drilling for oil or gas, and products of subheading 7304 59 30)</v>
      </c>
      <c r="D395" s="181" t="str">
        <f t="shared" si="6"/>
        <v>73045989</v>
      </c>
      <c r="E395" s="181" t="str">
        <f>Translations!$B$611</f>
        <v>Iron or steel products</v>
      </c>
      <c r="F395" s="181" t="str">
        <f>IF(E395=" --- ","",COUNTIF($E$4:E395,E395)&amp;"_"&amp;E395)</f>
        <v>303_Iron or steel products</v>
      </c>
      <c r="H395" s="181" t="s">
        <v>1876</v>
      </c>
    </row>
    <row r="396" spans="1:8" x14ac:dyDescent="0.3">
      <c r="A396" s="181" t="s">
        <v>1877</v>
      </c>
      <c r="B396" s="181" t="s">
        <v>1878</v>
      </c>
      <c r="C396" s="181" t="str">
        <f>Translations!$B$1212</f>
        <v>Tubes, pipes and hollow profiles, seamless, of non-circular cross-section, of iron or steel (excl. products of cast iron)</v>
      </c>
      <c r="D396" s="181" t="str">
        <f t="shared" si="6"/>
        <v>73049000</v>
      </c>
      <c r="E396" s="181" t="str">
        <f>Translations!$B$611</f>
        <v>Iron or steel products</v>
      </c>
      <c r="F396" s="181" t="str">
        <f>IF(E396=" --- ","",COUNTIF($E$4:E396,E396)&amp;"_"&amp;E396)</f>
        <v>304_Iron or steel products</v>
      </c>
      <c r="H396" s="181" t="s">
        <v>1879</v>
      </c>
    </row>
    <row r="397" spans="1:8" x14ac:dyDescent="0.3">
      <c r="A397" s="181" t="s">
        <v>1881</v>
      </c>
      <c r="B397" s="181" t="s">
        <v>1882</v>
      </c>
      <c r="C397" s="181" t="str">
        <f>Translations!$B$1214</f>
        <v>Line pipe of a kind used for oil or gas pipelines, having circular cross-sections and an external diameter of &gt; 406,4 mm, of iron or steel, longitudinally submerged arc welded</v>
      </c>
      <c r="D397" s="181" t="str">
        <f t="shared" si="6"/>
        <v>73051100</v>
      </c>
      <c r="E397" s="181" t="str">
        <f>Translations!$B$611</f>
        <v>Iron or steel products</v>
      </c>
      <c r="F397" s="181" t="str">
        <f>IF(E397=" --- ","",COUNTIF($E$4:E397,E397)&amp;"_"&amp;E397)</f>
        <v>305_Iron or steel products</v>
      </c>
      <c r="H397" s="181" t="s">
        <v>1883</v>
      </c>
    </row>
    <row r="398" spans="1:8" x14ac:dyDescent="0.3">
      <c r="A398" s="181" t="s">
        <v>1884</v>
      </c>
      <c r="B398" s="181" t="s">
        <v>1885</v>
      </c>
      <c r="C398" s="181" t="str">
        <f>Translations!$B$1215</f>
        <v>Line pipe of a kind used for oil or gas pipelines, having circular cross-sections and an external diameter of &gt; 406,4 mm, of iron or steel, longitudinally arc welded (excl. products longitudinally submerged arc welded)</v>
      </c>
      <c r="D398" s="181" t="str">
        <f t="shared" si="6"/>
        <v>73051200</v>
      </c>
      <c r="E398" s="181" t="str">
        <f>Translations!$B$611</f>
        <v>Iron or steel products</v>
      </c>
      <c r="F398" s="181" t="str">
        <f>IF(E398=" --- ","",COUNTIF($E$4:E398,E398)&amp;"_"&amp;E398)</f>
        <v>306_Iron or steel products</v>
      </c>
      <c r="H398" s="181" t="s">
        <v>1886</v>
      </c>
    </row>
    <row r="399" spans="1:8" x14ac:dyDescent="0.3">
      <c r="A399" s="181" t="s">
        <v>1887</v>
      </c>
      <c r="B399" s="181" t="s">
        <v>1888</v>
      </c>
      <c r="C399" s="181" t="str">
        <f>Translations!$B$1216</f>
        <v>Line pipe of a kind used for oil or gas pipelines, having circular cross-sections and an external diameter of &gt; 406,4 mm, of flat-rolled products of iron or steel (excl. products longitudinally arc welded)</v>
      </c>
      <c r="D399" s="181" t="str">
        <f t="shared" si="6"/>
        <v>73051900</v>
      </c>
      <c r="E399" s="181" t="str">
        <f>Translations!$B$611</f>
        <v>Iron or steel products</v>
      </c>
      <c r="F399" s="181" t="str">
        <f>IF(E399=" --- ","",COUNTIF($E$4:E399,E399)&amp;"_"&amp;E399)</f>
        <v>307_Iron or steel products</v>
      </c>
      <c r="H399" s="181" t="s">
        <v>1889</v>
      </c>
    </row>
    <row r="400" spans="1:8" x14ac:dyDescent="0.3">
      <c r="A400" s="181" t="s">
        <v>1890</v>
      </c>
      <c r="B400" s="181" t="s">
        <v>1891</v>
      </c>
      <c r="C400" s="181" t="str">
        <f>Translations!$B$1217</f>
        <v>Casing of a kind used in drilling for oil or gas, having circular cross-sections and an external diameter of &gt; 406,4 mm, of flat-rolled products of iron or steel</v>
      </c>
      <c r="D400" s="181" t="str">
        <f t="shared" si="6"/>
        <v>73052000</v>
      </c>
      <c r="E400" s="181" t="str">
        <f>Translations!$B$611</f>
        <v>Iron or steel products</v>
      </c>
      <c r="F400" s="181" t="str">
        <f>IF(E400=" --- ","",COUNTIF($E$4:E400,E400)&amp;"_"&amp;E400)</f>
        <v>308_Iron or steel products</v>
      </c>
      <c r="H400" s="181" t="s">
        <v>1892</v>
      </c>
    </row>
    <row r="401" spans="1:8" x14ac:dyDescent="0.3">
      <c r="A401" s="181" t="s">
        <v>1893</v>
      </c>
      <c r="B401" s="181" t="s">
        <v>1894</v>
      </c>
      <c r="C401" s="181" t="str">
        <f>Translations!$B$1218</f>
        <v>Tubes and pipes having circular cross-sections and an external diameter of &gt; 406,4 mm, of iron or steel, longitudinally welded (excl. products of a kind used for oil or gas pipelines or of a kind used in drilling for oil or gas)</v>
      </c>
      <c r="D401" s="181" t="str">
        <f t="shared" si="6"/>
        <v>73053100</v>
      </c>
      <c r="E401" s="181" t="str">
        <f>Translations!$B$611</f>
        <v>Iron or steel products</v>
      </c>
      <c r="F401" s="181" t="str">
        <f>IF(E401=" --- ","",COUNTIF($E$4:E401,E401)&amp;"_"&amp;E401)</f>
        <v>309_Iron or steel products</v>
      </c>
      <c r="H401" s="181" t="s">
        <v>1895</v>
      </c>
    </row>
    <row r="402" spans="1:8" x14ac:dyDescent="0.3">
      <c r="A402" s="181" t="s">
        <v>1896</v>
      </c>
      <c r="B402" s="181" t="s">
        <v>1897</v>
      </c>
      <c r="C402" s="181" t="str">
        <f>Translations!$B$1219</f>
        <v>Tubes and pipes having circular cross-sections and an external diameter of &gt; 406,4 mm, of iron or steel, welded (excl. products longitudinally welded or of a kind used for oil or gas pipelines or of a kind used in drilling for oil or gas)</v>
      </c>
      <c r="D402" s="181" t="str">
        <f t="shared" ref="D402:D465" si="7">SUBSTITUTE(B402," ","")</f>
        <v>73053900</v>
      </c>
      <c r="E402" s="181" t="str">
        <f>Translations!$B$611</f>
        <v>Iron or steel products</v>
      </c>
      <c r="F402" s="181" t="str">
        <f>IF(E402=" --- ","",COUNTIF($E$4:E402,E402)&amp;"_"&amp;E402)</f>
        <v>310_Iron or steel products</v>
      </c>
      <c r="H402" s="181" t="s">
        <v>1898</v>
      </c>
    </row>
    <row r="403" spans="1:8" x14ac:dyDescent="0.3">
      <c r="A403" s="181" t="s">
        <v>1899</v>
      </c>
      <c r="B403" s="181" t="s">
        <v>1900</v>
      </c>
      <c r="C403" s="181" t="str">
        <f>Translations!$B$1220</f>
        <v>Tubes and pipes having circular cross-sections and an external diameter of &gt; 406,4 mm, of flat-rolled products of iron or steel, welded (excl. welded products or products of a kind used for oil or gas pipelines or of a kind used in drilling for oil or gas)</v>
      </c>
      <c r="D403" s="181" t="str">
        <f t="shared" si="7"/>
        <v>73059000</v>
      </c>
      <c r="E403" s="181" t="str">
        <f>Translations!$B$611</f>
        <v>Iron or steel products</v>
      </c>
      <c r="F403" s="181" t="str">
        <f>IF(E403=" --- ","",COUNTIF($E$4:E403,E403)&amp;"_"&amp;E403)</f>
        <v>311_Iron or steel products</v>
      </c>
      <c r="H403" s="181" t="s">
        <v>1901</v>
      </c>
    </row>
    <row r="404" spans="1:8" x14ac:dyDescent="0.3">
      <c r="A404" s="181" t="s">
        <v>1903</v>
      </c>
      <c r="B404" s="181" t="s">
        <v>1904</v>
      </c>
      <c r="C404" s="181" t="str">
        <f>Translations!$B$1222</f>
        <v>Line pipe of a kind used for oil or gas pipelines, welded, of flat-rolled products of stainless steel, of an external diameter of &lt;= 406,4 mm</v>
      </c>
      <c r="D404" s="181" t="str">
        <f t="shared" si="7"/>
        <v>73061100</v>
      </c>
      <c r="E404" s="181" t="str">
        <f>Translations!$B$611</f>
        <v>Iron or steel products</v>
      </c>
      <c r="F404" s="181" t="str">
        <f>IF(E404=" --- ","",COUNTIF($E$4:E404,E404)&amp;"_"&amp;E404)</f>
        <v>312_Iron or steel products</v>
      </c>
      <c r="H404" s="181" t="s">
        <v>1905</v>
      </c>
    </row>
    <row r="405" spans="1:8" x14ac:dyDescent="0.3">
      <c r="A405" s="181" t="s">
        <v>1906</v>
      </c>
      <c r="B405" s="181" t="s">
        <v>1907</v>
      </c>
      <c r="C405" s="181" t="str">
        <f>Translations!$B$1223</f>
        <v>Line pipe of a kind used for oil or gas pipelines, welded, of flat-rolled products of iron or steel, of an external diameter of &lt;= 406,4 mm (excl. products of stainless steel or of cast iron)</v>
      </c>
      <c r="D405" s="181" t="str">
        <f t="shared" si="7"/>
        <v>73061900</v>
      </c>
      <c r="E405" s="181" t="str">
        <f>Translations!$B$611</f>
        <v>Iron or steel products</v>
      </c>
      <c r="F405" s="181" t="str">
        <f>IF(E405=" --- ","",COUNTIF($E$4:E405,E405)&amp;"_"&amp;E405)</f>
        <v>313_Iron or steel products</v>
      </c>
      <c r="H405" s="181" t="s">
        <v>1908</v>
      </c>
    </row>
    <row r="406" spans="1:8" x14ac:dyDescent="0.3">
      <c r="A406" s="181" t="s">
        <v>1909</v>
      </c>
      <c r="B406" s="181" t="s">
        <v>1910</v>
      </c>
      <c r="C406" s="181" t="str">
        <f>Translations!$B$1224</f>
        <v>Casing and tubing of a kind used in drilling for oil or gas, welded, of flat-rolled products of stainless steel, of an external diameter of &lt;= 406,4 mm</v>
      </c>
      <c r="D406" s="181" t="str">
        <f t="shared" si="7"/>
        <v>73062100</v>
      </c>
      <c r="E406" s="181" t="str">
        <f>Translations!$B$611</f>
        <v>Iron or steel products</v>
      </c>
      <c r="F406" s="181" t="str">
        <f>IF(E406=" --- ","",COUNTIF($E$4:E406,E406)&amp;"_"&amp;E406)</f>
        <v>314_Iron or steel products</v>
      </c>
      <c r="H406" s="181" t="s">
        <v>1911</v>
      </c>
    </row>
    <row r="407" spans="1:8" x14ac:dyDescent="0.3">
      <c r="A407" s="181" t="s">
        <v>1912</v>
      </c>
      <c r="B407" s="181" t="s">
        <v>1913</v>
      </c>
      <c r="C407" s="181" t="str">
        <f>Translations!$B$1225</f>
        <v>Casing and tubing of a kind used in drilling for oil or gas, welded, of flat-rolled products of iron or steel, of an external diameter of &lt;= 406,4 mm (excl. products of stainless steel or of cast iron)</v>
      </c>
      <c r="D407" s="181" t="str">
        <f t="shared" si="7"/>
        <v>73062900</v>
      </c>
      <c r="E407" s="181" t="str">
        <f>Translations!$B$611</f>
        <v>Iron or steel products</v>
      </c>
      <c r="F407" s="181" t="str">
        <f>IF(E407=" --- ","",COUNTIF($E$4:E407,E407)&amp;"_"&amp;E407)</f>
        <v>315_Iron or steel products</v>
      </c>
      <c r="H407" s="181" t="s">
        <v>1914</v>
      </c>
    </row>
    <row r="408" spans="1:8" x14ac:dyDescent="0.3">
      <c r="A408" s="181" t="s">
        <v>1916</v>
      </c>
      <c r="B408" s="181" t="s">
        <v>1917</v>
      </c>
      <c r="C408" s="181" t="str">
        <f>Translations!$B$1227</f>
        <v>Precision tubes, welded, of circular cross-section, of iron or non-alloy steel, cold-drawn or cold-rolled "cold-reduced"</v>
      </c>
      <c r="D408" s="181" t="str">
        <f t="shared" si="7"/>
        <v>73063012</v>
      </c>
      <c r="E408" s="181" t="str">
        <f>Translations!$B$611</f>
        <v>Iron or steel products</v>
      </c>
      <c r="F408" s="181" t="str">
        <f>IF(E408=" --- ","",COUNTIF($E$4:E408,E408)&amp;"_"&amp;E408)</f>
        <v>316_Iron or steel products</v>
      </c>
      <c r="H408" s="181" t="s">
        <v>1918</v>
      </c>
    </row>
    <row r="409" spans="1:8" x14ac:dyDescent="0.3">
      <c r="A409" s="181" t="s">
        <v>1919</v>
      </c>
      <c r="B409" s="181" t="s">
        <v>1920</v>
      </c>
      <c r="C409" s="181" t="str">
        <f>Translations!$B$1228</f>
        <v>Precision tubes, welded, of circular cross-section, of iron or non-alloy steel (excl. cold-drawn or cold-rolled)</v>
      </c>
      <c r="D409" s="181" t="str">
        <f t="shared" si="7"/>
        <v>73063018</v>
      </c>
      <c r="E409" s="181" t="str">
        <f>Translations!$B$611</f>
        <v>Iron or steel products</v>
      </c>
      <c r="F409" s="181" t="str">
        <f>IF(E409=" --- ","",COUNTIF($E$4:E409,E409)&amp;"_"&amp;E409)</f>
        <v>317_Iron or steel products</v>
      </c>
      <c r="H409" s="181" t="s">
        <v>1921</v>
      </c>
    </row>
    <row r="410" spans="1:8" x14ac:dyDescent="0.3">
      <c r="A410" s="181" t="s">
        <v>1922</v>
      </c>
      <c r="B410" s="181" t="s">
        <v>1923</v>
      </c>
      <c r="C410" s="181" t="str">
        <f>Translations!$B$1229</f>
        <v>Threaded or threadable tubes "gas pipe", welded, of circular cross-section, of iron or non-alloy steel, plated or coated with zinc</v>
      </c>
      <c r="D410" s="181" t="str">
        <f t="shared" si="7"/>
        <v>73063041</v>
      </c>
      <c r="E410" s="181" t="str">
        <f>Translations!$B$611</f>
        <v>Iron or steel products</v>
      </c>
      <c r="F410" s="181" t="str">
        <f>IF(E410=" --- ","",COUNTIF($E$4:E410,E410)&amp;"_"&amp;E410)</f>
        <v>318_Iron or steel products</v>
      </c>
      <c r="H410" s="181" t="s">
        <v>1924</v>
      </c>
    </row>
    <row r="411" spans="1:8" x14ac:dyDescent="0.3">
      <c r="A411" s="181" t="s">
        <v>1925</v>
      </c>
      <c r="B411" s="181" t="s">
        <v>1926</v>
      </c>
      <c r="C411" s="181" t="str">
        <f>Translations!$B$1230</f>
        <v>Threaded or threadable tubes "gas pipe", welded, of circular cross-section, of iron or non-alloy steel (excl. products plated or coated with zinc)</v>
      </c>
      <c r="D411" s="181" t="str">
        <f t="shared" si="7"/>
        <v>73063049</v>
      </c>
      <c r="E411" s="181" t="str">
        <f>Translations!$B$611</f>
        <v>Iron or steel products</v>
      </c>
      <c r="F411" s="181" t="str">
        <f>IF(E411=" --- ","",COUNTIF($E$4:E411,E411)&amp;"_"&amp;E411)</f>
        <v>319_Iron or steel products</v>
      </c>
      <c r="H411" s="181" t="s">
        <v>1927</v>
      </c>
    </row>
    <row r="412" spans="1:8" x14ac:dyDescent="0.3">
      <c r="A412" s="181" t="s">
        <v>1928</v>
      </c>
      <c r="B412" s="181" t="s">
        <v>1929</v>
      </c>
      <c r="C412" s="181" t="str">
        <f>Translations!$B$1231</f>
        <v>Other tubes, pipes and hollow profiles, welded, of circular cross-section, of iron or non-alloy steel, of an external diameter of &lt;= 168,3 mm, plated or coated with zinc (excl. line pipe of a kind used for oil or gas pipelines or casing and tubingof a kind used in drilling for oil or gas)</v>
      </c>
      <c r="D412" s="181" t="str">
        <f t="shared" si="7"/>
        <v>73063072</v>
      </c>
      <c r="E412" s="181" t="str">
        <f>Translations!$B$611</f>
        <v>Iron or steel products</v>
      </c>
      <c r="F412" s="181" t="str">
        <f>IF(E412=" --- ","",COUNTIF($E$4:E412,E412)&amp;"_"&amp;E412)</f>
        <v>320_Iron or steel products</v>
      </c>
      <c r="H412" s="181" t="s">
        <v>1930</v>
      </c>
    </row>
    <row r="413" spans="1:8" x14ac:dyDescent="0.3">
      <c r="A413" s="181" t="s">
        <v>1931</v>
      </c>
      <c r="B413" s="181" t="s">
        <v>1932</v>
      </c>
      <c r="C413" s="181" t="str">
        <f>Translations!$B$1232</f>
        <v>Other tubes, pipes and hollow profiles, welded, of circular cross-section, of iron or non-alloy steel of an external diameter of &lt;= 168,3 mm (excl. plated or coated with zinc and line pipe of a kind used for oil or gas pipelines, casing and tubing of a kind used in drilling for oil or gas, precision tubes and threaded or threadable tubes "gas pipe")</v>
      </c>
      <c r="D413" s="181" t="str">
        <f t="shared" si="7"/>
        <v>73063077</v>
      </c>
      <c r="E413" s="181" t="str">
        <f>Translations!$B$611</f>
        <v>Iron or steel products</v>
      </c>
      <c r="F413" s="181" t="str">
        <f>IF(E413=" --- ","",COUNTIF($E$4:E413,E413)&amp;"_"&amp;E413)</f>
        <v>321_Iron or steel products</v>
      </c>
      <c r="H413" s="181" t="s">
        <v>1933</v>
      </c>
    </row>
    <row r="414" spans="1:8" x14ac:dyDescent="0.3">
      <c r="A414" s="181" t="s">
        <v>1934</v>
      </c>
      <c r="B414" s="181" t="s">
        <v>1935</v>
      </c>
      <c r="C414" s="181" t="str">
        <f>Translations!$B$1233</f>
        <v>Tubes, pipes and hollow profiles, welded, having a circular cross-section, of iron or steel, of an external diameter of &gt; 168,3 mm but &lt;= 406,4 mm (excl. line pipe of a kind used for oil or gas pipelines or casing and tubing of a kind used in drilling for oil or gas, or precision steel tubes, electrical conduit tubes or threaded or threadable tubes "gas pipe")</v>
      </c>
      <c r="D414" s="181" t="str">
        <f t="shared" si="7"/>
        <v>73063080</v>
      </c>
      <c r="E414" s="181" t="str">
        <f>Translations!$B$611</f>
        <v>Iron or steel products</v>
      </c>
      <c r="F414" s="181" t="str">
        <f>IF(E414=" --- ","",COUNTIF($E$4:E414,E414)&amp;"_"&amp;E414)</f>
        <v>322_Iron or steel products</v>
      </c>
      <c r="H414" s="181" t="s">
        <v>1936</v>
      </c>
    </row>
    <row r="415" spans="1:8" x14ac:dyDescent="0.3">
      <c r="A415" s="181" t="s">
        <v>1938</v>
      </c>
      <c r="B415" s="181" t="s">
        <v>1939</v>
      </c>
      <c r="C415" s="181" t="str">
        <f>Translations!$B$1235</f>
        <v>Tubes, pipes and hollow profiles, welded, of circular cross-section, of stainless steel, cold-drawn or cold-rolled "cold-reduced" (excl. products having internal and external circular cross-sections and an external diameter of &gt; 406,4 mm, and line pipe of a kind used for oil or gas pipelines or casing and tubing of a kind used in drilling for oil or gas)</v>
      </c>
      <c r="D415" s="181" t="str">
        <f t="shared" si="7"/>
        <v>73064020</v>
      </c>
      <c r="E415" s="181" t="str">
        <f>Translations!$B$611</f>
        <v>Iron or steel products</v>
      </c>
      <c r="F415" s="181" t="str">
        <f>IF(E415=" --- ","",COUNTIF($E$4:E415,E415)&amp;"_"&amp;E415)</f>
        <v>323_Iron or steel products</v>
      </c>
      <c r="H415" s="181" t="s">
        <v>1940</v>
      </c>
    </row>
    <row r="416" spans="1:8" x14ac:dyDescent="0.3">
      <c r="A416" s="181" t="s">
        <v>1941</v>
      </c>
      <c r="B416" s="181" t="s">
        <v>1942</v>
      </c>
      <c r="C416" s="181" t="str">
        <f>Translations!$B$1236</f>
        <v>Tubes, pipes and hollow profiles, welded, of circular cross-section, of stainless steel (excl. products cold-drawn or cold-rolled "cold-reduced", tubes and pipes having internal and external circular cross-sections and an external diameter of &gt; 406,4 mm, and line pipe of a kind used for oil or gas pipelines or casing and tubing of a kind used in drilling for oil or gas)</v>
      </c>
      <c r="D416" s="181" t="str">
        <f t="shared" si="7"/>
        <v>73064080</v>
      </c>
      <c r="E416" s="181" t="str">
        <f>Translations!$B$611</f>
        <v>Iron or steel products</v>
      </c>
      <c r="F416" s="181" t="str">
        <f>IF(E416=" --- ","",COUNTIF($E$4:E416,E416)&amp;"_"&amp;E416)</f>
        <v>324_Iron or steel products</v>
      </c>
      <c r="H416" s="181" t="s">
        <v>1943</v>
      </c>
    </row>
    <row r="417" spans="1:8" x14ac:dyDescent="0.3">
      <c r="A417" s="181" t="s">
        <v>1945</v>
      </c>
      <c r="B417" s="181" t="s">
        <v>1946</v>
      </c>
      <c r="C417" s="181" t="str">
        <f>Translations!$B$1238</f>
        <v>Precision steel tubes, welded, of circular cross-section, of alloy steel other than stainless, cold-drawn or cold-rolled "cold-reduced"</v>
      </c>
      <c r="D417" s="181" t="str">
        <f t="shared" si="7"/>
        <v>73065021</v>
      </c>
      <c r="E417" s="181" t="str">
        <f>Translations!$B$611</f>
        <v>Iron or steel products</v>
      </c>
      <c r="F417" s="181" t="str">
        <f>IF(E417=" --- ","",COUNTIF($E$4:E417,E417)&amp;"_"&amp;E417)</f>
        <v>325_Iron or steel products</v>
      </c>
      <c r="H417" s="181" t="s">
        <v>1947</v>
      </c>
    </row>
    <row r="418" spans="1:8" x14ac:dyDescent="0.3">
      <c r="A418" s="181" t="s">
        <v>1948</v>
      </c>
      <c r="B418" s="181" t="s">
        <v>1949</v>
      </c>
      <c r="C418" s="181" t="str">
        <f>Translations!$B$1239</f>
        <v>Precision steel tubes, welded, of circular cross-section, of alloy steel other than stainless (excl. cold-drawn or cold-rolled)</v>
      </c>
      <c r="D418" s="181" t="str">
        <f t="shared" si="7"/>
        <v>73065029</v>
      </c>
      <c r="E418" s="181" t="str">
        <f>Translations!$B$611</f>
        <v>Iron or steel products</v>
      </c>
      <c r="F418" s="181" t="str">
        <f>IF(E418=" --- ","",COUNTIF($E$4:E418,E418)&amp;"_"&amp;E418)</f>
        <v>326_Iron or steel products</v>
      </c>
      <c r="H418" s="181" t="s">
        <v>1950</v>
      </c>
    </row>
    <row r="419" spans="1:8" x14ac:dyDescent="0.3">
      <c r="A419" s="181" t="s">
        <v>1951</v>
      </c>
      <c r="B419" s="181" t="s">
        <v>1952</v>
      </c>
      <c r="C419" s="181" t="str">
        <f>Translations!$B$1240</f>
        <v>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 and precision steel tubes)</v>
      </c>
      <c r="D419" s="181" t="str">
        <f t="shared" si="7"/>
        <v>73065080</v>
      </c>
      <c r="E419" s="181" t="str">
        <f>Translations!$B$611</f>
        <v>Iron or steel products</v>
      </c>
      <c r="F419" s="181" t="str">
        <f>IF(E419=" --- ","",COUNTIF($E$4:E419,E419)&amp;"_"&amp;E419)</f>
        <v>327_Iron or steel products</v>
      </c>
      <c r="H419" s="181" t="s">
        <v>1953</v>
      </c>
    </row>
    <row r="420" spans="1:8" x14ac:dyDescent="0.3">
      <c r="A420" s="181" t="s">
        <v>1955</v>
      </c>
      <c r="B420" s="181" t="s">
        <v>1956</v>
      </c>
      <c r="C420" s="181" t="str">
        <f>Translations!$B$1242</f>
        <v>Tubes and pipes and hollow profiles, welded, of square or rectangular cross-section, of stainless steel</v>
      </c>
      <c r="D420" s="181" t="str">
        <f t="shared" si="7"/>
        <v>73066110</v>
      </c>
      <c r="E420" s="181" t="str">
        <f>Translations!$B$611</f>
        <v>Iron or steel products</v>
      </c>
      <c r="F420" s="181" t="str">
        <f>IF(E420=" --- ","",COUNTIF($E$4:E420,E420)&amp;"_"&amp;E420)</f>
        <v>328_Iron or steel products</v>
      </c>
      <c r="H420" s="181" t="s">
        <v>1957</v>
      </c>
    </row>
    <row r="421" spans="1:8" x14ac:dyDescent="0.3">
      <c r="A421" s="181" t="s">
        <v>1958</v>
      </c>
      <c r="B421" s="181" t="s">
        <v>1959</v>
      </c>
      <c r="C421" s="181" t="str">
        <f>Translations!$B$1243</f>
        <v>Tubes and pipes and hollow profiles, welded, of square or rectangular cross-section, of iron or steel other than stainless steel, with a wall thickness of &lt;= 2 mm</v>
      </c>
      <c r="D421" s="181" t="str">
        <f t="shared" si="7"/>
        <v>73066192</v>
      </c>
      <c r="E421" s="181" t="str">
        <f>Translations!$B$611</f>
        <v>Iron or steel products</v>
      </c>
      <c r="F421" s="181" t="str">
        <f>IF(E421=" --- ","",COUNTIF($E$4:E421,E421)&amp;"_"&amp;E421)</f>
        <v>329_Iron or steel products</v>
      </c>
      <c r="H421" s="181" t="s">
        <v>1960</v>
      </c>
    </row>
    <row r="422" spans="1:8" x14ac:dyDescent="0.3">
      <c r="A422" s="181" t="s">
        <v>1961</v>
      </c>
      <c r="B422" s="181" t="s">
        <v>1962</v>
      </c>
      <c r="C422" s="181" t="str">
        <f>Translations!$B$1244</f>
        <v>Tubes and pipes and hollow profiles, welded, of square or rectangular cross-section, of iron or steel other than stainless steel, with a wall thickness of &gt; 2 mm</v>
      </c>
      <c r="D422" s="181" t="str">
        <f t="shared" si="7"/>
        <v>73066199</v>
      </c>
      <c r="E422" s="181" t="str">
        <f>Translations!$B$611</f>
        <v>Iron or steel products</v>
      </c>
      <c r="F422" s="181" t="str">
        <f>IF(E422=" --- ","",COUNTIF($E$4:E422,E422)&amp;"_"&amp;E422)</f>
        <v>330_Iron or steel products</v>
      </c>
      <c r="H422" s="181" t="s">
        <v>1963</v>
      </c>
    </row>
    <row r="423" spans="1:8" x14ac:dyDescent="0.3">
      <c r="A423" s="181" t="s">
        <v>1965</v>
      </c>
      <c r="B423" s="181" t="s">
        <v>1966</v>
      </c>
      <c r="C423" s="181" t="str">
        <f>Translations!$B$1246</f>
        <v>Tubes, pipes and hollow profiles, welded, of non-circular cross-section, of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v>
      </c>
      <c r="D423" s="181" t="str">
        <f t="shared" si="7"/>
        <v>73066910</v>
      </c>
      <c r="E423" s="181" t="str">
        <f>Translations!$B$611</f>
        <v>Iron or steel products</v>
      </c>
      <c r="F423" s="181" t="str">
        <f>IF(E423=" --- ","",COUNTIF($E$4:E423,E423)&amp;"_"&amp;E423)</f>
        <v>331_Iron or steel products</v>
      </c>
      <c r="H423" s="181" t="s">
        <v>1967</v>
      </c>
    </row>
    <row r="424" spans="1:8" x14ac:dyDescent="0.3">
      <c r="A424" s="181" t="s">
        <v>1968</v>
      </c>
      <c r="B424" s="181" t="s">
        <v>1969</v>
      </c>
      <c r="C424" s="181" t="str">
        <f>Translations!$B$1247</f>
        <v>Tubes, pipes and hollow profiles, welded, of non-circular cross-section, of iron or steel other than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v>
      </c>
      <c r="D424" s="181" t="str">
        <f t="shared" si="7"/>
        <v>73066990</v>
      </c>
      <c r="E424" s="181" t="str">
        <f>Translations!$B$611</f>
        <v>Iron or steel products</v>
      </c>
      <c r="F424" s="181" t="str">
        <f>IF(E424=" --- ","",COUNTIF($E$4:E424,E424)&amp;"_"&amp;E424)</f>
        <v>332_Iron or steel products</v>
      </c>
      <c r="H424" s="181" t="s">
        <v>1970</v>
      </c>
    </row>
    <row r="425" spans="1:8" x14ac:dyDescent="0.3">
      <c r="A425" s="181" t="s">
        <v>1971</v>
      </c>
      <c r="B425" s="181" t="s">
        <v>1972</v>
      </c>
      <c r="C425" s="181" t="str">
        <f>Translations!$B$1248</f>
        <v>Tubes, pipes and hollow profiles "e.g., open seam, riveted or similarly closed", of iron or steel (excl. of cast iron, seamless or welded tubes and pipes and tubes and pipes having internal and external circular cross-sections and an external diameter of &gt; 406,4 mm)</v>
      </c>
      <c r="D425" s="181" t="str">
        <f t="shared" si="7"/>
        <v>73069000</v>
      </c>
      <c r="E425" s="181" t="str">
        <f>Translations!$B$611</f>
        <v>Iron or steel products</v>
      </c>
      <c r="F425" s="181" t="str">
        <f>IF(E425=" --- ","",COUNTIF($E$4:E425,E425)&amp;"_"&amp;E425)</f>
        <v>333_Iron or steel products</v>
      </c>
      <c r="H425" s="181" t="s">
        <v>1973</v>
      </c>
    </row>
    <row r="426" spans="1:8" x14ac:dyDescent="0.3">
      <c r="A426" s="181" t="s">
        <v>1976</v>
      </c>
      <c r="B426" s="181" t="s">
        <v>1977</v>
      </c>
      <c r="C426" s="181" t="str">
        <f>Translations!$B$1251</f>
        <v>Tube or pipe fittings of non-malleable cast iron, of a kind used in pressure systems</v>
      </c>
      <c r="D426" s="181" t="str">
        <f t="shared" si="7"/>
        <v>73071110</v>
      </c>
      <c r="E426" s="181" t="str">
        <f>Translations!$B$611</f>
        <v>Iron or steel products</v>
      </c>
      <c r="F426" s="181" t="str">
        <f>IF(E426=" --- ","",COUNTIF($E$4:E426,E426)&amp;"_"&amp;E426)</f>
        <v>334_Iron or steel products</v>
      </c>
      <c r="H426" s="181" t="s">
        <v>1978</v>
      </c>
    </row>
    <row r="427" spans="1:8" x14ac:dyDescent="0.3">
      <c r="A427" s="181" t="s">
        <v>1979</v>
      </c>
      <c r="B427" s="181" t="s">
        <v>1980</v>
      </c>
      <c r="C427" s="181" t="str">
        <f>Translations!$B$1252</f>
        <v>Tube or pipe fittings of non-malleable cast iron (excl. products of a kind used in pressure systems)</v>
      </c>
      <c r="D427" s="181" t="str">
        <f t="shared" si="7"/>
        <v>73071190</v>
      </c>
      <c r="E427" s="181" t="str">
        <f>Translations!$B$611</f>
        <v>Iron or steel products</v>
      </c>
      <c r="F427" s="181" t="str">
        <f>IF(E427=" --- ","",COUNTIF($E$4:E427,E427)&amp;"_"&amp;E427)</f>
        <v>335_Iron or steel products</v>
      </c>
      <c r="H427" s="181" t="s">
        <v>1981</v>
      </c>
    </row>
    <row r="428" spans="1:8" x14ac:dyDescent="0.3">
      <c r="A428" s="181" t="s">
        <v>1983</v>
      </c>
      <c r="B428" s="181" t="s">
        <v>1984</v>
      </c>
      <c r="C428" s="181" t="str">
        <f>Translations!$B$1254</f>
        <v>Tube or pipe fittings of cast iron (excl. of non-malleable)</v>
      </c>
      <c r="D428" s="181" t="str">
        <f t="shared" si="7"/>
        <v>73071910</v>
      </c>
      <c r="E428" s="181" t="str">
        <f>Translations!$B$611</f>
        <v>Iron or steel products</v>
      </c>
      <c r="F428" s="181" t="str">
        <f>IF(E428=" --- ","",COUNTIF($E$4:E428,E428)&amp;"_"&amp;E428)</f>
        <v>336_Iron or steel products</v>
      </c>
      <c r="H428" s="181" t="s">
        <v>1985</v>
      </c>
    </row>
    <row r="429" spans="1:8" x14ac:dyDescent="0.3">
      <c r="A429" s="181" t="s">
        <v>1986</v>
      </c>
      <c r="B429" s="181" t="s">
        <v>1987</v>
      </c>
      <c r="C429" s="181" t="str">
        <f>Translations!$B$1255</f>
        <v>Cast tube or pipe fittings of steel</v>
      </c>
      <c r="D429" s="181" t="str">
        <f t="shared" si="7"/>
        <v>73071990</v>
      </c>
      <c r="E429" s="181" t="str">
        <f>Translations!$B$611</f>
        <v>Iron or steel products</v>
      </c>
      <c r="F429" s="181" t="str">
        <f>IF(E429=" --- ","",COUNTIF($E$4:E429,E429)&amp;"_"&amp;E429)</f>
        <v>337_Iron or steel products</v>
      </c>
      <c r="H429" s="181" t="s">
        <v>1988</v>
      </c>
    </row>
    <row r="430" spans="1:8" x14ac:dyDescent="0.3">
      <c r="A430" s="181" t="s">
        <v>1989</v>
      </c>
      <c r="B430" s="181" t="s">
        <v>1990</v>
      </c>
      <c r="C430" s="181" t="str">
        <f>Translations!$B$1256</f>
        <v>Flanges of stainless steel (excl. cast products)</v>
      </c>
      <c r="D430" s="181" t="str">
        <f t="shared" si="7"/>
        <v>73072100</v>
      </c>
      <c r="E430" s="181" t="str">
        <f>Translations!$B$611</f>
        <v>Iron or steel products</v>
      </c>
      <c r="F430" s="181" t="str">
        <f>IF(E430=" --- ","",COUNTIF($E$4:E430,E430)&amp;"_"&amp;E430)</f>
        <v>338_Iron or steel products</v>
      </c>
      <c r="H430" s="181" t="s">
        <v>1991</v>
      </c>
    </row>
    <row r="431" spans="1:8" x14ac:dyDescent="0.3">
      <c r="A431" s="181" t="s">
        <v>1993</v>
      </c>
      <c r="B431" s="181" t="s">
        <v>1994</v>
      </c>
      <c r="C431" s="181" t="str">
        <f>Translations!$B$1258</f>
        <v>Sleeves, of stainless steel, threaded (excl. cast products)</v>
      </c>
      <c r="D431" s="181" t="str">
        <f t="shared" si="7"/>
        <v>73072210</v>
      </c>
      <c r="E431" s="181" t="str">
        <f>Translations!$B$611</f>
        <v>Iron or steel products</v>
      </c>
      <c r="F431" s="181" t="str">
        <f>IF(E431=" --- ","",COUNTIF($E$4:E431,E431)&amp;"_"&amp;E431)</f>
        <v>339_Iron or steel products</v>
      </c>
      <c r="H431" s="181" t="s">
        <v>1995</v>
      </c>
    </row>
    <row r="432" spans="1:8" x14ac:dyDescent="0.3">
      <c r="A432" s="181" t="s">
        <v>1996</v>
      </c>
      <c r="B432" s="181" t="s">
        <v>1997</v>
      </c>
      <c r="C432" s="181" t="str">
        <f>Translations!$B$1259</f>
        <v>Elbows and bends, of stainless steel, threaded (excl. cast products)</v>
      </c>
      <c r="D432" s="181" t="str">
        <f t="shared" si="7"/>
        <v>73072290</v>
      </c>
      <c r="E432" s="181" t="str">
        <f>Translations!$B$611</f>
        <v>Iron or steel products</v>
      </c>
      <c r="F432" s="181" t="str">
        <f>IF(E432=" --- ","",COUNTIF($E$4:E432,E432)&amp;"_"&amp;E432)</f>
        <v>340_Iron or steel products</v>
      </c>
      <c r="H432" s="181" t="s">
        <v>1998</v>
      </c>
    </row>
    <row r="433" spans="1:8" x14ac:dyDescent="0.3">
      <c r="A433" s="181" t="s">
        <v>2000</v>
      </c>
      <c r="B433" s="181" t="s">
        <v>2001</v>
      </c>
      <c r="C433" s="181" t="str">
        <f>Translations!$B$1261</f>
        <v>Butt welding elbows and bends of stainless steel (excl. cast products)</v>
      </c>
      <c r="D433" s="181" t="str">
        <f t="shared" si="7"/>
        <v>73072310</v>
      </c>
      <c r="E433" s="181" t="str">
        <f>Translations!$B$611</f>
        <v>Iron or steel products</v>
      </c>
      <c r="F433" s="181" t="str">
        <f>IF(E433=" --- ","",COUNTIF($E$4:E433,E433)&amp;"_"&amp;E433)</f>
        <v>341_Iron or steel products</v>
      </c>
      <c r="H433" s="181" t="s">
        <v>2002</v>
      </c>
    </row>
    <row r="434" spans="1:8" x14ac:dyDescent="0.3">
      <c r="A434" s="181" t="s">
        <v>2003</v>
      </c>
      <c r="B434" s="181" t="s">
        <v>2004</v>
      </c>
      <c r="C434" s="181" t="str">
        <f>Translations!$B$1262</f>
        <v>Butt welding tube or pipe fittings of stainless steel (excl. cast products and elbows and bends)</v>
      </c>
      <c r="D434" s="181" t="str">
        <f t="shared" si="7"/>
        <v>73072390</v>
      </c>
      <c r="E434" s="181" t="str">
        <f>Translations!$B$611</f>
        <v>Iron or steel products</v>
      </c>
      <c r="F434" s="181" t="str">
        <f>IF(E434=" --- ","",COUNTIF($E$4:E434,E434)&amp;"_"&amp;E434)</f>
        <v>342_Iron or steel products</v>
      </c>
      <c r="H434" s="181" t="s">
        <v>2005</v>
      </c>
    </row>
    <row r="435" spans="1:8" x14ac:dyDescent="0.3">
      <c r="A435" s="181" t="s">
        <v>2007</v>
      </c>
      <c r="B435" s="181" t="s">
        <v>2008</v>
      </c>
      <c r="C435" s="181" t="str">
        <f>Translations!$B$1264</f>
        <v>Threaded tube or pipe fittings of stainless steel (excl. cast products, flanges, elbows, bends and sleeves)</v>
      </c>
      <c r="D435" s="181" t="str">
        <f t="shared" si="7"/>
        <v>73072910</v>
      </c>
      <c r="E435" s="181" t="str">
        <f>Translations!$B$611</f>
        <v>Iron or steel products</v>
      </c>
      <c r="F435" s="181" t="str">
        <f>IF(E435=" --- ","",COUNTIF($E$4:E435,E435)&amp;"_"&amp;E435)</f>
        <v>343_Iron or steel products</v>
      </c>
      <c r="H435" s="181" t="s">
        <v>2009</v>
      </c>
    </row>
    <row r="436" spans="1:8" x14ac:dyDescent="0.3">
      <c r="A436" s="181" t="s">
        <v>2010</v>
      </c>
      <c r="B436" s="181" t="s">
        <v>2011</v>
      </c>
      <c r="C436" s="181" t="str">
        <f>Translations!$B$1265</f>
        <v>Tube or pipe fittings of stainless steel (excl. cast, threaded, butt welding fittings and flanges)</v>
      </c>
      <c r="D436" s="181" t="str">
        <f t="shared" si="7"/>
        <v>73072980</v>
      </c>
      <c r="E436" s="181" t="str">
        <f>Translations!$B$611</f>
        <v>Iron or steel products</v>
      </c>
      <c r="F436" s="181" t="str">
        <f>IF(E436=" --- ","",COUNTIF($E$4:E436,E436)&amp;"_"&amp;E436)</f>
        <v>344_Iron or steel products</v>
      </c>
      <c r="H436" s="181" t="s">
        <v>2012</v>
      </c>
    </row>
    <row r="437" spans="1:8" x14ac:dyDescent="0.3">
      <c r="A437" s="181" t="s">
        <v>2013</v>
      </c>
      <c r="B437" s="181" t="s">
        <v>2014</v>
      </c>
      <c r="C437" s="181" t="str">
        <f>Translations!$B$1266</f>
        <v>Flanges of iron or steel (excl. cast or stainless products)</v>
      </c>
      <c r="D437" s="181" t="str">
        <f t="shared" si="7"/>
        <v>73079100</v>
      </c>
      <c r="E437" s="181" t="str">
        <f>Translations!$B$611</f>
        <v>Iron or steel products</v>
      </c>
      <c r="F437" s="181" t="str">
        <f>IF(E437=" --- ","",COUNTIF($E$4:E437,E437)&amp;"_"&amp;E437)</f>
        <v>345_Iron or steel products</v>
      </c>
      <c r="H437" s="181" t="s">
        <v>2015</v>
      </c>
    </row>
    <row r="438" spans="1:8" x14ac:dyDescent="0.3">
      <c r="A438" s="181" t="s">
        <v>2017</v>
      </c>
      <c r="B438" s="181" t="s">
        <v>2018</v>
      </c>
      <c r="C438" s="181" t="str">
        <f>Translations!$B$1268</f>
        <v>Sleeves of iron or steel, threaded (excl. cast or of stainless steel)</v>
      </c>
      <c r="D438" s="181" t="str">
        <f t="shared" si="7"/>
        <v>73079210</v>
      </c>
      <c r="E438" s="181" t="str">
        <f>Translations!$B$611</f>
        <v>Iron or steel products</v>
      </c>
      <c r="F438" s="181" t="str">
        <f>IF(E438=" --- ","",COUNTIF($E$4:E438,E438)&amp;"_"&amp;E438)</f>
        <v>346_Iron or steel products</v>
      </c>
      <c r="H438" s="181" t="s">
        <v>2019</v>
      </c>
    </row>
    <row r="439" spans="1:8" x14ac:dyDescent="0.3">
      <c r="A439" s="181" t="s">
        <v>2020</v>
      </c>
      <c r="B439" s="181" t="s">
        <v>2021</v>
      </c>
      <c r="C439" s="181" t="str">
        <f>Translations!$B$1269</f>
        <v>Elbows and bends, of iron or steel, threaded (excl. cast or of stainless steel)</v>
      </c>
      <c r="D439" s="181" t="str">
        <f t="shared" si="7"/>
        <v>73079290</v>
      </c>
      <c r="E439" s="181" t="str">
        <f>Translations!$B$611</f>
        <v>Iron or steel products</v>
      </c>
      <c r="F439" s="181" t="str">
        <f>IF(E439=" --- ","",COUNTIF($E$4:E439,E439)&amp;"_"&amp;E439)</f>
        <v>347_Iron or steel products</v>
      </c>
      <c r="H439" s="181" t="s">
        <v>2022</v>
      </c>
    </row>
    <row r="440" spans="1:8" x14ac:dyDescent="0.3">
      <c r="A440" s="181" t="s">
        <v>2024</v>
      </c>
      <c r="B440" s="181" t="s">
        <v>2025</v>
      </c>
      <c r="C440" s="181" t="str">
        <f>Translations!$B$1271</f>
        <v>Butt welding elbows and bends, of iron or steel, with greatest external diameter &lt;= 609,6 mm (excl. cast iron or stainless steel products)</v>
      </c>
      <c r="D440" s="181" t="str">
        <f t="shared" si="7"/>
        <v>73079311</v>
      </c>
      <c r="E440" s="181" t="str">
        <f>Translations!$B$611</f>
        <v>Iron or steel products</v>
      </c>
      <c r="F440" s="181" t="str">
        <f>IF(E440=" --- ","",COUNTIF($E$4:E440,E440)&amp;"_"&amp;E440)</f>
        <v>348_Iron or steel products</v>
      </c>
      <c r="H440" s="181" t="s">
        <v>2026</v>
      </c>
    </row>
    <row r="441" spans="1:8" x14ac:dyDescent="0.3">
      <c r="A441" s="181" t="s">
        <v>2027</v>
      </c>
      <c r="B441" s="181" t="s">
        <v>2028</v>
      </c>
      <c r="C441" s="181" t="str">
        <f>Translations!$B$1272</f>
        <v>Butt welding fittings of iron or steel, with greatest external diameter &lt;= 609,6 mm (excl. cast iron or stainless steel products, elbows, bends and flanges)</v>
      </c>
      <c r="D441" s="181" t="str">
        <f t="shared" si="7"/>
        <v>73079319</v>
      </c>
      <c r="E441" s="181" t="str">
        <f>Translations!$B$611</f>
        <v>Iron or steel products</v>
      </c>
      <c r="F441" s="181" t="str">
        <f>IF(E441=" --- ","",COUNTIF($E$4:E441,E441)&amp;"_"&amp;E441)</f>
        <v>349_Iron or steel products</v>
      </c>
      <c r="H441" s="181" t="s">
        <v>2029</v>
      </c>
    </row>
    <row r="442" spans="1:8" x14ac:dyDescent="0.3">
      <c r="A442" s="181" t="s">
        <v>2030</v>
      </c>
      <c r="B442" s="181" t="s">
        <v>2031</v>
      </c>
      <c r="C442" s="181" t="str">
        <f>Translations!$B$1273</f>
        <v>Butt welding elbows and bends, of iron or steel, with greatest external diameter &gt; 609,6 mm (excl. cast iron or stainless steel products)</v>
      </c>
      <c r="D442" s="181" t="str">
        <f t="shared" si="7"/>
        <v>73079391</v>
      </c>
      <c r="E442" s="181" t="str">
        <f>Translations!$B$611</f>
        <v>Iron or steel products</v>
      </c>
      <c r="F442" s="181" t="str">
        <f>IF(E442=" --- ","",COUNTIF($E$4:E442,E442)&amp;"_"&amp;E442)</f>
        <v>350_Iron or steel products</v>
      </c>
      <c r="H442" s="181" t="s">
        <v>2032</v>
      </c>
    </row>
    <row r="443" spans="1:8" x14ac:dyDescent="0.3">
      <c r="A443" s="181" t="s">
        <v>2033</v>
      </c>
      <c r="B443" s="181" t="s">
        <v>2034</v>
      </c>
      <c r="C443" s="181" t="str">
        <f>Translations!$B$1274</f>
        <v>Butt welding fittings of iron or steel, with greatest external diameter &gt; 609,6 mm (excl. cast iron or stainless steel products, elbows, bends and flanges)</v>
      </c>
      <c r="D443" s="181" t="str">
        <f t="shared" si="7"/>
        <v>73079399</v>
      </c>
      <c r="E443" s="181" t="str">
        <f>Translations!$B$611</f>
        <v>Iron or steel products</v>
      </c>
      <c r="F443" s="181" t="str">
        <f>IF(E443=" --- ","",COUNTIF($E$4:E443,E443)&amp;"_"&amp;E443)</f>
        <v>351_Iron or steel products</v>
      </c>
      <c r="H443" s="181" t="s">
        <v>2035</v>
      </c>
    </row>
    <row r="444" spans="1:8" x14ac:dyDescent="0.3">
      <c r="A444" s="181" t="s">
        <v>2037</v>
      </c>
      <c r="B444" s="181" t="s">
        <v>2038</v>
      </c>
      <c r="C444" s="181" t="str">
        <f>Translations!$B$1276</f>
        <v>Threaded tube or pipe fittings, of iron or steel (excl. cast iron or stainless steel products, flanges, elbows, bends and sleeves)</v>
      </c>
      <c r="D444" s="181" t="str">
        <f t="shared" si="7"/>
        <v>73079910</v>
      </c>
      <c r="E444" s="181" t="str">
        <f>Translations!$B$611</f>
        <v>Iron or steel products</v>
      </c>
      <c r="F444" s="181" t="str">
        <f>IF(E444=" --- ","",COUNTIF($E$4:E444,E444)&amp;"_"&amp;E444)</f>
        <v>352_Iron or steel products</v>
      </c>
      <c r="H444" s="181" t="s">
        <v>2039</v>
      </c>
    </row>
    <row r="445" spans="1:8" x14ac:dyDescent="0.3">
      <c r="A445" s="181" t="s">
        <v>2040</v>
      </c>
      <c r="B445" s="181" t="s">
        <v>2041</v>
      </c>
      <c r="C445" s="181" t="str">
        <f>Translations!$B$1277</f>
        <v>Tube or pipe fittings, of iron or steel (excl. of cast iron or stainless steel, threaded, butt welding fittings, and flanges)</v>
      </c>
      <c r="D445" s="181" t="str">
        <f t="shared" si="7"/>
        <v>73079980</v>
      </c>
      <c r="E445" s="181" t="str">
        <f>Translations!$B$611</f>
        <v>Iron or steel products</v>
      </c>
      <c r="F445" s="181" t="str">
        <f>IF(E445=" --- ","",COUNTIF($E$4:E445,E445)&amp;"_"&amp;E445)</f>
        <v>353_Iron or steel products</v>
      </c>
      <c r="H445" s="181" t="s">
        <v>2042</v>
      </c>
    </row>
    <row r="446" spans="1:8" x14ac:dyDescent="0.3">
      <c r="A446" s="181" t="s">
        <v>2044</v>
      </c>
      <c r="B446" s="181" t="s">
        <v>2045</v>
      </c>
      <c r="C446" s="181" t="str">
        <f>Translations!$B$1279</f>
        <v>Bridges and bridge-sections, of iron or steel</v>
      </c>
      <c r="D446" s="181" t="str">
        <f t="shared" si="7"/>
        <v>73081000</v>
      </c>
      <c r="E446" s="181" t="str">
        <f>Translations!$B$611</f>
        <v>Iron or steel products</v>
      </c>
      <c r="F446" s="181" t="str">
        <f>IF(E446=" --- ","",COUNTIF($E$4:E446,E446)&amp;"_"&amp;E446)</f>
        <v>354_Iron or steel products</v>
      </c>
      <c r="H446" s="181" t="s">
        <v>2046</v>
      </c>
    </row>
    <row r="447" spans="1:8" x14ac:dyDescent="0.3">
      <c r="A447" s="181" t="s">
        <v>2047</v>
      </c>
      <c r="B447" s="181" t="s">
        <v>2048</v>
      </c>
      <c r="C447" s="181" t="str">
        <f>Translations!$B$1280</f>
        <v>Towers and lattice masts, of iron or steel</v>
      </c>
      <c r="D447" s="181" t="str">
        <f t="shared" si="7"/>
        <v>73082000</v>
      </c>
      <c r="E447" s="181" t="str">
        <f>Translations!$B$611</f>
        <v>Iron or steel products</v>
      </c>
      <c r="F447" s="181" t="str">
        <f>IF(E447=" --- ","",COUNTIF($E$4:E447,E447)&amp;"_"&amp;E447)</f>
        <v>355_Iron or steel products</v>
      </c>
      <c r="H447" s="181" t="s">
        <v>2049</v>
      </c>
    </row>
    <row r="448" spans="1:8" x14ac:dyDescent="0.3">
      <c r="A448" s="181" t="s">
        <v>2050</v>
      </c>
      <c r="B448" s="181" t="s">
        <v>2051</v>
      </c>
      <c r="C448" s="181" t="str">
        <f>Translations!$B$1281</f>
        <v>Doors, windows and their frames and thresholds for doors, of iron or steel</v>
      </c>
      <c r="D448" s="181" t="str">
        <f t="shared" si="7"/>
        <v>73083000</v>
      </c>
      <c r="E448" s="181" t="str">
        <f>Translations!$B$611</f>
        <v>Iron or steel products</v>
      </c>
      <c r="F448" s="181" t="str">
        <f>IF(E448=" --- ","",COUNTIF($E$4:E448,E448)&amp;"_"&amp;E448)</f>
        <v>356_Iron or steel products</v>
      </c>
      <c r="H448" s="181" t="s">
        <v>2052</v>
      </c>
    </row>
    <row r="449" spans="1:8" x14ac:dyDescent="0.3">
      <c r="A449" s="181" t="s">
        <v>2053</v>
      </c>
      <c r="B449" s="181" t="s">
        <v>2054</v>
      </c>
      <c r="C449" s="181" t="str">
        <f>Translations!$B$1282</f>
        <v>Equipment for scaffolding, shuttering, propping or pit-propping (excl. composite sheetpiling products and formwork panels for poured-in-place concrete, which have the characteristics of moulds)</v>
      </c>
      <c r="D449" s="181" t="str">
        <f t="shared" si="7"/>
        <v>73084000</v>
      </c>
      <c r="E449" s="181" t="str">
        <f>Translations!$B$611</f>
        <v>Iron or steel products</v>
      </c>
      <c r="F449" s="181" t="str">
        <f>IF(E449=" --- ","",COUNTIF($E$4:E449,E449)&amp;"_"&amp;E449)</f>
        <v>357_Iron or steel products</v>
      </c>
      <c r="H449" s="181" t="s">
        <v>2055</v>
      </c>
    </row>
    <row r="450" spans="1:8" x14ac:dyDescent="0.3">
      <c r="A450" s="181" t="s">
        <v>2057</v>
      </c>
      <c r="B450" s="181" t="s">
        <v>2058</v>
      </c>
      <c r="C450" s="181" t="str">
        <f>Translations!$B$1284</f>
        <v>Panels comprising two walls of profiled "ribbed" sheet, of iron or steel, with an insulating core</v>
      </c>
      <c r="D450" s="181" t="str">
        <f t="shared" si="7"/>
        <v>73089051</v>
      </c>
      <c r="E450" s="181" t="str">
        <f>Translations!$B$611</f>
        <v>Iron or steel products</v>
      </c>
      <c r="F450" s="181" t="str">
        <f>IF(E450=" --- ","",COUNTIF($E$4:E450,E450)&amp;"_"&amp;E450)</f>
        <v>358_Iron or steel products</v>
      </c>
      <c r="H450" s="181" t="s">
        <v>2059</v>
      </c>
    </row>
    <row r="451" spans="1:8" x14ac:dyDescent="0.3">
      <c r="A451" s="181" t="s">
        <v>2060</v>
      </c>
      <c r="B451" s="181" t="s">
        <v>2061</v>
      </c>
      <c r="C451" s="181" t="str">
        <f>Translations!$B$1285</f>
        <v>Structures and parts of structures, of iron or steel, solely or principally of sheet, n.e.s. (excl. doors and windows and their frames, and panels comprising two walls of profiled "ribbed" sheet, of iron or steel, with an insulating core)</v>
      </c>
      <c r="D451" s="181" t="str">
        <f t="shared" si="7"/>
        <v>73089059</v>
      </c>
      <c r="E451" s="181" t="str">
        <f>Translations!$B$611</f>
        <v>Iron or steel products</v>
      </c>
      <c r="F451" s="181" t="str">
        <f>IF(E451=" --- ","",COUNTIF($E$4:E451,E451)&amp;"_"&amp;E451)</f>
        <v>359_Iron or steel products</v>
      </c>
      <c r="H451" s="181" t="s">
        <v>2062</v>
      </c>
    </row>
    <row r="452" spans="1:8" x14ac:dyDescent="0.3">
      <c r="A452" s="181" t="s">
        <v>2063</v>
      </c>
      <c r="B452" s="181" t="s">
        <v>2064</v>
      </c>
      <c r="C452" s="181" t="str">
        <f>Translations!$B$1286</f>
        <v>Structures and parts of structures of iron or steel, n.e.s. (excl. bridges and bridge-sections; towers; lattice masts; doors, windows and their frames and thresholds; equipment for scaffolding, shuttering, propping or pit-propping, and products made principally of sheet)</v>
      </c>
      <c r="D452" s="181" t="str">
        <f t="shared" si="7"/>
        <v>73089098</v>
      </c>
      <c r="E452" s="181" t="str">
        <f>Translations!$B$611</f>
        <v>Iron or steel products</v>
      </c>
      <c r="F452" s="181" t="str">
        <f>IF(E452=" --- ","",COUNTIF($E$4:E452,E452)&amp;"_"&amp;E452)</f>
        <v>360_Iron or steel products</v>
      </c>
      <c r="H452" s="181" t="s">
        <v>2065</v>
      </c>
    </row>
    <row r="453" spans="1:8" x14ac:dyDescent="0.3">
      <c r="A453" s="181" t="s">
        <v>2067</v>
      </c>
      <c r="B453" s="181" t="s">
        <v>2068</v>
      </c>
      <c r="C453" s="181" t="str">
        <f>Translations!$B$1288</f>
        <v>Reservoirs, tanks, vats and similar containers, of iron or steel, for gases other than compressed or liquefied gas, of a capacity of &gt; 300 l (excl. containers fitted with mechanical or thermal equipment and containers specifically constructed or equipped for one or more types of transport)</v>
      </c>
      <c r="D453" s="181" t="str">
        <f t="shared" si="7"/>
        <v>73090010</v>
      </c>
      <c r="E453" s="181" t="str">
        <f>Translations!$B$611</f>
        <v>Iron or steel products</v>
      </c>
      <c r="F453" s="181" t="str">
        <f>IF(E453=" --- ","",COUNTIF($E$4:E453,E453)&amp;"_"&amp;E453)</f>
        <v>361_Iron or steel products</v>
      </c>
      <c r="H453" s="181" t="s">
        <v>2069</v>
      </c>
    </row>
    <row r="454" spans="1:8" x14ac:dyDescent="0.3">
      <c r="A454" s="181" t="s">
        <v>2070</v>
      </c>
      <c r="B454" s="181" t="s">
        <v>2071</v>
      </c>
      <c r="C454" s="181" t="str">
        <f>Translations!$B$1289</f>
        <v>Reservoirs, tanks, vats and similar containers, of iron or steel, for liquids, lined or heat-insulated and of a capacity of &gt; 300 l (excl. containers fitted with mechanical or thermal equipment and containers specifically constructed or equipped for one or more types of transport)</v>
      </c>
      <c r="D454" s="181" t="str">
        <f t="shared" si="7"/>
        <v>73090030</v>
      </c>
      <c r="E454" s="181" t="str">
        <f>Translations!$B$611</f>
        <v>Iron or steel products</v>
      </c>
      <c r="F454" s="181" t="str">
        <f>IF(E454=" --- ","",COUNTIF($E$4:E454,E454)&amp;"_"&amp;E454)</f>
        <v>362_Iron or steel products</v>
      </c>
      <c r="H454" s="181" t="s">
        <v>2072</v>
      </c>
    </row>
    <row r="455" spans="1:8" x14ac:dyDescent="0.3">
      <c r="A455" s="181" t="s">
        <v>2073</v>
      </c>
      <c r="B455" s="181" t="s">
        <v>2074</v>
      </c>
      <c r="C455" s="181" t="str">
        <f>Translations!$B$1290</f>
        <v>Reservoirs, tanks, vats and similar containers, of iron or steel, for liquids, of a capacity of &gt; 100.000 l (excl. containers lined or heat-insulated or fitted with mechanical or thermal equipment and containers specifically constructed or equipped for one or more types of transport)</v>
      </c>
      <c r="D455" s="181" t="str">
        <f t="shared" si="7"/>
        <v>73090051</v>
      </c>
      <c r="E455" s="181" t="str">
        <f>Translations!$B$611</f>
        <v>Iron or steel products</v>
      </c>
      <c r="F455" s="181" t="str">
        <f>IF(E455=" --- ","",COUNTIF($E$4:E455,E455)&amp;"_"&amp;E455)</f>
        <v>363_Iron or steel products</v>
      </c>
      <c r="H455" s="181" t="s">
        <v>2075</v>
      </c>
    </row>
    <row r="456" spans="1:8" x14ac:dyDescent="0.3">
      <c r="A456" s="181" t="s">
        <v>2076</v>
      </c>
      <c r="B456" s="181" t="s">
        <v>2077</v>
      </c>
      <c r="C456" s="181" t="str">
        <f>Translations!$B$1291</f>
        <v>Reservoirs, tanks, vats and similar containers, of iron or steel, for liquids, of a capacity of &lt;= 100.000 l but &gt; 300 l (excl. containers lined or heat-insulated or fitted with mechanical or thermal equipment and containers specifically constructed or equipped for one or more types of transport)</v>
      </c>
      <c r="D456" s="181" t="str">
        <f t="shared" si="7"/>
        <v>73090059</v>
      </c>
      <c r="E456" s="181" t="str">
        <f>Translations!$B$611</f>
        <v>Iron or steel products</v>
      </c>
      <c r="F456" s="181" t="str">
        <f>IF(E456=" --- ","",COUNTIF($E$4:E456,E456)&amp;"_"&amp;E456)</f>
        <v>364_Iron or steel products</v>
      </c>
      <c r="H456" s="181" t="s">
        <v>2078</v>
      </c>
    </row>
    <row r="457" spans="1:8" x14ac:dyDescent="0.3">
      <c r="A457" s="181" t="s">
        <v>2079</v>
      </c>
      <c r="B457" s="181" t="s">
        <v>2080</v>
      </c>
      <c r="C457" s="181" t="str">
        <f>Translations!$B$1292</f>
        <v>Reservoirs, tanks, vats and similar containers, of iron or steel, for solids, of a capacity of &gt; 300 l (excl. containers lined or heat-insulated or fitted with mechanical or thermal equipment and containers specifically constructed or equipped for one or more types of transport)</v>
      </c>
      <c r="D457" s="181" t="str">
        <f t="shared" si="7"/>
        <v>73090090</v>
      </c>
      <c r="E457" s="181" t="str">
        <f>Translations!$B$611</f>
        <v>Iron or steel products</v>
      </c>
      <c r="F457" s="181" t="str">
        <f>IF(E457=" --- ","",COUNTIF($E$4:E457,E457)&amp;"_"&amp;E457)</f>
        <v>365_Iron or steel products</v>
      </c>
      <c r="H457" s="181" t="s">
        <v>2081</v>
      </c>
    </row>
    <row r="458" spans="1:8" x14ac:dyDescent="0.3">
      <c r="A458" s="181" t="s">
        <v>2083</v>
      </c>
      <c r="B458" s="181" t="s">
        <v>2084</v>
      </c>
      <c r="C458" s="181" t="str">
        <f>Translations!$B$1294</f>
        <v>Tanks, casks, drums, cans, boxes and similar containers, of iron or steel, for any material, of a capacity of &gt;= 50 l but &lt;= 300 l, n.e.s. (excl. containers for compressed or liquefied gas, or containers fitted with mechanical or thermal equipment)</v>
      </c>
      <c r="D458" s="181" t="str">
        <f t="shared" si="7"/>
        <v>73101000</v>
      </c>
      <c r="E458" s="181" t="str">
        <f>Translations!$B$611</f>
        <v>Iron or steel products</v>
      </c>
      <c r="F458" s="181" t="str">
        <f>IF(E458=" --- ","",COUNTIF($E$4:E458,E458)&amp;"_"&amp;E458)</f>
        <v>366_Iron or steel products</v>
      </c>
      <c r="H458" s="181" t="s">
        <v>2085</v>
      </c>
    </row>
    <row r="459" spans="1:8" x14ac:dyDescent="0.3">
      <c r="A459" s="181" t="s">
        <v>2087</v>
      </c>
      <c r="B459" s="181" t="s">
        <v>2088</v>
      </c>
      <c r="C459" s="181" t="str">
        <f>Translations!$B$1296</f>
        <v>Cans of iron or steel, of a capacity of &lt; 50 l, which are to be closed by soldering or crimping, of a kind used for preserving food</v>
      </c>
      <c r="D459" s="181" t="str">
        <f t="shared" si="7"/>
        <v>73102111</v>
      </c>
      <c r="E459" s="181" t="str">
        <f>Translations!$B$611</f>
        <v>Iron or steel products</v>
      </c>
      <c r="F459" s="181" t="str">
        <f>IF(E459=" --- ","",COUNTIF($E$4:E459,E459)&amp;"_"&amp;E459)</f>
        <v>367_Iron or steel products</v>
      </c>
      <c r="H459" s="181" t="s">
        <v>2089</v>
      </c>
    </row>
    <row r="460" spans="1:8" x14ac:dyDescent="0.3">
      <c r="A460" s="181" t="s">
        <v>2090</v>
      </c>
      <c r="B460" s="181" t="s">
        <v>2091</v>
      </c>
      <c r="C460" s="181" t="str">
        <f>Translations!$B$1297</f>
        <v>Cans of iron or steel, of a capacity of &lt; 50 l, which are to be closed by soldering or crimping, of a kind used for preserving drink</v>
      </c>
      <c r="D460" s="181" t="str">
        <f t="shared" si="7"/>
        <v>73102119</v>
      </c>
      <c r="E460" s="181" t="str">
        <f>Translations!$B$611</f>
        <v>Iron or steel products</v>
      </c>
      <c r="F460" s="181" t="str">
        <f>IF(E460=" --- ","",COUNTIF($E$4:E460,E460)&amp;"_"&amp;E460)</f>
        <v>368_Iron or steel products</v>
      </c>
      <c r="H460" s="181" t="s">
        <v>2092</v>
      </c>
    </row>
    <row r="461" spans="1:8" x14ac:dyDescent="0.3">
      <c r="A461" s="181" t="s">
        <v>2093</v>
      </c>
      <c r="B461" s="181" t="s">
        <v>2094</v>
      </c>
      <c r="C461" s="181" t="str">
        <f>Translations!$B$1298</f>
        <v>Cans of iron or steel, of a capacity of &lt; 50 l, which are to be closed by soldering or crimping, of a wall thickness of &lt; 0,5 mm (excl. cans for compressed or liquefied gas, and cans of a kind used for preserving food and drink)</v>
      </c>
      <c r="D461" s="181" t="str">
        <f t="shared" si="7"/>
        <v>73102191</v>
      </c>
      <c r="E461" s="181" t="str">
        <f>Translations!$B$611</f>
        <v>Iron or steel products</v>
      </c>
      <c r="F461" s="181" t="str">
        <f>IF(E461=" --- ","",COUNTIF($E$4:E461,E461)&amp;"_"&amp;E461)</f>
        <v>369_Iron or steel products</v>
      </c>
      <c r="H461" s="181" t="s">
        <v>2095</v>
      </c>
    </row>
    <row r="462" spans="1:8" x14ac:dyDescent="0.3">
      <c r="A462" s="181" t="s">
        <v>2096</v>
      </c>
      <c r="B462" s="181" t="s">
        <v>2097</v>
      </c>
      <c r="C462" s="181" t="str">
        <f>Translations!$B$1299</f>
        <v>Cans of iron or steel, of a capacity of &lt; 50 l, which are to be closed by soldering or crimping, of a wall thickness of &gt;= 0,5 mm (excl. cans for compressed or liquefied gas, and cans of a kind used for preserving food and drink)</v>
      </c>
      <c r="D462" s="181" t="str">
        <f t="shared" si="7"/>
        <v>73102199</v>
      </c>
      <c r="E462" s="181" t="str">
        <f>Translations!$B$611</f>
        <v>Iron or steel products</v>
      </c>
      <c r="F462" s="181" t="str">
        <f>IF(E462=" --- ","",COUNTIF($E$4:E462,E462)&amp;"_"&amp;E462)</f>
        <v>370_Iron or steel products</v>
      </c>
      <c r="H462" s="181" t="s">
        <v>2098</v>
      </c>
    </row>
    <row r="463" spans="1:8" x14ac:dyDescent="0.3">
      <c r="A463" s="181" t="s">
        <v>2100</v>
      </c>
      <c r="B463" s="181" t="s">
        <v>2101</v>
      </c>
      <c r="C463" s="181" t="str">
        <f>Translations!$B$1301</f>
        <v>Tanks, casks, drums, cans, boxes and similar containers, of iron or steel, for any material, of a capacity of &lt; 50 l and of a wall thickness of &lt; 0,5 mm, n.e.s. (excl. containers for compressed or liquefied gas, or containers fitted with mechanical or thermal equipment, and cans which are to be closed by soldering or crimping)</v>
      </c>
      <c r="D463" s="181" t="str">
        <f t="shared" si="7"/>
        <v>73102910</v>
      </c>
      <c r="E463" s="181" t="str">
        <f>Translations!$B$611</f>
        <v>Iron or steel products</v>
      </c>
      <c r="F463" s="181" t="str">
        <f>IF(E463=" --- ","",COUNTIF($E$4:E463,E463)&amp;"_"&amp;E463)</f>
        <v>371_Iron or steel products</v>
      </c>
      <c r="H463" s="181" t="s">
        <v>2102</v>
      </c>
    </row>
    <row r="464" spans="1:8" x14ac:dyDescent="0.3">
      <c r="A464" s="181" t="s">
        <v>2103</v>
      </c>
      <c r="B464" s="181" t="s">
        <v>2104</v>
      </c>
      <c r="C464" s="181" t="str">
        <f>Translations!$B$1302</f>
        <v>Tanks, casks, drums, cans, boxes and similar containers, of iron or steel, for any material, of a capacity of &lt; 50 l and of a wall thickness of &gt;= 0,5 mm, n.e.s. (excl. containers for compressed or liquefied gas, or containers fitted with mechanical or thermal equipment, and cans which are to be closed by soldering or crimping)</v>
      </c>
      <c r="D464" s="181" t="str">
        <f t="shared" si="7"/>
        <v>73102990</v>
      </c>
      <c r="E464" s="181" t="str">
        <f>Translations!$B$611</f>
        <v>Iron or steel products</v>
      </c>
      <c r="F464" s="181" t="str">
        <f>IF(E464=" --- ","",COUNTIF($E$4:E464,E464)&amp;"_"&amp;E464)</f>
        <v>372_Iron or steel products</v>
      </c>
      <c r="H464" s="181" t="s">
        <v>2105</v>
      </c>
    </row>
    <row r="465" spans="1:8" x14ac:dyDescent="0.3">
      <c r="A465" s="181" t="s">
        <v>2107</v>
      </c>
      <c r="B465" s="181" t="s">
        <v>2108</v>
      </c>
      <c r="C465" s="181" t="str">
        <f>Translations!$B$1304</f>
        <v>Containers of iron or steel, seamless, for compressed or liquefied gas, for a pressure &gt;= 165 bar, of a capacity &lt; 20 l (excl. containers specifically constructed or equipped for one or more types of transport)</v>
      </c>
      <c r="D465" s="181" t="str">
        <f t="shared" si="7"/>
        <v>73110011</v>
      </c>
      <c r="E465" s="181" t="str">
        <f>Translations!$B$611</f>
        <v>Iron or steel products</v>
      </c>
      <c r="F465" s="181" t="str">
        <f>IF(E465=" --- ","",COUNTIF($E$4:E465,E465)&amp;"_"&amp;E465)</f>
        <v>373_Iron or steel products</v>
      </c>
      <c r="H465" s="181" t="s">
        <v>3513</v>
      </c>
    </row>
    <row r="466" spans="1:8" x14ac:dyDescent="0.3">
      <c r="A466" s="181" t="s">
        <v>2110</v>
      </c>
      <c r="B466" s="181" t="s">
        <v>2111</v>
      </c>
      <c r="C466" s="181" t="str">
        <f>Translations!$B$1305</f>
        <v>Containers of iron or steel, seamless, for compressed or liquefied gas, for a pressure &gt;= 165 bar, of a capacity &gt;= 20 l to &lt;= 50 l (excl. containers specifically constructed or equipped for one or more types of transport)</v>
      </c>
      <c r="D466" s="181" t="str">
        <f t="shared" ref="D466:D529" si="8">SUBSTITUTE(B466," ","")</f>
        <v>73110013</v>
      </c>
      <c r="E466" s="181" t="str">
        <f>Translations!$B$611</f>
        <v>Iron or steel products</v>
      </c>
      <c r="F466" s="181" t="str">
        <f>IF(E466=" --- ","",COUNTIF($E$4:E466,E466)&amp;"_"&amp;E466)</f>
        <v>374_Iron or steel products</v>
      </c>
      <c r="H466" s="181" t="s">
        <v>3514</v>
      </c>
    </row>
    <row r="467" spans="1:8" x14ac:dyDescent="0.3">
      <c r="A467" s="181" t="s">
        <v>2113</v>
      </c>
      <c r="B467" s="181" t="s">
        <v>2114</v>
      </c>
      <c r="C467" s="181" t="str">
        <f>Translations!$B$1306</f>
        <v>Containers of iron or steel, seamless, for compressed or liquefied gas, for a pressure &gt;= 165 bar, of a capacity &gt; 50 l (excl. containers specifically constructed or equipped for one or more types of transport)</v>
      </c>
      <c r="D467" s="181" t="str">
        <f t="shared" si="8"/>
        <v>73110019</v>
      </c>
      <c r="E467" s="181" t="str">
        <f>Translations!$B$611</f>
        <v>Iron or steel products</v>
      </c>
      <c r="F467" s="181" t="str">
        <f>IF(E467=" --- ","",COUNTIF($E$4:E467,E467)&amp;"_"&amp;E467)</f>
        <v>375_Iron or steel products</v>
      </c>
      <c r="H467" s="181" t="s">
        <v>3515</v>
      </c>
    </row>
    <row r="468" spans="1:8" x14ac:dyDescent="0.3">
      <c r="A468" s="181" t="s">
        <v>2116</v>
      </c>
      <c r="B468" s="181" t="s">
        <v>2117</v>
      </c>
      <c r="C468" s="181" t="str">
        <f>Translations!$B$1307</f>
        <v>Containers of iron or steel, seamless, for compressed or liquefied gas, for a pressure &lt; 165 bar (excl. containers specifically constructed or equipped for one or more types of transport)</v>
      </c>
      <c r="D468" s="181" t="str">
        <f t="shared" si="8"/>
        <v>73110030</v>
      </c>
      <c r="E468" s="181" t="str">
        <f>Translations!$B$611</f>
        <v>Iron or steel products</v>
      </c>
      <c r="F468" s="181" t="str">
        <f>IF(E468=" --- ","",COUNTIF($E$4:E468,E468)&amp;"_"&amp;E468)</f>
        <v>376_Iron or steel products</v>
      </c>
      <c r="H468" s="181" t="s">
        <v>3516</v>
      </c>
    </row>
    <row r="469" spans="1:8" x14ac:dyDescent="0.3">
      <c r="A469" s="181" t="s">
        <v>2119</v>
      </c>
      <c r="B469" s="181" t="s">
        <v>2120</v>
      </c>
      <c r="C469" s="181" t="str">
        <f>Translations!$B$1308</f>
        <v>Containers of iron or steel, seamless, for compressed or liquefied gas, of a capacity of &lt; 1.000 l (excl. seamless containers and containers specifically constructed or equipped for one or more types of transport)</v>
      </c>
      <c r="D469" s="181" t="str">
        <f t="shared" si="8"/>
        <v>73110091</v>
      </c>
      <c r="E469" s="181" t="str">
        <f>Translations!$B$611</f>
        <v>Iron or steel products</v>
      </c>
      <c r="F469" s="181" t="str">
        <f>IF(E469=" --- ","",COUNTIF($E$4:E469,E469)&amp;"_"&amp;E469)</f>
        <v>377_Iron or steel products</v>
      </c>
      <c r="H469" s="181" t="s">
        <v>2121</v>
      </c>
    </row>
    <row r="470" spans="1:8" x14ac:dyDescent="0.3">
      <c r="A470" s="181" t="s">
        <v>2122</v>
      </c>
      <c r="B470" s="181" t="s">
        <v>2123</v>
      </c>
      <c r="C470" s="181" t="str">
        <f>Translations!$B$1309</f>
        <v>Containers of iron or steel, seamless, for compressed or liquefied gas, of a capacity of &gt;= 1.000 l (excl. seamless containers and containers specifically constructed or equipped for one or more types of transport)</v>
      </c>
      <c r="D470" s="181" t="str">
        <f t="shared" si="8"/>
        <v>73110099</v>
      </c>
      <c r="E470" s="181" t="str">
        <f>Translations!$B$611</f>
        <v>Iron or steel products</v>
      </c>
      <c r="F470" s="181" t="str">
        <f>IF(E470=" --- ","",COUNTIF($E$4:E470,E470)&amp;"_"&amp;E470)</f>
        <v>378_Iron or steel products</v>
      </c>
      <c r="H470" s="181" t="s">
        <v>2124</v>
      </c>
    </row>
    <row r="471" spans="1:8" x14ac:dyDescent="0.3">
      <c r="A471" s="181" t="s">
        <v>2126</v>
      </c>
      <c r="B471" s="181" t="s">
        <v>2127</v>
      </c>
      <c r="C471" s="181" t="str">
        <f>Translations!$B$1311</f>
        <v>Coach screws of iron or steel</v>
      </c>
      <c r="D471" s="181" t="str">
        <f t="shared" si="8"/>
        <v>73181100</v>
      </c>
      <c r="E471" s="181" t="str">
        <f>Translations!$B$611</f>
        <v>Iron or steel products</v>
      </c>
      <c r="F471" s="181" t="str">
        <f>IF(E471=" --- ","",COUNTIF($E$4:E471,E471)&amp;"_"&amp;E471)</f>
        <v>379_Iron or steel products</v>
      </c>
      <c r="H471" s="181" t="s">
        <v>2128</v>
      </c>
    </row>
    <row r="472" spans="1:8" x14ac:dyDescent="0.3">
      <c r="A472" s="181" t="s">
        <v>2130</v>
      </c>
      <c r="B472" s="181" t="s">
        <v>2131</v>
      </c>
      <c r="C472" s="181" t="str">
        <f>Translations!$B$1313</f>
        <v>Wood screws of stainless steel (excl. coach screws)</v>
      </c>
      <c r="D472" s="181" t="str">
        <f t="shared" si="8"/>
        <v>73181210</v>
      </c>
      <c r="E472" s="181" t="str">
        <f>Translations!$B$611</f>
        <v>Iron or steel products</v>
      </c>
      <c r="F472" s="181" t="str">
        <f>IF(E472=" --- ","",COUNTIF($E$4:E472,E472)&amp;"_"&amp;E472)</f>
        <v>380_Iron or steel products</v>
      </c>
      <c r="H472" s="181" t="s">
        <v>2132</v>
      </c>
    </row>
    <row r="473" spans="1:8" x14ac:dyDescent="0.3">
      <c r="A473" s="181" t="s">
        <v>2133</v>
      </c>
      <c r="B473" s="181" t="s">
        <v>2134</v>
      </c>
      <c r="C473" s="181" t="str">
        <f>Translations!$B$1314</f>
        <v>Wood screws of iron or steel other than stainless (excl. coach screws)</v>
      </c>
      <c r="D473" s="181" t="str">
        <f t="shared" si="8"/>
        <v>73181290</v>
      </c>
      <c r="E473" s="181" t="str">
        <f>Translations!$B$611</f>
        <v>Iron or steel products</v>
      </c>
      <c r="F473" s="181" t="str">
        <f>IF(E473=" --- ","",COUNTIF($E$4:E473,E473)&amp;"_"&amp;E473)</f>
        <v>381_Iron or steel products</v>
      </c>
      <c r="H473" s="181" t="s">
        <v>2135</v>
      </c>
    </row>
    <row r="474" spans="1:8" x14ac:dyDescent="0.3">
      <c r="A474" s="181" t="s">
        <v>2136</v>
      </c>
      <c r="B474" s="181" t="s">
        <v>2137</v>
      </c>
      <c r="C474" s="181" t="str">
        <f>Translations!$B$1315</f>
        <v>Screw hooks and screw rings, of iron or steel</v>
      </c>
      <c r="D474" s="181" t="str">
        <f t="shared" si="8"/>
        <v>73181300</v>
      </c>
      <c r="E474" s="181" t="str">
        <f>Translations!$B$611</f>
        <v>Iron or steel products</v>
      </c>
      <c r="F474" s="181" t="str">
        <f>IF(E474=" --- ","",COUNTIF($E$4:E474,E474)&amp;"_"&amp;E474)</f>
        <v>382_Iron or steel products</v>
      </c>
      <c r="H474" s="181" t="s">
        <v>2138</v>
      </c>
    </row>
    <row r="475" spans="1:8" x14ac:dyDescent="0.3">
      <c r="A475" s="181" t="s">
        <v>2140</v>
      </c>
      <c r="B475" s="181" t="s">
        <v>2141</v>
      </c>
      <c r="C475" s="181" t="str">
        <f>Translations!$B$1317</f>
        <v>Self-tapping screws, of stainless steel (excl. wood screws)</v>
      </c>
      <c r="D475" s="181" t="str">
        <f t="shared" si="8"/>
        <v>73181410</v>
      </c>
      <c r="E475" s="181" t="str">
        <f>Translations!$B$611</f>
        <v>Iron or steel products</v>
      </c>
      <c r="F475" s="181" t="str">
        <f>IF(E475=" --- ","",COUNTIF($E$4:E475,E475)&amp;"_"&amp;E475)</f>
        <v>383_Iron or steel products</v>
      </c>
      <c r="H475" s="181" t="s">
        <v>2142</v>
      </c>
    </row>
    <row r="476" spans="1:8" x14ac:dyDescent="0.3">
      <c r="A476" s="181" t="s">
        <v>2143</v>
      </c>
      <c r="B476" s="181" t="s">
        <v>2144</v>
      </c>
      <c r="C476" s="181" t="str">
        <f>Translations!$B$1318</f>
        <v>Spaced-thread screws of iron or steel other than stainless</v>
      </c>
      <c r="D476" s="181" t="str">
        <f t="shared" si="8"/>
        <v>73181491</v>
      </c>
      <c r="E476" s="181" t="str">
        <f>Translations!$B$611</f>
        <v>Iron or steel products</v>
      </c>
      <c r="F476" s="181" t="str">
        <f>IF(E476=" --- ","",COUNTIF($E$4:E476,E476)&amp;"_"&amp;E476)</f>
        <v>384_Iron or steel products</v>
      </c>
      <c r="H476" s="181" t="s">
        <v>2145</v>
      </c>
    </row>
    <row r="477" spans="1:8" x14ac:dyDescent="0.3">
      <c r="A477" s="181" t="s">
        <v>2146</v>
      </c>
      <c r="B477" s="181" t="s">
        <v>2147</v>
      </c>
      <c r="C477" s="181" t="str">
        <f>Translations!$B$1319</f>
        <v>Self-tapping screws of iron or steel other than stainless (excl. spaced-thread screws and wood screws)</v>
      </c>
      <c r="D477" s="181" t="str">
        <f t="shared" si="8"/>
        <v>73181499</v>
      </c>
      <c r="E477" s="181" t="str">
        <f>Translations!$B$611</f>
        <v>Iron or steel products</v>
      </c>
      <c r="F477" s="181" t="str">
        <f>IF(E477=" --- ","",COUNTIF($E$4:E477,E477)&amp;"_"&amp;E477)</f>
        <v>385_Iron or steel products</v>
      </c>
      <c r="H477" s="181" t="s">
        <v>2148</v>
      </c>
    </row>
    <row r="478" spans="1:8" x14ac:dyDescent="0.3">
      <c r="A478" s="181" t="s">
        <v>2150</v>
      </c>
      <c r="B478" s="181" t="s">
        <v>2151</v>
      </c>
      <c r="C478" s="181" t="str">
        <f>Translations!$B$1321</f>
        <v>Screws and bolts, of iron or steel "whether or not with their nuts and washers", for fixing railway track construction material (excl. coach screws)</v>
      </c>
      <c r="D478" s="181" t="str">
        <f t="shared" si="8"/>
        <v>73181520</v>
      </c>
      <c r="E478" s="181" t="str">
        <f>Translations!$B$611</f>
        <v>Iron or steel products</v>
      </c>
      <c r="F478" s="181" t="str">
        <f>IF(E478=" --- ","",COUNTIF($E$4:E478,E478)&amp;"_"&amp;E478)</f>
        <v>386_Iron or steel products</v>
      </c>
      <c r="H478" s="181" t="s">
        <v>2152</v>
      </c>
    </row>
    <row r="479" spans="1:8" x14ac:dyDescent="0.3">
      <c r="A479" s="181" t="s">
        <v>2153</v>
      </c>
      <c r="B479" s="181" t="s">
        <v>2154</v>
      </c>
      <c r="C479" s="181" t="str">
        <f>Translations!$B$1322</f>
        <v>Screws and bolts, of stainless steel "whether or not with their nuts and washers", without heads (excl. screws and bolts for fixing railway track construction material)</v>
      </c>
      <c r="D479" s="181" t="str">
        <f t="shared" si="8"/>
        <v>73181535</v>
      </c>
      <c r="E479" s="181" t="str">
        <f>Translations!$B$611</f>
        <v>Iron or steel products</v>
      </c>
      <c r="F479" s="181" t="str">
        <f>IF(E479=" --- ","",COUNTIF($E$4:E479,E479)&amp;"_"&amp;E479)</f>
        <v>387_Iron or steel products</v>
      </c>
      <c r="H479" s="181" t="s">
        <v>2155</v>
      </c>
    </row>
    <row r="480" spans="1:8" x14ac:dyDescent="0.3">
      <c r="A480" s="181" t="s">
        <v>2156</v>
      </c>
      <c r="B480" s="181" t="s">
        <v>2157</v>
      </c>
      <c r="C480" s="181" t="str">
        <f>Translations!$B$1323</f>
        <v>Screws and bolts, of iron or steel other than stainless "whether or not with their nuts and washers", without heads, with a tensile strength of &lt; 800 MPa (excl. screws and bolts for fixing railway track construction material)</v>
      </c>
      <c r="D480" s="181" t="str">
        <f t="shared" si="8"/>
        <v>73181542</v>
      </c>
      <c r="E480" s="181" t="str">
        <f>Translations!$B$611</f>
        <v>Iron or steel products</v>
      </c>
      <c r="F480" s="181" t="str">
        <f>IF(E480=" --- ","",COUNTIF($E$4:E480,E480)&amp;"_"&amp;E480)</f>
        <v>388_Iron or steel products</v>
      </c>
      <c r="H480" s="181" t="s">
        <v>2158</v>
      </c>
    </row>
    <row r="481" spans="1:8" x14ac:dyDescent="0.3">
      <c r="A481" s="181" t="s">
        <v>2159</v>
      </c>
      <c r="B481" s="181" t="s">
        <v>2160</v>
      </c>
      <c r="C481" s="181" t="str">
        <f>Translations!$B$1324</f>
        <v>Screws and bolts, of iron or steel other than stainless "whether or not with their nuts and washers", without heads, with a tensile strength of &gt;= 800 MPa (excl. screws and bolts for fixing railway track construction material)</v>
      </c>
      <c r="D481" s="181" t="str">
        <f t="shared" si="8"/>
        <v>73181548</v>
      </c>
      <c r="E481" s="181" t="str">
        <f>Translations!$B$611</f>
        <v>Iron or steel products</v>
      </c>
      <c r="F481" s="181" t="str">
        <f>IF(E481=" --- ","",COUNTIF($E$4:E481,E481)&amp;"_"&amp;E481)</f>
        <v>389_Iron or steel products</v>
      </c>
      <c r="H481" s="181" t="s">
        <v>2161</v>
      </c>
    </row>
    <row r="482" spans="1:8" x14ac:dyDescent="0.3">
      <c r="A482" s="181" t="s">
        <v>2162</v>
      </c>
      <c r="B482" s="181" t="s">
        <v>2163</v>
      </c>
      <c r="C482" s="181" t="str">
        <f>Translations!$B$1325</f>
        <v>Screws and bolts, of stainless steel "whether or not with their nuts and washers", with slotted or cross-recessed heads (excl. wood screws and self-tapping screws)</v>
      </c>
      <c r="D482" s="181" t="str">
        <f t="shared" si="8"/>
        <v>73181552</v>
      </c>
      <c r="E482" s="181" t="str">
        <f>Translations!$B$611</f>
        <v>Iron or steel products</v>
      </c>
      <c r="F482" s="181" t="str">
        <f>IF(E482=" --- ","",COUNTIF($E$4:E482,E482)&amp;"_"&amp;E482)</f>
        <v>390_Iron or steel products</v>
      </c>
      <c r="H482" s="181" t="s">
        <v>2164</v>
      </c>
    </row>
    <row r="483" spans="1:8" x14ac:dyDescent="0.3">
      <c r="A483" s="181" t="s">
        <v>2165</v>
      </c>
      <c r="B483" s="181" t="s">
        <v>2166</v>
      </c>
      <c r="C483" s="181" t="str">
        <f>Translations!$B$1326</f>
        <v>Screws and bolts, of iron or steel other than stainless "whether or not with their nuts and washers", with slotted or cross-recessed heads (excl. wood screws and self-tapping screws)</v>
      </c>
      <c r="D483" s="181" t="str">
        <f t="shared" si="8"/>
        <v>73181558</v>
      </c>
      <c r="E483" s="181" t="str">
        <f>Translations!$B$611</f>
        <v>Iron or steel products</v>
      </c>
      <c r="F483" s="181" t="str">
        <f>IF(E483=" --- ","",COUNTIF($E$4:E483,E483)&amp;"_"&amp;E483)</f>
        <v>391_Iron or steel products</v>
      </c>
      <c r="H483" s="181" t="s">
        <v>2167</v>
      </c>
    </row>
    <row r="484" spans="1:8" x14ac:dyDescent="0.3">
      <c r="A484" s="181" t="s">
        <v>2168</v>
      </c>
      <c r="B484" s="181" t="s">
        <v>2169</v>
      </c>
      <c r="C484" s="181" t="str">
        <f>Translations!$B$1327</f>
        <v>Hexagonal-socket head screws and bolts, of stainless steel "whether or not with their nuts and washers" (excl. wood screws, self-tapping screws and screws and bolts for fixing railway track construction material)</v>
      </c>
      <c r="D484" s="181" t="str">
        <f t="shared" si="8"/>
        <v>73181562</v>
      </c>
      <c r="E484" s="181" t="str">
        <f>Translations!$B$611</f>
        <v>Iron or steel products</v>
      </c>
      <c r="F484" s="181" t="str">
        <f>IF(E484=" --- ","",COUNTIF($E$4:E484,E484)&amp;"_"&amp;E484)</f>
        <v>392_Iron or steel products</v>
      </c>
      <c r="H484" s="181" t="s">
        <v>2170</v>
      </c>
    </row>
    <row r="485" spans="1:8" x14ac:dyDescent="0.3">
      <c r="A485" s="181" t="s">
        <v>2171</v>
      </c>
      <c r="B485" s="181" t="s">
        <v>2172</v>
      </c>
      <c r="C485" s="181" t="str">
        <f>Translations!$B$1328</f>
        <v>Hexagonal-socket head screws and bolts, of iron or steel other than stainless "whether or not with their nuts and washers" (excl. wood screws, self-tapping screws and screws and bolts for fixing railway track construction material)</v>
      </c>
      <c r="D485" s="181" t="str">
        <f t="shared" si="8"/>
        <v>73181568</v>
      </c>
      <c r="E485" s="181" t="str">
        <f>Translations!$B$611</f>
        <v>Iron or steel products</v>
      </c>
      <c r="F485" s="181" t="str">
        <f>IF(E485=" --- ","",COUNTIF($E$4:E485,E485)&amp;"_"&amp;E485)</f>
        <v>393_Iron or steel products</v>
      </c>
      <c r="H485" s="181" t="s">
        <v>2173</v>
      </c>
    </row>
    <row r="486" spans="1:8" x14ac:dyDescent="0.3">
      <c r="A486" s="181" t="s">
        <v>2174</v>
      </c>
      <c r="B486" s="181" t="s">
        <v>2175</v>
      </c>
      <c r="C486" s="181" t="str">
        <f>Translations!$B$1329</f>
        <v>Hexagon screws and bolts, of stainless steel "whether or not with their nuts and washers" (excl. with socket head, wood screws, self-tapping screws and screws and bolts for fixing railway track construction material)</v>
      </c>
      <c r="D486" s="181" t="str">
        <f t="shared" si="8"/>
        <v>73181575</v>
      </c>
      <c r="E486" s="181" t="str">
        <f>Translations!$B$611</f>
        <v>Iron or steel products</v>
      </c>
      <c r="F486" s="181" t="str">
        <f>IF(E486=" --- ","",COUNTIF($E$4:E486,E486)&amp;"_"&amp;E486)</f>
        <v>394_Iron or steel products</v>
      </c>
      <c r="H486" s="181" t="s">
        <v>2176</v>
      </c>
    </row>
    <row r="487" spans="1:8" x14ac:dyDescent="0.3">
      <c r="A487" s="181" t="s">
        <v>2177</v>
      </c>
      <c r="B487" s="181" t="s">
        <v>2178</v>
      </c>
      <c r="C487" s="181" t="str">
        <f>Translations!$B$1330</f>
        <v>Hexagon screws and bolts, of iron or steel other than stainless "whether or not with their nuts and washers", with a tensile strength of &lt; 800 MPa (excl. with socket head, wood screws, self-tapping screws and screws and bolts for fixing railway track construction material)</v>
      </c>
      <c r="D487" s="181" t="str">
        <f t="shared" si="8"/>
        <v>73181582</v>
      </c>
      <c r="E487" s="181" t="str">
        <f>Translations!$B$611</f>
        <v>Iron or steel products</v>
      </c>
      <c r="F487" s="181" t="str">
        <f>IF(E487=" --- ","",COUNTIF($E$4:E487,E487)&amp;"_"&amp;E487)</f>
        <v>395_Iron or steel products</v>
      </c>
      <c r="H487" s="181" t="s">
        <v>2179</v>
      </c>
    </row>
    <row r="488" spans="1:8" x14ac:dyDescent="0.3">
      <c r="A488" s="181" t="s">
        <v>2180</v>
      </c>
      <c r="B488" s="181" t="s">
        <v>2181</v>
      </c>
      <c r="C488" s="181" t="str">
        <f>Translations!$B$1331</f>
        <v>Hexagon screws and bolts, of iron or steel other than stainless "whether or not with their nuts and washers", with a tensile strength of =&gt; 800 MPa (excl. with socket head, wood screws, self-tapping screws and screws and bolts for fixing railway track construction material)</v>
      </c>
      <c r="D488" s="181" t="str">
        <f t="shared" si="8"/>
        <v>73181588</v>
      </c>
      <c r="E488" s="181" t="str">
        <f>Translations!$B$611</f>
        <v>Iron or steel products</v>
      </c>
      <c r="F488" s="181" t="str">
        <f>IF(E488=" --- ","",COUNTIF($E$4:E488,E488)&amp;"_"&amp;E488)</f>
        <v>396_Iron or steel products</v>
      </c>
      <c r="H488" s="181" t="s">
        <v>2182</v>
      </c>
    </row>
    <row r="489" spans="1:8" x14ac:dyDescent="0.3">
      <c r="A489" s="181" t="s">
        <v>2183</v>
      </c>
      <c r="B489" s="181" t="s">
        <v>2184</v>
      </c>
      <c r="C489" s="181" t="str">
        <f>Translations!$B$1332</f>
        <v>Screws and bolts, of iron or steel "whether or not with their nuts and washers", with heads (excl. with slotted, cross-recessed or hexagonal head; wood screws, self-tapping screws and screws and bolts for fixing railway track construction material, screw hooks and screw rings)</v>
      </c>
      <c r="D489" s="181" t="str">
        <f t="shared" si="8"/>
        <v>73181595</v>
      </c>
      <c r="E489" s="181" t="str">
        <f>Translations!$B$611</f>
        <v>Iron or steel products</v>
      </c>
      <c r="F489" s="181" t="str">
        <f>IF(E489=" --- ","",COUNTIF($E$4:E489,E489)&amp;"_"&amp;E489)</f>
        <v>397_Iron or steel products</v>
      </c>
      <c r="H489" s="181" t="s">
        <v>2185</v>
      </c>
    </row>
    <row r="490" spans="1:8" x14ac:dyDescent="0.3">
      <c r="A490" s="181" t="s">
        <v>2187</v>
      </c>
      <c r="B490" s="181" t="s">
        <v>2188</v>
      </c>
      <c r="C490" s="181" t="str">
        <f>Translations!$B$1334</f>
        <v>Blind rivet nuts of stainless steel</v>
      </c>
      <c r="D490" s="181" t="str">
        <f t="shared" si="8"/>
        <v>73181631</v>
      </c>
      <c r="E490" s="181" t="str">
        <f>Translations!$B$611</f>
        <v>Iron or steel products</v>
      </c>
      <c r="F490" s="181" t="str">
        <f>IF(E490=" --- ","",COUNTIF($E$4:E490,E490)&amp;"_"&amp;E490)</f>
        <v>398_Iron or steel products</v>
      </c>
      <c r="H490" s="181" t="s">
        <v>2189</v>
      </c>
    </row>
    <row r="491" spans="1:8" x14ac:dyDescent="0.3">
      <c r="A491" s="181" t="s">
        <v>2190</v>
      </c>
      <c r="B491" s="181" t="s">
        <v>2191</v>
      </c>
      <c r="C491" s="181" t="str">
        <f>Translations!$B$1335</f>
        <v>Nuts of stainless steel (excl. blind rivet nuts)</v>
      </c>
      <c r="D491" s="181" t="str">
        <f t="shared" si="8"/>
        <v>73181639</v>
      </c>
      <c r="E491" s="181" t="str">
        <f>Translations!$B$611</f>
        <v>Iron or steel products</v>
      </c>
      <c r="F491" s="181" t="str">
        <f>IF(E491=" --- ","",COUNTIF($E$4:E491,E491)&amp;"_"&amp;E491)</f>
        <v>399_Iron or steel products</v>
      </c>
      <c r="H491" s="181" t="s">
        <v>2192</v>
      </c>
    </row>
    <row r="492" spans="1:8" x14ac:dyDescent="0.3">
      <c r="A492" s="181" t="s">
        <v>2193</v>
      </c>
      <c r="B492" s="181" t="s">
        <v>2194</v>
      </c>
      <c r="C492" s="181" t="str">
        <f>Translations!$B$1336</f>
        <v>Blind rivet nuts of iron or steel other than stainless</v>
      </c>
      <c r="D492" s="181" t="str">
        <f t="shared" si="8"/>
        <v>73181640</v>
      </c>
      <c r="E492" s="181" t="str">
        <f>Translations!$B$611</f>
        <v>Iron or steel products</v>
      </c>
      <c r="F492" s="181" t="str">
        <f>IF(E492=" --- ","",COUNTIF($E$4:E492,E492)&amp;"_"&amp;E492)</f>
        <v>400_Iron or steel products</v>
      </c>
      <c r="H492" s="181" t="s">
        <v>2195</v>
      </c>
    </row>
    <row r="493" spans="1:8" x14ac:dyDescent="0.3">
      <c r="A493" s="181" t="s">
        <v>2196</v>
      </c>
      <c r="B493" s="181" t="s">
        <v>2197</v>
      </c>
      <c r="C493" s="181" t="str">
        <f>Translations!$B$1337</f>
        <v>Self-locking nuts of iron or steel other than stainless</v>
      </c>
      <c r="D493" s="181" t="str">
        <f t="shared" si="8"/>
        <v>73181660</v>
      </c>
      <c r="E493" s="181" t="str">
        <f>Translations!$B$611</f>
        <v>Iron or steel products</v>
      </c>
      <c r="F493" s="181" t="str">
        <f>IF(E493=" --- ","",COUNTIF($E$4:E493,E493)&amp;"_"&amp;E493)</f>
        <v>401_Iron or steel products</v>
      </c>
      <c r="H493" s="181" t="s">
        <v>2198</v>
      </c>
    </row>
    <row r="494" spans="1:8" x14ac:dyDescent="0.3">
      <c r="A494" s="181" t="s">
        <v>2199</v>
      </c>
      <c r="B494" s="181" t="s">
        <v>2200</v>
      </c>
      <c r="C494" s="181" t="str">
        <f>Translations!$B$1338</f>
        <v>Nuts of iron or steel other than stainless, with an inside diameter &lt;= 12 mm (excl. blind rivet nuts and self-locking nuts)</v>
      </c>
      <c r="D494" s="181" t="str">
        <f t="shared" si="8"/>
        <v>73181692</v>
      </c>
      <c r="E494" s="181" t="str">
        <f>Translations!$B$611</f>
        <v>Iron or steel products</v>
      </c>
      <c r="F494" s="181" t="str">
        <f>IF(E494=" --- ","",COUNTIF($E$4:E494,E494)&amp;"_"&amp;E494)</f>
        <v>402_Iron or steel products</v>
      </c>
      <c r="H494" s="181" t="s">
        <v>2201</v>
      </c>
    </row>
    <row r="495" spans="1:8" x14ac:dyDescent="0.3">
      <c r="A495" s="181" t="s">
        <v>2202</v>
      </c>
      <c r="B495" s="181" t="s">
        <v>2203</v>
      </c>
      <c r="C495" s="181" t="str">
        <f>Translations!$B$1339</f>
        <v>Nuts of iron or steel other than stainless, with an inside diameter &gt; 12 mm (excl. blind rivet nuts and self-locking nuts)</v>
      </c>
      <c r="D495" s="181" t="str">
        <f t="shared" si="8"/>
        <v>73181699</v>
      </c>
      <c r="E495" s="181" t="str">
        <f>Translations!$B$611</f>
        <v>Iron or steel products</v>
      </c>
      <c r="F495" s="181" t="str">
        <f>IF(E495=" --- ","",COUNTIF($E$4:E495,E495)&amp;"_"&amp;E495)</f>
        <v>403_Iron or steel products</v>
      </c>
      <c r="H495" s="181" t="s">
        <v>2204</v>
      </c>
    </row>
    <row r="496" spans="1:8" x14ac:dyDescent="0.3">
      <c r="A496" s="181" t="s">
        <v>2205</v>
      </c>
      <c r="B496" s="181" t="s">
        <v>2206</v>
      </c>
      <c r="C496" s="181" t="str">
        <f>Translations!$B$1340</f>
        <v>Threaded articles, of iron or steel, n.e.s.</v>
      </c>
      <c r="D496" s="181" t="str">
        <f t="shared" si="8"/>
        <v>73181900</v>
      </c>
      <c r="E496" s="181" t="str">
        <f>Translations!$B$611</f>
        <v>Iron or steel products</v>
      </c>
      <c r="F496" s="181" t="str">
        <f>IF(E496=" --- ","",COUNTIF($E$4:E496,E496)&amp;"_"&amp;E496)</f>
        <v>404_Iron or steel products</v>
      </c>
      <c r="H496" s="181" t="s">
        <v>2207</v>
      </c>
    </row>
    <row r="497" spans="1:8" x14ac:dyDescent="0.3">
      <c r="A497" s="181" t="s">
        <v>2208</v>
      </c>
      <c r="B497" s="181" t="s">
        <v>2209</v>
      </c>
      <c r="C497" s="181" t="str">
        <f>Translations!$B$1341</f>
        <v>Spring washers and other lock washers, of iron or steel</v>
      </c>
      <c r="D497" s="181" t="str">
        <f t="shared" si="8"/>
        <v>73182100</v>
      </c>
      <c r="E497" s="181" t="str">
        <f>Translations!$B$611</f>
        <v>Iron or steel products</v>
      </c>
      <c r="F497" s="181" t="str">
        <f>IF(E497=" --- ","",COUNTIF($E$4:E497,E497)&amp;"_"&amp;E497)</f>
        <v>405_Iron or steel products</v>
      </c>
      <c r="H497" s="181" t="s">
        <v>2210</v>
      </c>
    </row>
    <row r="498" spans="1:8" x14ac:dyDescent="0.3">
      <c r="A498" s="181" t="s">
        <v>2211</v>
      </c>
      <c r="B498" s="181" t="s">
        <v>2212</v>
      </c>
      <c r="C498" s="181" t="str">
        <f>Translations!$B$1342</f>
        <v>Washers of iron or steel (excl. spring washers and other lock washers)</v>
      </c>
      <c r="D498" s="181" t="str">
        <f t="shared" si="8"/>
        <v>73182200</v>
      </c>
      <c r="E498" s="181" t="str">
        <f>Translations!$B$611</f>
        <v>Iron or steel products</v>
      </c>
      <c r="F498" s="181" t="str">
        <f>IF(E498=" --- ","",COUNTIF($E$4:E498,E498)&amp;"_"&amp;E498)</f>
        <v>406_Iron or steel products</v>
      </c>
      <c r="H498" s="181" t="s">
        <v>2213</v>
      </c>
    </row>
    <row r="499" spans="1:8" x14ac:dyDescent="0.3">
      <c r="A499" s="181" t="s">
        <v>2214</v>
      </c>
      <c r="B499" s="181" t="s">
        <v>2215</v>
      </c>
      <c r="C499" s="181" t="str">
        <f>Translations!$B$1343</f>
        <v>Rivets of iron or steel (excl. tubular and bifurcated rivets for particular uses)</v>
      </c>
      <c r="D499" s="181" t="str">
        <f t="shared" si="8"/>
        <v>73182300</v>
      </c>
      <c r="E499" s="181" t="str">
        <f>Translations!$B$611</f>
        <v>Iron or steel products</v>
      </c>
      <c r="F499" s="181" t="str">
        <f>IF(E499=" --- ","",COUNTIF($E$4:E499,E499)&amp;"_"&amp;E499)</f>
        <v>407_Iron or steel products</v>
      </c>
      <c r="H499" s="181" t="s">
        <v>2216</v>
      </c>
    </row>
    <row r="500" spans="1:8" x14ac:dyDescent="0.3">
      <c r="A500" s="181" t="s">
        <v>2217</v>
      </c>
      <c r="B500" s="181" t="s">
        <v>2218</v>
      </c>
      <c r="C500" s="181" t="str">
        <f>Translations!$B$1344</f>
        <v>Cotters and cotter pins, of iron or steel</v>
      </c>
      <c r="D500" s="181" t="str">
        <f t="shared" si="8"/>
        <v>73182400</v>
      </c>
      <c r="E500" s="181" t="str">
        <f>Translations!$B$611</f>
        <v>Iron or steel products</v>
      </c>
      <c r="F500" s="181" t="str">
        <f>IF(E500=" --- ","",COUNTIF($E$4:E500,E500)&amp;"_"&amp;E500)</f>
        <v>408_Iron or steel products</v>
      </c>
      <c r="H500" s="181" t="s">
        <v>2219</v>
      </c>
    </row>
    <row r="501" spans="1:8" x14ac:dyDescent="0.3">
      <c r="A501" s="181" t="s">
        <v>2220</v>
      </c>
      <c r="B501" s="181" t="s">
        <v>2221</v>
      </c>
      <c r="C501" s="181" t="str">
        <f>Translations!$B$1345</f>
        <v>Non-threaded articles, of iron or steel</v>
      </c>
      <c r="D501" s="181" t="str">
        <f t="shared" si="8"/>
        <v>73182900</v>
      </c>
      <c r="E501" s="181" t="str">
        <f>Translations!$B$611</f>
        <v>Iron or steel products</v>
      </c>
      <c r="F501" s="181" t="str">
        <f>IF(E501=" --- ","",COUNTIF($E$4:E501,E501)&amp;"_"&amp;E501)</f>
        <v>409_Iron or steel products</v>
      </c>
      <c r="H501" s="181" t="s">
        <v>2222</v>
      </c>
    </row>
    <row r="502" spans="1:8" x14ac:dyDescent="0.3">
      <c r="A502" s="181" t="s">
        <v>2224</v>
      </c>
      <c r="B502" s="181" t="s">
        <v>2225</v>
      </c>
      <c r="C502" s="181" t="str">
        <f>Translations!$B$1347</f>
        <v>Grinding balls and similar articles for mills, of iron or steel, forged or stamped, but not further worked</v>
      </c>
      <c r="D502" s="181" t="str">
        <f t="shared" si="8"/>
        <v>73261100</v>
      </c>
      <c r="E502" s="181" t="str">
        <f>Translations!$B$611</f>
        <v>Iron or steel products</v>
      </c>
      <c r="F502" s="181" t="str">
        <f>IF(E502=" --- ","",COUNTIF($E$4:E502,E502)&amp;"_"&amp;E502)</f>
        <v>410_Iron or steel products</v>
      </c>
      <c r="H502" s="181" t="s">
        <v>2226</v>
      </c>
    </row>
    <row r="503" spans="1:8" x14ac:dyDescent="0.3">
      <c r="A503" s="181" t="s">
        <v>2228</v>
      </c>
      <c r="B503" s="181" t="s">
        <v>2229</v>
      </c>
      <c r="C503" s="181" t="str">
        <f>Translations!$B$1349</f>
        <v>Articles of iron or steel, open-die forged, but not further worked, n.e.s. (excl. grinding balls and similar articles for mills)</v>
      </c>
      <c r="D503" s="181" t="str">
        <f t="shared" si="8"/>
        <v>73261910</v>
      </c>
      <c r="E503" s="181" t="str">
        <f>Translations!$B$611</f>
        <v>Iron or steel products</v>
      </c>
      <c r="F503" s="181" t="str">
        <f>IF(E503=" --- ","",COUNTIF($E$4:E503,E503)&amp;"_"&amp;E503)</f>
        <v>411_Iron or steel products</v>
      </c>
      <c r="H503" s="181" t="s">
        <v>2230</v>
      </c>
    </row>
    <row r="504" spans="1:8" x14ac:dyDescent="0.3">
      <c r="A504" s="181" t="s">
        <v>2231</v>
      </c>
      <c r="B504" s="181" t="s">
        <v>2232</v>
      </c>
      <c r="C504" s="181" t="str">
        <f>Translations!$B$1350</f>
        <v>Articles of iron or steel, closed-die forged or stamped, but not further worked, n.e.s. (excl. grinding balls and similar articles for mills)</v>
      </c>
      <c r="D504" s="181" t="str">
        <f t="shared" si="8"/>
        <v>73261990</v>
      </c>
      <c r="E504" s="181" t="str">
        <f>Translations!$B$611</f>
        <v>Iron or steel products</v>
      </c>
      <c r="F504" s="181" t="str">
        <f>IF(E504=" --- ","",COUNTIF($E$4:E504,E504)&amp;"_"&amp;E504)</f>
        <v>412_Iron or steel products</v>
      </c>
      <c r="H504" s="181" t="s">
        <v>2233</v>
      </c>
    </row>
    <row r="505" spans="1:8" x14ac:dyDescent="0.3">
      <c r="A505" s="181" t="s">
        <v>2234</v>
      </c>
      <c r="B505" s="181" t="s">
        <v>2235</v>
      </c>
      <c r="C505" s="181" t="str">
        <f>Translations!$B$1351</f>
        <v>Articles of iron or steel wire, n.e.s.</v>
      </c>
      <c r="D505" s="181" t="str">
        <f t="shared" si="8"/>
        <v>73262000</v>
      </c>
      <c r="E505" s="181" t="str">
        <f>Translations!$B$611</f>
        <v>Iron or steel products</v>
      </c>
      <c r="F505" s="181" t="str">
        <f>IF(E505=" --- ","",COUNTIF($E$4:E505,E505)&amp;"_"&amp;E505)</f>
        <v>413_Iron or steel products</v>
      </c>
      <c r="H505" s="181" t="s">
        <v>2236</v>
      </c>
    </row>
    <row r="506" spans="1:8" x14ac:dyDescent="0.3">
      <c r="A506" s="181" t="s">
        <v>2238</v>
      </c>
      <c r="B506" s="181" t="s">
        <v>2239</v>
      </c>
      <c r="C506" s="181" t="str">
        <f>Translations!$B$1353</f>
        <v>Ladders and steps, of iron or steel</v>
      </c>
      <c r="D506" s="181" t="str">
        <f t="shared" si="8"/>
        <v>73269030</v>
      </c>
      <c r="E506" s="181" t="str">
        <f>Translations!$B$611</f>
        <v>Iron or steel products</v>
      </c>
      <c r="F506" s="181" t="str">
        <f>IF(E506=" --- ","",COUNTIF($E$4:E506,E506)&amp;"_"&amp;E506)</f>
        <v>414_Iron or steel products</v>
      </c>
      <c r="H506" s="181" t="s">
        <v>2240</v>
      </c>
    </row>
    <row r="507" spans="1:8" x14ac:dyDescent="0.3">
      <c r="A507" s="181" t="s">
        <v>2241</v>
      </c>
      <c r="B507" s="181" t="s">
        <v>2242</v>
      </c>
      <c r="C507" s="181" t="str">
        <f>Translations!$B$1354</f>
        <v>Pallets and similar platforms for handling goods, of iron or steel</v>
      </c>
      <c r="D507" s="181" t="str">
        <f t="shared" si="8"/>
        <v>73269040</v>
      </c>
      <c r="E507" s="181" t="str">
        <f>Translations!$B$611</f>
        <v>Iron or steel products</v>
      </c>
      <c r="F507" s="181" t="str">
        <f>IF(E507=" --- ","",COUNTIF($E$4:E507,E507)&amp;"_"&amp;E507)</f>
        <v>415_Iron or steel products</v>
      </c>
      <c r="H507" s="181" t="s">
        <v>2243</v>
      </c>
    </row>
    <row r="508" spans="1:8" x14ac:dyDescent="0.3">
      <c r="A508" s="181" t="s">
        <v>2244</v>
      </c>
      <c r="B508" s="181" t="s">
        <v>2245</v>
      </c>
      <c r="C508" s="181" t="str">
        <f>Translations!$B$1355</f>
        <v>Reels for cables, piping and the like, of iron or steel</v>
      </c>
      <c r="D508" s="181" t="str">
        <f t="shared" si="8"/>
        <v>73269050</v>
      </c>
      <c r="E508" s="181" t="str">
        <f>Translations!$B$611</f>
        <v>Iron or steel products</v>
      </c>
      <c r="F508" s="181" t="str">
        <f>IF(E508=" --- ","",COUNTIF($E$4:E508,E508)&amp;"_"&amp;E508)</f>
        <v>416_Iron or steel products</v>
      </c>
      <c r="H508" s="181" t="s">
        <v>2246</v>
      </c>
    </row>
    <row r="509" spans="1:8" x14ac:dyDescent="0.3">
      <c r="A509" s="181" t="s">
        <v>2247</v>
      </c>
      <c r="B509" s="181" t="s">
        <v>2248</v>
      </c>
      <c r="C509" s="181" t="str">
        <f>Translations!$B$1356</f>
        <v>Ventilators, non-mechanical, guttering, hooks and like articles used in the building industry, n.e.s., of iron or steel</v>
      </c>
      <c r="D509" s="181" t="str">
        <f t="shared" si="8"/>
        <v>73269060</v>
      </c>
      <c r="E509" s="181" t="str">
        <f>Translations!$B$611</f>
        <v>Iron or steel products</v>
      </c>
      <c r="F509" s="181" t="str">
        <f>IF(E509=" --- ","",COUNTIF($E$4:E509,E509)&amp;"_"&amp;E509)</f>
        <v>417_Iron or steel products</v>
      </c>
      <c r="H509" s="181" t="s">
        <v>2249</v>
      </c>
    </row>
    <row r="510" spans="1:8" x14ac:dyDescent="0.3">
      <c r="A510" s="181" t="s">
        <v>2250</v>
      </c>
      <c r="B510" s="181" t="s">
        <v>2251</v>
      </c>
      <c r="C510" s="181" t="str">
        <f>Translations!$B$1357</f>
        <v>Articles of iron or steel, open-die forged, n.e.s.</v>
      </c>
      <c r="D510" s="181" t="str">
        <f t="shared" si="8"/>
        <v>73269092</v>
      </c>
      <c r="E510" s="181" t="str">
        <f>Translations!$B$611</f>
        <v>Iron or steel products</v>
      </c>
      <c r="F510" s="181" t="str">
        <f>IF(E510=" --- ","",COUNTIF($E$4:E510,E510)&amp;"_"&amp;E510)</f>
        <v>418_Iron or steel products</v>
      </c>
      <c r="H510" s="181" t="s">
        <v>2252</v>
      </c>
    </row>
    <row r="511" spans="1:8" x14ac:dyDescent="0.3">
      <c r="A511" s="181" t="s">
        <v>2253</v>
      </c>
      <c r="B511" s="181" t="s">
        <v>2254</v>
      </c>
      <c r="C511" s="181" t="str">
        <f>Translations!$B$1358</f>
        <v>Articles of iron or steel, closed-die forged, n.e.s.</v>
      </c>
      <c r="D511" s="181" t="str">
        <f t="shared" si="8"/>
        <v>73269094</v>
      </c>
      <c r="E511" s="181" t="str">
        <f>Translations!$B$611</f>
        <v>Iron or steel products</v>
      </c>
      <c r="F511" s="181" t="str">
        <f>IF(E511=" --- ","",COUNTIF($E$4:E511,E511)&amp;"_"&amp;E511)</f>
        <v>419_Iron or steel products</v>
      </c>
      <c r="H511" s="181" t="s">
        <v>2255</v>
      </c>
    </row>
    <row r="512" spans="1:8" x14ac:dyDescent="0.3">
      <c r="A512" s="181" t="s">
        <v>2256</v>
      </c>
      <c r="B512" s="181" t="s">
        <v>2257</v>
      </c>
      <c r="C512" s="181" t="str">
        <f>Translations!$B$1359</f>
        <v>Sintered articles of iron or steel, n.e.s.</v>
      </c>
      <c r="D512" s="181" t="str">
        <f t="shared" si="8"/>
        <v>73269096</v>
      </c>
      <c r="E512" s="181" t="str">
        <f>Translations!$B$611</f>
        <v>Iron or steel products</v>
      </c>
      <c r="F512" s="181" t="str">
        <f>IF(E512=" --- ","",COUNTIF($E$4:E512,E512)&amp;"_"&amp;E512)</f>
        <v>420_Iron or steel products</v>
      </c>
      <c r="H512" s="181" t="s">
        <v>2258</v>
      </c>
    </row>
    <row r="513" spans="1:8" x14ac:dyDescent="0.3">
      <c r="A513" s="181" t="s">
        <v>2259</v>
      </c>
      <c r="B513" s="181" t="s">
        <v>2260</v>
      </c>
      <c r="C513" s="181" t="str">
        <f>Translations!$B$1360</f>
        <v>Articles of iron or steel, n.e.s.</v>
      </c>
      <c r="D513" s="181" t="str">
        <f t="shared" si="8"/>
        <v>73269098</v>
      </c>
      <c r="E513" s="181" t="str">
        <f>Translations!$B$611</f>
        <v>Iron or steel products</v>
      </c>
      <c r="F513" s="181" t="str">
        <f>IF(E513=" --- ","",COUNTIF($E$4:E513,E513)&amp;"_"&amp;E513)</f>
        <v>421_Iron or steel products</v>
      </c>
      <c r="H513" s="181" t="s">
        <v>2261</v>
      </c>
    </row>
    <row r="514" spans="1:8" x14ac:dyDescent="0.3">
      <c r="A514" s="181" t="s">
        <v>3519</v>
      </c>
      <c r="B514" s="181" t="s">
        <v>3520</v>
      </c>
      <c r="C514" s="181" t="str">
        <f>Translations!B2108</f>
        <v>Aluminium slabs, not alloyed, unwrought</v>
      </c>
      <c r="D514" s="181" t="str">
        <f t="shared" si="8"/>
        <v>76011010</v>
      </c>
      <c r="E514" s="181" t="str">
        <f>Translations!$B$689</f>
        <v>Unwrought aluminium</v>
      </c>
      <c r="F514" s="181" t="str">
        <f>IF(E514=" --- ","",COUNTIF($E$4:E514,E514)&amp;"_"&amp;E514)</f>
        <v>1_Unwrought aluminium</v>
      </c>
      <c r="H514" s="181" t="s">
        <v>3521</v>
      </c>
    </row>
    <row r="515" spans="1:8" x14ac:dyDescent="0.3">
      <c r="A515" s="181" t="s">
        <v>3522</v>
      </c>
      <c r="B515" s="181" t="s">
        <v>3523</v>
      </c>
      <c r="C515" s="181" t="str">
        <f>Translations!B2109</f>
        <v>Aluminium, not alloyed, unwrought (excl. slabs)</v>
      </c>
      <c r="D515" s="181" t="str">
        <f t="shared" si="8"/>
        <v>76011090</v>
      </c>
      <c r="E515" s="181" t="str">
        <f>Translations!$B$689</f>
        <v>Unwrought aluminium</v>
      </c>
      <c r="F515" s="181" t="str">
        <f>IF(E515=" --- ","",COUNTIF($E$4:E515,E515)&amp;"_"&amp;E515)</f>
        <v>2_Unwrought aluminium</v>
      </c>
      <c r="H515" s="181" t="s">
        <v>3524</v>
      </c>
    </row>
    <row r="516" spans="1:8" x14ac:dyDescent="0.3">
      <c r="A516" s="181" t="s">
        <v>3525</v>
      </c>
      <c r="B516" s="181" t="s">
        <v>3526</v>
      </c>
      <c r="C516" s="181" t="str">
        <f>Translations!B2110</f>
        <v>Unwrought aluminium alloys in the form of slabs</v>
      </c>
      <c r="D516" s="181" t="str">
        <f t="shared" si="8"/>
        <v>76012030</v>
      </c>
      <c r="E516" s="181" t="str">
        <f>Translations!$B$689</f>
        <v>Unwrought aluminium</v>
      </c>
      <c r="F516" s="181" t="str">
        <f>IF(E516=" --- ","",COUNTIF($E$4:E516,E516)&amp;"_"&amp;E516)</f>
        <v>3_Unwrought aluminium</v>
      </c>
      <c r="H516" s="181" t="s">
        <v>3527</v>
      </c>
    </row>
    <row r="517" spans="1:8" x14ac:dyDescent="0.3">
      <c r="A517" s="181" t="s">
        <v>3528</v>
      </c>
      <c r="B517" s="181" t="s">
        <v>3529</v>
      </c>
      <c r="C517" s="181" t="str">
        <f>Translations!B2111</f>
        <v>Unwrought aluminium alloys in the form of billets</v>
      </c>
      <c r="D517" s="181" t="str">
        <f t="shared" si="8"/>
        <v>76012040</v>
      </c>
      <c r="E517" s="181" t="str">
        <f>Translations!$B$689</f>
        <v>Unwrought aluminium</v>
      </c>
      <c r="F517" s="181" t="str">
        <f>IF(E517=" --- ","",COUNTIF($E$4:E517,E517)&amp;"_"&amp;E517)</f>
        <v>4_Unwrought aluminium</v>
      </c>
      <c r="H517" s="181" t="s">
        <v>3530</v>
      </c>
    </row>
    <row r="518" spans="1:8" x14ac:dyDescent="0.3">
      <c r="A518" s="181" t="s">
        <v>2265</v>
      </c>
      <c r="B518" s="181" t="s">
        <v>2266</v>
      </c>
      <c r="C518" s="181" t="str">
        <f>Translations!$B$1364</f>
        <v>Unwrought aluminium alloys (excl. slabs and billets)</v>
      </c>
      <c r="D518" s="181" t="str">
        <f t="shared" si="8"/>
        <v>76012080</v>
      </c>
      <c r="E518" s="181" t="str">
        <f>Translations!$B$689</f>
        <v>Unwrought aluminium</v>
      </c>
      <c r="F518" s="181" t="str">
        <f>IF(E518=" --- ","",COUNTIF($E$4:E518,E518)&amp;"_"&amp;E518)</f>
        <v>5_Unwrought aluminium</v>
      </c>
      <c r="H518" s="181" t="s">
        <v>2267</v>
      </c>
    </row>
    <row r="519" spans="1:8" x14ac:dyDescent="0.3">
      <c r="A519" s="181" t="s">
        <v>2269</v>
      </c>
      <c r="B519" s="181" t="s">
        <v>2270</v>
      </c>
      <c r="C519" s="181" t="str">
        <f>Translations!$B$1366</f>
        <v>Powders of aluminium, of non-lamellar structure (excl. pellets of aluminium)</v>
      </c>
      <c r="D519" s="181" t="str">
        <f t="shared" si="8"/>
        <v>76031000</v>
      </c>
      <c r="E519" s="181" t="str">
        <f>Translations!$B$688</f>
        <v>Aluminium products</v>
      </c>
      <c r="F519" s="181" t="str">
        <f>IF(E519=" --- ","",COUNTIF($E$4:E519,E519)&amp;"_"&amp;E519)</f>
        <v>1_Aluminium products</v>
      </c>
      <c r="H519" s="181" t="s">
        <v>2271</v>
      </c>
    </row>
    <row r="520" spans="1:8" x14ac:dyDescent="0.3">
      <c r="A520" s="181" t="s">
        <v>2272</v>
      </c>
      <c r="B520" s="181" t="s">
        <v>2273</v>
      </c>
      <c r="C520" s="181" t="str">
        <f>Translations!$B$1367</f>
        <v>Powders of aluminium, of lamellar structure, and flakes of aluminium (excl. pellets of aluminium, and spangles)</v>
      </c>
      <c r="D520" s="181" t="str">
        <f t="shared" si="8"/>
        <v>76032000</v>
      </c>
      <c r="E520" s="181" t="str">
        <f>Translations!$B$688</f>
        <v>Aluminium products</v>
      </c>
      <c r="F520" s="181" t="str">
        <f>IF(E520=" --- ","",COUNTIF($E$4:E520,E520)&amp;"_"&amp;E520)</f>
        <v>2_Aluminium products</v>
      </c>
      <c r="H520" s="181" t="s">
        <v>2274</v>
      </c>
    </row>
    <row r="521" spans="1:8" x14ac:dyDescent="0.3">
      <c r="A521" s="181" t="s">
        <v>2277</v>
      </c>
      <c r="B521" s="181" t="s">
        <v>2278</v>
      </c>
      <c r="C521" s="181" t="str">
        <f>Translations!$B$1370</f>
        <v>Bars, rods and profiles, of non-alloy aluminium</v>
      </c>
      <c r="D521" s="181" t="str">
        <f t="shared" si="8"/>
        <v>76041010</v>
      </c>
      <c r="E521" s="181" t="str">
        <f>Translations!$B$688</f>
        <v>Aluminium products</v>
      </c>
      <c r="F521" s="181" t="str">
        <f>IF(E521=" --- ","",COUNTIF($E$4:E521,E521)&amp;"_"&amp;E521)</f>
        <v>3_Aluminium products</v>
      </c>
      <c r="H521" s="181" t="s">
        <v>2279</v>
      </c>
    </row>
    <row r="522" spans="1:8" x14ac:dyDescent="0.3">
      <c r="A522" s="181" t="s">
        <v>2280</v>
      </c>
      <c r="B522" s="181" t="s">
        <v>2281</v>
      </c>
      <c r="C522" s="181" t="str">
        <f>Translations!$B$1371</f>
        <v>Profiles of non-alloy aluminium, n.e.s.</v>
      </c>
      <c r="D522" s="181" t="str">
        <f t="shared" si="8"/>
        <v>76041090</v>
      </c>
      <c r="E522" s="181" t="str">
        <f>Translations!$B$688</f>
        <v>Aluminium products</v>
      </c>
      <c r="F522" s="181" t="str">
        <f>IF(E522=" --- ","",COUNTIF($E$4:E522,E522)&amp;"_"&amp;E522)</f>
        <v>4_Aluminium products</v>
      </c>
      <c r="H522" s="181" t="s">
        <v>2282</v>
      </c>
    </row>
    <row r="523" spans="1:8" x14ac:dyDescent="0.3">
      <c r="A523" s="181" t="s">
        <v>2283</v>
      </c>
      <c r="B523" s="181" t="s">
        <v>2284</v>
      </c>
      <c r="C523" s="181" t="str">
        <f>Translations!$B$1372</f>
        <v>Hollow profiles of aluminium alloys, n.e.s.</v>
      </c>
      <c r="D523" s="181" t="str">
        <f t="shared" si="8"/>
        <v>76042100</v>
      </c>
      <c r="E523" s="181" t="str">
        <f>Translations!$B$688</f>
        <v>Aluminium products</v>
      </c>
      <c r="F523" s="181" t="str">
        <f>IF(E523=" --- ","",COUNTIF($E$4:E523,E523)&amp;"_"&amp;E523)</f>
        <v>5_Aluminium products</v>
      </c>
      <c r="H523" s="181" t="s">
        <v>2285</v>
      </c>
    </row>
    <row r="524" spans="1:8" x14ac:dyDescent="0.3">
      <c r="A524" s="181" t="s">
        <v>2287</v>
      </c>
      <c r="B524" s="181" t="s">
        <v>2288</v>
      </c>
      <c r="C524" s="181" t="str">
        <f>Translations!$B$1374</f>
        <v>Bars and rods of aluminium alloys</v>
      </c>
      <c r="D524" s="181" t="str">
        <f t="shared" si="8"/>
        <v>76042910</v>
      </c>
      <c r="E524" s="181" t="str">
        <f>Translations!$B$688</f>
        <v>Aluminium products</v>
      </c>
      <c r="F524" s="181" t="str">
        <f>IF(E524=" --- ","",COUNTIF($E$4:E524,E524)&amp;"_"&amp;E524)</f>
        <v>6_Aluminium products</v>
      </c>
      <c r="H524" s="181" t="s">
        <v>2289</v>
      </c>
    </row>
    <row r="525" spans="1:8" x14ac:dyDescent="0.3">
      <c r="A525" s="181" t="s">
        <v>2290</v>
      </c>
      <c r="B525" s="181" t="s">
        <v>2291</v>
      </c>
      <c r="C525" s="181" t="str">
        <f>Translations!$B$1375</f>
        <v>Solid profiles, of aluminium alloys, n.e.s.</v>
      </c>
      <c r="D525" s="181" t="str">
        <f t="shared" si="8"/>
        <v>76042990</v>
      </c>
      <c r="E525" s="181" t="str">
        <f>Translations!$B$688</f>
        <v>Aluminium products</v>
      </c>
      <c r="F525" s="181" t="str">
        <f>IF(E525=" --- ","",COUNTIF($E$4:E525,E525)&amp;"_"&amp;E525)</f>
        <v>7_Aluminium products</v>
      </c>
      <c r="H525" s="181" t="s">
        <v>2292</v>
      </c>
    </row>
    <row r="526" spans="1:8" x14ac:dyDescent="0.3">
      <c r="A526" s="181" t="s">
        <v>2294</v>
      </c>
      <c r="B526" s="181" t="s">
        <v>2295</v>
      </c>
      <c r="C526" s="181" t="str">
        <f>Translations!$B$1377</f>
        <v>Wire of non-alloy aluminium, with a maximum cross-sectional dimension of &gt; 7 mm (excl. stranded wire, cables, plaited bands and the like and other articles of heading 7614, and electrically insulated wires)</v>
      </c>
      <c r="D526" s="181" t="str">
        <f t="shared" si="8"/>
        <v>76051100</v>
      </c>
      <c r="E526" s="181" t="str">
        <f>Translations!$B$688</f>
        <v>Aluminium products</v>
      </c>
      <c r="F526" s="181" t="str">
        <f>IF(E526=" --- ","",COUNTIF($E$4:E526,E526)&amp;"_"&amp;E526)</f>
        <v>8_Aluminium products</v>
      </c>
      <c r="H526" s="181" t="s">
        <v>2296</v>
      </c>
    </row>
    <row r="527" spans="1:8" x14ac:dyDescent="0.3">
      <c r="A527" s="181" t="s">
        <v>2297</v>
      </c>
      <c r="B527" s="181" t="s">
        <v>2298</v>
      </c>
      <c r="C527" s="181" t="str">
        <f>Translations!$B$1378</f>
        <v>Wire of non-alloy aluminium, with a maximum cross-sectional dimension of &lt;= 7 mm (other than stranded wires, cables, ropes and other articles of heading 7614, electrically insulated wires, strings for musical instruments)</v>
      </c>
      <c r="D527" s="181" t="str">
        <f t="shared" si="8"/>
        <v>76051900</v>
      </c>
      <c r="E527" s="181" t="str">
        <f>Translations!$B$688</f>
        <v>Aluminium products</v>
      </c>
      <c r="F527" s="181" t="str">
        <f>IF(E527=" --- ","",COUNTIF($E$4:E527,E527)&amp;"_"&amp;E527)</f>
        <v>9_Aluminium products</v>
      </c>
      <c r="H527" s="181" t="s">
        <v>2299</v>
      </c>
    </row>
    <row r="528" spans="1:8" x14ac:dyDescent="0.3">
      <c r="A528" s="181" t="s">
        <v>2300</v>
      </c>
      <c r="B528" s="181" t="s">
        <v>2301</v>
      </c>
      <c r="C528" s="181" t="str">
        <f>Translations!$B$1379</f>
        <v>Wire of aluminium alloys, with a maximum cross-sectional dimension of &gt; 7 mm (excl. stranded wire, cables, plaited bands and the like and other articles of heading 7614, and electrically insulated wires)</v>
      </c>
      <c r="D528" s="181" t="str">
        <f t="shared" si="8"/>
        <v>76052100</v>
      </c>
      <c r="E528" s="181" t="str">
        <f>Translations!$B$688</f>
        <v>Aluminium products</v>
      </c>
      <c r="F528" s="181" t="str">
        <f>IF(E528=" --- ","",COUNTIF($E$4:E528,E528)&amp;"_"&amp;E528)</f>
        <v>10_Aluminium products</v>
      </c>
      <c r="H528" s="181" t="s">
        <v>2302</v>
      </c>
    </row>
    <row r="529" spans="1:8" x14ac:dyDescent="0.3">
      <c r="A529" s="181" t="s">
        <v>2303</v>
      </c>
      <c r="B529" s="181" t="s">
        <v>2304</v>
      </c>
      <c r="C529" s="181" t="str">
        <f>Translations!$B$1380</f>
        <v>Wire, of aluminium alloys, having a maximum cross-sectional dimension of &lt;= 7 mm (other than stranded wires, cables, ropes and other articles of heading 7614, electrically insulated wires, strings for musical instruments)</v>
      </c>
      <c r="D529" s="181" t="str">
        <f t="shared" si="8"/>
        <v>76052900</v>
      </c>
      <c r="E529" s="181" t="str">
        <f>Translations!$B$688</f>
        <v>Aluminium products</v>
      </c>
      <c r="F529" s="181" t="str">
        <f>IF(E529=" --- ","",COUNTIF($E$4:E529,E529)&amp;"_"&amp;E529)</f>
        <v>11_Aluminium products</v>
      </c>
      <c r="H529" s="181" t="s">
        <v>2305</v>
      </c>
    </row>
    <row r="530" spans="1:8" x14ac:dyDescent="0.3">
      <c r="A530" s="181" t="s">
        <v>2308</v>
      </c>
      <c r="B530" s="181" t="s">
        <v>2309</v>
      </c>
      <c r="C530" s="181" t="str">
        <f>Translations!$B$1383</f>
        <v>Aluminium Composite Panel, of non-alloy aluminium, of a thickness of &gt; 0,2 mm</v>
      </c>
      <c r="D530" s="181" t="str">
        <f t="shared" ref="D530:D572" si="9">SUBSTITUTE(B530," ","")</f>
        <v>76061130</v>
      </c>
      <c r="E530" s="181" t="str">
        <f>Translations!$B$688</f>
        <v>Aluminium products</v>
      </c>
      <c r="F530" s="181" t="str">
        <f>IF(E530=" --- ","",COUNTIF($E$4:E530,E530)&amp;"_"&amp;E530)</f>
        <v>12_Aluminium products</v>
      </c>
      <c r="H530" s="181" t="s">
        <v>2310</v>
      </c>
    </row>
    <row r="531" spans="1:8" x14ac:dyDescent="0.3">
      <c r="A531" s="181" t="s">
        <v>2311</v>
      </c>
      <c r="B531" s="181" t="s">
        <v>2312</v>
      </c>
      <c r="C531" s="181" t="str">
        <f>Translations!$B$1384</f>
        <v>Plates, sheets and strip, of non-alloy aluminium, of a thickness of &gt; 0,2 mm, square or rectangular, painted, varnished or coated with plastics (excl. Aluminium Composite Panel)</v>
      </c>
      <c r="D531" s="181" t="str">
        <f t="shared" si="9"/>
        <v>76061150</v>
      </c>
      <c r="E531" s="181" t="str">
        <f>Translations!$B$688</f>
        <v>Aluminium products</v>
      </c>
      <c r="F531" s="181" t="str">
        <f>IF(E531=" --- ","",COUNTIF($E$4:E531,E531)&amp;"_"&amp;E531)</f>
        <v>13_Aluminium products</v>
      </c>
      <c r="H531" s="181" t="s">
        <v>2313</v>
      </c>
    </row>
    <row r="532" spans="1:8" x14ac:dyDescent="0.3">
      <c r="A532" s="181" t="s">
        <v>2314</v>
      </c>
      <c r="B532" s="181" t="s">
        <v>2315</v>
      </c>
      <c r="C532" s="181" t="str">
        <f>Translations!$B$1385</f>
        <v>Plates, sheets and strip, of non-alloy aluminium, of a thickness of &gt; 0,2 mm but &lt; 3 mm, square or rectangular (excl. such products painted, varnished or coated with plastics, and expanded plates, sheets and strip)</v>
      </c>
      <c r="D532" s="181" t="str">
        <f t="shared" si="9"/>
        <v>76061191</v>
      </c>
      <c r="E532" s="181" t="str">
        <f>Translations!$B$688</f>
        <v>Aluminium products</v>
      </c>
      <c r="F532" s="181" t="str">
        <f>IF(E532=" --- ","",COUNTIF($E$4:E532,E532)&amp;"_"&amp;E532)</f>
        <v>14_Aluminium products</v>
      </c>
      <c r="H532" s="181" t="s">
        <v>2316</v>
      </c>
    </row>
    <row r="533" spans="1:8" x14ac:dyDescent="0.3">
      <c r="A533" s="181" t="s">
        <v>2317</v>
      </c>
      <c r="B533" s="181" t="s">
        <v>2318</v>
      </c>
      <c r="C533" s="181" t="str">
        <f>Translations!$B$1386</f>
        <v>Plates, sheets and strip, of non-alloy aluminium, of a thickness of &gt;= 3 mm but &lt; 6 mm, square or rectangular (excl. such products painted, varnished or coated with plastics)</v>
      </c>
      <c r="D533" s="181" t="str">
        <f t="shared" si="9"/>
        <v>76061193</v>
      </c>
      <c r="E533" s="181" t="str">
        <f>Translations!$B$688</f>
        <v>Aluminium products</v>
      </c>
      <c r="F533" s="181" t="str">
        <f>IF(E533=" --- ","",COUNTIF($E$4:E533,E533)&amp;"_"&amp;E533)</f>
        <v>15_Aluminium products</v>
      </c>
      <c r="H533" s="181" t="s">
        <v>2319</v>
      </c>
    </row>
    <row r="534" spans="1:8" x14ac:dyDescent="0.3">
      <c r="A534" s="181" t="s">
        <v>2320</v>
      </c>
      <c r="B534" s="181" t="s">
        <v>2321</v>
      </c>
      <c r="C534" s="181" t="str">
        <f>Translations!$B$1387</f>
        <v>Plates, sheets and strip, of non-alloy aluminium, of a thickness of &gt;= 6 mm, square or rectangular (excl. such products painted, varnished or coated with plastics)</v>
      </c>
      <c r="D534" s="181" t="str">
        <f t="shared" si="9"/>
        <v>76061199</v>
      </c>
      <c r="E534" s="181" t="str">
        <f>Translations!$B$688</f>
        <v>Aluminium products</v>
      </c>
      <c r="F534" s="181" t="str">
        <f>IF(E534=" --- ","",COUNTIF($E$4:E534,E534)&amp;"_"&amp;E534)</f>
        <v>16_Aluminium products</v>
      </c>
      <c r="H534" s="181" t="s">
        <v>2322</v>
      </c>
    </row>
    <row r="535" spans="1:8" x14ac:dyDescent="0.3">
      <c r="A535" s="181" t="s">
        <v>2324</v>
      </c>
      <c r="B535" s="181" t="s">
        <v>2325</v>
      </c>
      <c r="C535" s="181" t="str">
        <f>Translations!$B$1389</f>
        <v>Beverage can body stock, of aluminium alloys, of a thickness of &gt; 0,2 mm</v>
      </c>
      <c r="D535" s="181" t="str">
        <f t="shared" si="9"/>
        <v>76061211</v>
      </c>
      <c r="E535" s="181" t="str">
        <f>Translations!$B$688</f>
        <v>Aluminium products</v>
      </c>
      <c r="F535" s="181" t="str">
        <f>IF(E535=" --- ","",COUNTIF($E$4:E535,E535)&amp;"_"&amp;E535)</f>
        <v>17_Aluminium products</v>
      </c>
      <c r="H535" s="181" t="s">
        <v>2326</v>
      </c>
    </row>
    <row r="536" spans="1:8" x14ac:dyDescent="0.3">
      <c r="A536" s="181" t="s">
        <v>2327</v>
      </c>
      <c r="B536" s="181" t="s">
        <v>2328</v>
      </c>
      <c r="C536" s="181" t="str">
        <f>Translations!$B$1390</f>
        <v>Beverage can end stock and tab stock, of aluminium alloys, of a thickness of &gt; 0,2 mm</v>
      </c>
      <c r="D536" s="181" t="str">
        <f t="shared" si="9"/>
        <v>76061219</v>
      </c>
      <c r="E536" s="181" t="str">
        <f>Translations!$B$688</f>
        <v>Aluminium products</v>
      </c>
      <c r="F536" s="181" t="str">
        <f>IF(E536=" --- ","",COUNTIF($E$4:E536,E536)&amp;"_"&amp;E536)</f>
        <v>18_Aluminium products</v>
      </c>
      <c r="H536" s="181" t="s">
        <v>2329</v>
      </c>
    </row>
    <row r="537" spans="1:8" x14ac:dyDescent="0.3">
      <c r="A537" s="181" t="s">
        <v>2330</v>
      </c>
      <c r="B537" s="181" t="s">
        <v>2331</v>
      </c>
      <c r="C537" s="181" t="str">
        <f>Translations!$B$1391</f>
        <v>Aluminium Composite Panel, of aluminium alloys, of a thickness of &gt; 0,2 mm</v>
      </c>
      <c r="D537" s="181" t="str">
        <f t="shared" si="9"/>
        <v>76061230</v>
      </c>
      <c r="E537" s="181" t="str">
        <f>Translations!$B$688</f>
        <v>Aluminium products</v>
      </c>
      <c r="F537" s="181" t="str">
        <f>IF(E537=" --- ","",COUNTIF($E$4:E537,E537)&amp;"_"&amp;E537)</f>
        <v>19_Aluminium products</v>
      </c>
      <c r="H537" s="181" t="s">
        <v>2332</v>
      </c>
    </row>
    <row r="538" spans="1:8" x14ac:dyDescent="0.3">
      <c r="A538" s="181" t="s">
        <v>2333</v>
      </c>
      <c r="B538" s="181" t="s">
        <v>2334</v>
      </c>
      <c r="C538" s="181" t="str">
        <f>Translations!$B$1392</f>
        <v>Plates, sheets and strip, of aluminium alloys, of a thickness of &gt; 0,2 mm, square or rectangular, painted, varnished or coated with plastics (excl. beverage can body stock, end stock and tab stock, and Aluminium Composite Panel)</v>
      </c>
      <c r="D538" s="181" t="str">
        <f t="shared" si="9"/>
        <v>76061250</v>
      </c>
      <c r="E538" s="181" t="str">
        <f>Translations!$B$688</f>
        <v>Aluminium products</v>
      </c>
      <c r="F538" s="181" t="str">
        <f>IF(E538=" --- ","",COUNTIF($E$4:E538,E538)&amp;"_"&amp;E538)</f>
        <v>20_Aluminium products</v>
      </c>
      <c r="H538" s="181" t="s">
        <v>2335</v>
      </c>
    </row>
    <row r="539" spans="1:8" x14ac:dyDescent="0.3">
      <c r="A539" s="181" t="s">
        <v>2336</v>
      </c>
      <c r="B539" s="181" t="s">
        <v>2337</v>
      </c>
      <c r="C539" s="181" t="str">
        <f>Translations!$B$1393</f>
        <v>Plates, sheets and strip, of aluminium alloys, of a thickness of &gt; 0,2 mm but &lt; 3 mm, square or rectangular (excl. painted, varnished or coated with plastics, expanded plates, sheets and strip, beverage can body stock, end stock and tab stock)</v>
      </c>
      <c r="D539" s="181" t="str">
        <f t="shared" si="9"/>
        <v>76061292</v>
      </c>
      <c r="E539" s="181" t="str">
        <f>Translations!$B$688</f>
        <v>Aluminium products</v>
      </c>
      <c r="F539" s="181" t="str">
        <f>IF(E539=" --- ","",COUNTIF($E$4:E539,E539)&amp;"_"&amp;E539)</f>
        <v>21_Aluminium products</v>
      </c>
      <c r="H539" s="181" t="s">
        <v>2338</v>
      </c>
    </row>
    <row r="540" spans="1:8" x14ac:dyDescent="0.3">
      <c r="A540" s="181" t="s">
        <v>2339</v>
      </c>
      <c r="B540" s="181" t="s">
        <v>2340</v>
      </c>
      <c r="C540" s="181" t="str">
        <f>Translations!$B$1394</f>
        <v>Plates, sheets and strip, of aluminium alloys, of a thickness of &gt;= 3 mm but &lt; 6 mm, square or rectangular (excl. such products painted, varnished or coated with plastics)</v>
      </c>
      <c r="D540" s="181" t="str">
        <f t="shared" si="9"/>
        <v>76061293</v>
      </c>
      <c r="E540" s="181" t="str">
        <f>Translations!$B$688</f>
        <v>Aluminium products</v>
      </c>
      <c r="F540" s="181" t="str">
        <f>IF(E540=" --- ","",COUNTIF($E$4:E540,E540)&amp;"_"&amp;E540)</f>
        <v>22_Aluminium products</v>
      </c>
      <c r="H540" s="181" t="s">
        <v>2341</v>
      </c>
    </row>
    <row r="541" spans="1:8" x14ac:dyDescent="0.3">
      <c r="A541" s="181" t="s">
        <v>2342</v>
      </c>
      <c r="B541" s="181" t="s">
        <v>2343</v>
      </c>
      <c r="C541" s="181" t="str">
        <f>Translations!$B$1395</f>
        <v>Plates, sheets and strip, of aluminium alloys, of a thickness of &gt;= 6 mm, square or rectangular (excl. such products painted, varnished or coated with plastics)</v>
      </c>
      <c r="D541" s="181" t="str">
        <f t="shared" si="9"/>
        <v>76061299</v>
      </c>
      <c r="E541" s="181" t="str">
        <f>Translations!$B$688</f>
        <v>Aluminium products</v>
      </c>
      <c r="F541" s="181" t="str">
        <f>IF(E541=" --- ","",COUNTIF($E$4:E541,E541)&amp;"_"&amp;E541)</f>
        <v>23_Aluminium products</v>
      </c>
      <c r="H541" s="181" t="s">
        <v>2344</v>
      </c>
    </row>
    <row r="542" spans="1:8" x14ac:dyDescent="0.3">
      <c r="A542" s="181" t="s">
        <v>2345</v>
      </c>
      <c r="B542" s="181" t="s">
        <v>2346</v>
      </c>
      <c r="C542" s="181" t="str">
        <f>Translations!$B$1396</f>
        <v>Plates, sheets and strip, of non-alloy aluminium, of a thickness of &gt; 0,2 mm (other than square or rectangular)</v>
      </c>
      <c r="D542" s="181" t="str">
        <f t="shared" si="9"/>
        <v>76069100</v>
      </c>
      <c r="E542" s="181" t="str">
        <f>Translations!$B$688</f>
        <v>Aluminium products</v>
      </c>
      <c r="F542" s="181" t="str">
        <f>IF(E542=" --- ","",COUNTIF($E$4:E542,E542)&amp;"_"&amp;E542)</f>
        <v>24_Aluminium products</v>
      </c>
      <c r="H542" s="181" t="s">
        <v>2347</v>
      </c>
    </row>
    <row r="543" spans="1:8" x14ac:dyDescent="0.3">
      <c r="A543" s="181" t="s">
        <v>2348</v>
      </c>
      <c r="B543" s="181" t="s">
        <v>2349</v>
      </c>
      <c r="C543" s="181" t="str">
        <f>Translations!$B$1397</f>
        <v>Plates, sheets and strip, of aluminium alloys, of a thickness of &gt; 0,2 mm (other than square or rectangular)</v>
      </c>
      <c r="D543" s="181" t="str">
        <f t="shared" si="9"/>
        <v>76069200</v>
      </c>
      <c r="E543" s="181" t="str">
        <f>Translations!$B$688</f>
        <v>Aluminium products</v>
      </c>
      <c r="F543" s="181" t="str">
        <f>IF(E543=" --- ","",COUNTIF($E$4:E543,E543)&amp;"_"&amp;E543)</f>
        <v>25_Aluminium products</v>
      </c>
      <c r="H543" s="181" t="s">
        <v>2350</v>
      </c>
    </row>
    <row r="544" spans="1:8" x14ac:dyDescent="0.3">
      <c r="A544" s="181" t="s">
        <v>2353</v>
      </c>
      <c r="B544" s="181" t="s">
        <v>2354</v>
      </c>
      <c r="C544" s="181" t="str">
        <f>Translations!$B$1400</f>
        <v>Aluminium foil, not backed, rolled but not further worked, of a thickness of &lt; 0,021 mm, in rolls of a weight of &lt;= 10 kg (excl. stamping foils of heading 3212, and foil made up as christmas tree decorating material)</v>
      </c>
      <c r="D544" s="181" t="str">
        <f t="shared" si="9"/>
        <v>76071111</v>
      </c>
      <c r="E544" s="181" t="str">
        <f>Translations!$B$688</f>
        <v>Aluminium products</v>
      </c>
      <c r="F544" s="181" t="str">
        <f>IF(E544=" --- ","",COUNTIF($E$4:E544,E544)&amp;"_"&amp;E544)</f>
        <v>26_Aluminium products</v>
      </c>
      <c r="H544" s="181" t="s">
        <v>3517</v>
      </c>
    </row>
    <row r="545" spans="1:8" x14ac:dyDescent="0.3">
      <c r="A545" s="181" t="s">
        <v>2356</v>
      </c>
      <c r="B545" s="181" t="s">
        <v>2357</v>
      </c>
      <c r="C545" s="181" t="str">
        <f>Translations!$B$1401</f>
        <v>Aluminium foil, not backed, rolled but not further worked, of a thickness of &lt; 0,021 mm (excl. stamping foils of heading 3212, and foil made up as christmas tree decorating material and in rolls of a weight &lt;= 10 kg)</v>
      </c>
      <c r="D545" s="181" t="str">
        <f t="shared" si="9"/>
        <v>76071119</v>
      </c>
      <c r="E545" s="181" t="str">
        <f>Translations!$B$688</f>
        <v>Aluminium products</v>
      </c>
      <c r="F545" s="181" t="str">
        <f>IF(E545=" --- ","",COUNTIF($E$4:E545,E545)&amp;"_"&amp;E545)</f>
        <v>27_Aluminium products</v>
      </c>
      <c r="H545" s="181" t="s">
        <v>3518</v>
      </c>
    </row>
    <row r="546" spans="1:8" x14ac:dyDescent="0.3">
      <c r="A546" s="181" t="s">
        <v>2359</v>
      </c>
      <c r="B546" s="181" t="s">
        <v>2360</v>
      </c>
      <c r="C546" s="181" t="str">
        <f>Translations!$B$1402</f>
        <v>Aluminium foil, not backed, rolled but not further worked, of a thickness of &gt;= 0,021 mm but &lt;= 2 mm (excl. stamping foils of heading 3212, and foil made up as christmas tree decorating material)</v>
      </c>
      <c r="D546" s="181" t="str">
        <f t="shared" si="9"/>
        <v>76071190</v>
      </c>
      <c r="E546" s="181" t="str">
        <f>Translations!$B$688</f>
        <v>Aluminium products</v>
      </c>
      <c r="F546" s="181" t="str">
        <f>IF(E546=" --- ","",COUNTIF($E$4:E546,E546)&amp;"_"&amp;E546)</f>
        <v>28_Aluminium products</v>
      </c>
      <c r="H546" s="181" t="s">
        <v>2361</v>
      </c>
    </row>
    <row r="547" spans="1:8" x14ac:dyDescent="0.3">
      <c r="A547" s="181" t="s">
        <v>2363</v>
      </c>
      <c r="B547" s="181" t="s">
        <v>2364</v>
      </c>
      <c r="C547" s="181" t="str">
        <f>Translations!$B$1404</f>
        <v>Aluminium foil, not backed, rolled and further worked, of a thickness of &lt; 0,021 mm (excl. stamping foils of heading 3212, and foil made up as christmas tree decorating material)</v>
      </c>
      <c r="D547" s="181" t="str">
        <f t="shared" si="9"/>
        <v>76071910</v>
      </c>
      <c r="E547" s="181" t="str">
        <f>Translations!$B$688</f>
        <v>Aluminium products</v>
      </c>
      <c r="F547" s="181" t="str">
        <f>IF(E547=" --- ","",COUNTIF($E$4:E547,E547)&amp;"_"&amp;E547)</f>
        <v>29_Aluminium products</v>
      </c>
      <c r="H547" s="181" t="s">
        <v>2365</v>
      </c>
    </row>
    <row r="548" spans="1:8" x14ac:dyDescent="0.3">
      <c r="A548" s="181" t="s">
        <v>2366</v>
      </c>
      <c r="B548" s="181" t="s">
        <v>2367</v>
      </c>
      <c r="C548" s="181" t="str">
        <f>Translations!$B$1405</f>
        <v>Aluminium foil, not backed, rolled and further worked, of a thickness (excl. any backing) from 0,021 mm to 0,2 mm (excl. stamping foils of heading 3212, and foil made up as christmas tree decorating material)</v>
      </c>
      <c r="D548" s="181" t="str">
        <f t="shared" si="9"/>
        <v>76071990</v>
      </c>
      <c r="E548" s="181" t="str">
        <f>Translations!$B$688</f>
        <v>Aluminium products</v>
      </c>
      <c r="F548" s="181" t="str">
        <f>IF(E548=" --- ","",COUNTIF($E$4:E548,E548)&amp;"_"&amp;E548)</f>
        <v>30_Aluminium products</v>
      </c>
      <c r="H548" s="181" t="s">
        <v>2368</v>
      </c>
    </row>
    <row r="549" spans="1:8" x14ac:dyDescent="0.3">
      <c r="A549" s="181" t="s">
        <v>2370</v>
      </c>
      <c r="B549" s="181" t="s">
        <v>2371</v>
      </c>
      <c r="C549" s="181" t="str">
        <f>Translations!$B$1407</f>
        <v>Aluminium foil, backed, of a thickness (excl. any backing) of &lt; 0,021 mm (excl. stamping foils of heading 3212, and foil made up as christmas tree decorating material)</v>
      </c>
      <c r="D549" s="181" t="str">
        <f t="shared" si="9"/>
        <v>76072010</v>
      </c>
      <c r="E549" s="181" t="str">
        <f>Translations!$B$688</f>
        <v>Aluminium products</v>
      </c>
      <c r="F549" s="181" t="str">
        <f>IF(E549=" --- ","",COUNTIF($E$4:E549,E549)&amp;"_"&amp;E549)</f>
        <v>31_Aluminium products</v>
      </c>
      <c r="H549" s="181" t="s">
        <v>2372</v>
      </c>
    </row>
    <row r="550" spans="1:8" x14ac:dyDescent="0.3">
      <c r="A550" s="181" t="s">
        <v>2373</v>
      </c>
      <c r="B550" s="181" t="s">
        <v>2374</v>
      </c>
      <c r="C550" s="181" t="str">
        <f>Translations!$B$1408</f>
        <v>Aluminium Composite Panel, of a thickness &lt;= 0,2 mm</v>
      </c>
      <c r="D550" s="181" t="str">
        <f t="shared" si="9"/>
        <v>76072091</v>
      </c>
      <c r="E550" s="181" t="str">
        <f>Translations!$B$688</f>
        <v>Aluminium products</v>
      </c>
      <c r="F550" s="181" t="str">
        <f>IF(E550=" --- ","",COUNTIF($E$4:E550,E550)&amp;"_"&amp;E550)</f>
        <v>32_Aluminium products</v>
      </c>
      <c r="H550" s="181" t="s">
        <v>2375</v>
      </c>
    </row>
    <row r="551" spans="1:8" x14ac:dyDescent="0.3">
      <c r="A551" s="181" t="s">
        <v>2376</v>
      </c>
      <c r="B551" s="181" t="s">
        <v>2377</v>
      </c>
      <c r="C551" s="181" t="str">
        <f>Translations!$B$1409</f>
        <v>Aluminium foil, backed, of a thickness (excl. any backing) of &gt;= 0,021 mm but &lt;= 0,2 mm (excl. stamping foils of heading 3212, foil made up as christmas tree decorating material, and Aluminium Composite Panel)</v>
      </c>
      <c r="D551" s="181" t="str">
        <f t="shared" si="9"/>
        <v>76072099</v>
      </c>
      <c r="E551" s="181" t="str">
        <f>Translations!$B$688</f>
        <v>Aluminium products</v>
      </c>
      <c r="F551" s="181" t="str">
        <f>IF(E551=" --- ","",COUNTIF($E$4:E551,E551)&amp;"_"&amp;E551)</f>
        <v>33_Aluminium products</v>
      </c>
      <c r="H551" s="181" t="s">
        <v>2378</v>
      </c>
    </row>
    <row r="552" spans="1:8" x14ac:dyDescent="0.3">
      <c r="A552" s="181" t="s">
        <v>2380</v>
      </c>
      <c r="B552" s="181" t="s">
        <v>2381</v>
      </c>
      <c r="C552" s="181" t="str">
        <f>Translations!$B$1411</f>
        <v>Tubes and pipes of non-alloy aluminium (excl. hollow profiles)</v>
      </c>
      <c r="D552" s="181" t="str">
        <f t="shared" si="9"/>
        <v>76081000</v>
      </c>
      <c r="E552" s="181" t="str">
        <f>Translations!$B$688</f>
        <v>Aluminium products</v>
      </c>
      <c r="F552" s="181" t="str">
        <f>IF(E552=" --- ","",COUNTIF($E$4:E552,E552)&amp;"_"&amp;E552)</f>
        <v>34_Aluminium products</v>
      </c>
      <c r="H552" s="181" t="s">
        <v>2382</v>
      </c>
    </row>
    <row r="553" spans="1:8" x14ac:dyDescent="0.3">
      <c r="A553" s="181" t="s">
        <v>2384</v>
      </c>
      <c r="B553" s="181" t="s">
        <v>2385</v>
      </c>
      <c r="C553" s="181" t="str">
        <f>Translations!$B$1413</f>
        <v>Tubes and pipes of aluminium alloys, welded (excl. hollow profiles)</v>
      </c>
      <c r="D553" s="181" t="str">
        <f t="shared" si="9"/>
        <v>76082020</v>
      </c>
      <c r="E553" s="181" t="str">
        <f>Translations!$B$688</f>
        <v>Aluminium products</v>
      </c>
      <c r="F553" s="181" t="str">
        <f>IF(E553=" --- ","",COUNTIF($E$4:E553,E553)&amp;"_"&amp;E553)</f>
        <v>35_Aluminium products</v>
      </c>
      <c r="H553" s="181" t="s">
        <v>2386</v>
      </c>
    </row>
    <row r="554" spans="1:8" x14ac:dyDescent="0.3">
      <c r="A554" s="181" t="s">
        <v>2387</v>
      </c>
      <c r="B554" s="181" t="s">
        <v>2388</v>
      </c>
      <c r="C554" s="181" t="str">
        <f>Translations!$B$1414</f>
        <v>Tubes and pipes of aluminium alloys, not further worked than extruded (excl. hollow profiles)</v>
      </c>
      <c r="D554" s="181" t="str">
        <f t="shared" si="9"/>
        <v>76082081</v>
      </c>
      <c r="E554" s="181" t="str">
        <f>Translations!$B$688</f>
        <v>Aluminium products</v>
      </c>
      <c r="F554" s="181" t="str">
        <f>IF(E554=" --- ","",COUNTIF($E$4:E554,E554)&amp;"_"&amp;E554)</f>
        <v>36_Aluminium products</v>
      </c>
      <c r="H554" s="181" t="s">
        <v>2389</v>
      </c>
    </row>
    <row r="555" spans="1:8" x14ac:dyDescent="0.3">
      <c r="A555" s="181" t="s">
        <v>2390</v>
      </c>
      <c r="B555" s="181" t="s">
        <v>2391</v>
      </c>
      <c r="C555" s="181" t="str">
        <f>Translations!$B$1415</f>
        <v>Tubes and pipes of aluminium alloys (excl. such products welded or not further worked than extruded, and hollow profiles)</v>
      </c>
      <c r="D555" s="181" t="str">
        <f t="shared" si="9"/>
        <v>76082089</v>
      </c>
      <c r="E555" s="181" t="str">
        <f>Translations!$B$688</f>
        <v>Aluminium products</v>
      </c>
      <c r="F555" s="181" t="str">
        <f>IF(E555=" --- ","",COUNTIF($E$4:E555,E555)&amp;"_"&amp;E555)</f>
        <v>37_Aluminium products</v>
      </c>
      <c r="H555" s="181" t="s">
        <v>2392</v>
      </c>
    </row>
    <row r="556" spans="1:8" x14ac:dyDescent="0.3">
      <c r="A556" s="181" t="s">
        <v>2393</v>
      </c>
      <c r="B556" s="181" t="s">
        <v>2394</v>
      </c>
      <c r="C556" s="181" t="str">
        <f>Translations!$B$1416</f>
        <v>Aluminium tube or pipe fittings "e.g., couplings, elbows, sleeves"</v>
      </c>
      <c r="D556" s="181" t="str">
        <f t="shared" si="9"/>
        <v>76090000</v>
      </c>
      <c r="E556" s="181" t="str">
        <f>Translations!$B$688</f>
        <v>Aluminium products</v>
      </c>
      <c r="F556" s="181" t="str">
        <f>IF(E556=" --- ","",COUNTIF($E$4:E556,E556)&amp;"_"&amp;E556)</f>
        <v>38_Aluminium products</v>
      </c>
      <c r="H556" s="181" t="s">
        <v>2395</v>
      </c>
    </row>
    <row r="557" spans="1:8" x14ac:dyDescent="0.3">
      <c r="A557" s="181" t="s">
        <v>2397</v>
      </c>
      <c r="B557" s="181" t="s">
        <v>2398</v>
      </c>
      <c r="C557" s="181" t="str">
        <f>Translations!$B$1418</f>
        <v>Doors, windows and their frames and thresholds for door, of aluminium (excl. door furniture)</v>
      </c>
      <c r="D557" s="181" t="str">
        <f t="shared" si="9"/>
        <v>76101000</v>
      </c>
      <c r="E557" s="181" t="str">
        <f>Translations!$B$688</f>
        <v>Aluminium products</v>
      </c>
      <c r="F557" s="181" t="str">
        <f>IF(E557=" --- ","",COUNTIF($E$4:E557,E557)&amp;"_"&amp;E557)</f>
        <v>39_Aluminium products</v>
      </c>
      <c r="H557" s="181" t="s">
        <v>2399</v>
      </c>
    </row>
    <row r="558" spans="1:8" x14ac:dyDescent="0.3">
      <c r="A558" s="181" t="s">
        <v>2401</v>
      </c>
      <c r="B558" s="181" t="s">
        <v>2402</v>
      </c>
      <c r="C558" s="181" t="str">
        <f>Translations!$B$1420</f>
        <v>Bridges and bridge-sections, towers and lattice masts, of aluminium</v>
      </c>
      <c r="D558" s="181" t="str">
        <f t="shared" si="9"/>
        <v>76109010</v>
      </c>
      <c r="E558" s="181" t="str">
        <f>Translations!$B$688</f>
        <v>Aluminium products</v>
      </c>
      <c r="F558" s="181" t="str">
        <f>IF(E558=" --- ","",COUNTIF($E$4:E558,E558)&amp;"_"&amp;E558)</f>
        <v>40_Aluminium products</v>
      </c>
      <c r="H558" s="181" t="s">
        <v>2403</v>
      </c>
    </row>
    <row r="559" spans="1:8" x14ac:dyDescent="0.3">
      <c r="A559" s="181" t="s">
        <v>2404</v>
      </c>
      <c r="B559" s="181" t="s">
        <v>2405</v>
      </c>
      <c r="C559" s="181" t="str">
        <f>Translations!$B$1421</f>
        <v>Structures and parts of structures, of aluminium, n.e.s., and plates, rods, profiles, tubes and the like, prepared for use in structures, of aluminium, n.e.s. (excl. prefabricated buildings of heading 9406, doors and windows and their frames and thresholds for doors, bridges and bridge-sections, towers and lattice masts)</v>
      </c>
      <c r="D559" s="181" t="str">
        <f t="shared" si="9"/>
        <v>76109090</v>
      </c>
      <c r="E559" s="181" t="str">
        <f>Translations!$B$688</f>
        <v>Aluminium products</v>
      </c>
      <c r="F559" s="181" t="str">
        <f>IF(E559=" --- ","",COUNTIF($E$4:E559,E559)&amp;"_"&amp;E559)</f>
        <v>41_Aluminium products</v>
      </c>
      <c r="H559" s="181" t="s">
        <v>2406</v>
      </c>
    </row>
    <row r="560" spans="1:8" x14ac:dyDescent="0.3">
      <c r="A560" s="181" t="s">
        <v>2407</v>
      </c>
      <c r="B560" s="181" t="s">
        <v>2408</v>
      </c>
      <c r="C560" s="181" t="str">
        <f>Translations!$B$1422</f>
        <v>Reservoirs, tanks, vats and similar containers, of aluminium, for any material (other than compressed or liquefied gas), of a capacity of &gt; 300 l, not fitted with mechanical or thermal equipment, whether or not lined or heat-insulated (excl. containers specifically constructed or equipped for one or more types of transport)</v>
      </c>
      <c r="D560" s="181" t="str">
        <f t="shared" si="9"/>
        <v>76110000</v>
      </c>
      <c r="E560" s="181" t="str">
        <f>Translations!$B$688</f>
        <v>Aluminium products</v>
      </c>
      <c r="F560" s="181" t="str">
        <f>IF(E560=" --- ","",COUNTIF($E$4:E560,E560)&amp;"_"&amp;E560)</f>
        <v>42_Aluminium products</v>
      </c>
      <c r="H560" s="181" t="s">
        <v>2409</v>
      </c>
    </row>
    <row r="561" spans="1:8" x14ac:dyDescent="0.3">
      <c r="A561" s="181" t="s">
        <v>2411</v>
      </c>
      <c r="B561" s="181" t="s">
        <v>2412</v>
      </c>
      <c r="C561" s="181" t="str">
        <f>Translations!$B$1424</f>
        <v>Collapsible tubular containers, of aluminium</v>
      </c>
      <c r="D561" s="181" t="str">
        <f t="shared" si="9"/>
        <v>76121000</v>
      </c>
      <c r="E561" s="181" t="str">
        <f>Translations!$B$688</f>
        <v>Aluminium products</v>
      </c>
      <c r="F561" s="181" t="str">
        <f>IF(E561=" --- ","",COUNTIF($E$4:E561,E561)&amp;"_"&amp;E561)</f>
        <v>43_Aluminium products</v>
      </c>
      <c r="H561" s="181" t="s">
        <v>2413</v>
      </c>
    </row>
    <row r="562" spans="1:8" x14ac:dyDescent="0.3">
      <c r="A562" s="181" t="s">
        <v>2415</v>
      </c>
      <c r="B562" s="181" t="s">
        <v>2416</v>
      </c>
      <c r="C562" s="181" t="str">
        <f>Translations!$B$1426</f>
        <v>Containers of a kind used for aerosols, of aluminium</v>
      </c>
      <c r="D562" s="181" t="str">
        <f t="shared" si="9"/>
        <v>76129020</v>
      </c>
      <c r="E562" s="181" t="str">
        <f>Translations!$B$688</f>
        <v>Aluminium products</v>
      </c>
      <c r="F562" s="181" t="str">
        <f>IF(E562=" --- ","",COUNTIF($E$4:E562,E562)&amp;"_"&amp;E562)</f>
        <v>44_Aluminium products</v>
      </c>
      <c r="H562" s="181" t="s">
        <v>2417</v>
      </c>
    </row>
    <row r="563" spans="1:8" x14ac:dyDescent="0.3">
      <c r="A563" s="181" t="s">
        <v>2418</v>
      </c>
      <c r="B563" s="181" t="s">
        <v>2419</v>
      </c>
      <c r="C563" s="181" t="str">
        <f>Translations!$B$1427</f>
        <v>Casks, drums, cans, boxes and similar containers, of aluminium, manufactured from foil of a thickness &lt;= 0,2 mm</v>
      </c>
      <c r="D563" s="181" t="str">
        <f t="shared" si="9"/>
        <v>76129030</v>
      </c>
      <c r="E563" s="181" t="str">
        <f>Translations!$B$688</f>
        <v>Aluminium products</v>
      </c>
      <c r="F563" s="181" t="str">
        <f>IF(E563=" --- ","",COUNTIF($E$4:E563,E563)&amp;"_"&amp;E563)</f>
        <v>45_Aluminium products</v>
      </c>
      <c r="H563" s="181" t="s">
        <v>2420</v>
      </c>
    </row>
    <row r="564" spans="1:8" x14ac:dyDescent="0.3">
      <c r="A564" s="181" t="s">
        <v>2421</v>
      </c>
      <c r="B564" s="181" t="s">
        <v>2422</v>
      </c>
      <c r="C564" s="181" t="str">
        <f>Translations!$B$1428</f>
        <v>Casks, drums, cans, boxes and similar containers &lt;= 300 l, of aluminium, for any material (other than compressed or liquefied gas), n.e.s. (other than collapsible tubular containers, containers for aerosols and containers manufactured from foil of a thickness &lt;= 0,2 mm</v>
      </c>
      <c r="D564" s="181" t="str">
        <f t="shared" si="9"/>
        <v>76129080</v>
      </c>
      <c r="E564" s="181" t="str">
        <f>Translations!$B$688</f>
        <v>Aluminium products</v>
      </c>
      <c r="F564" s="181" t="str">
        <f>IF(E564=" --- ","",COUNTIF($E$4:E564,E564)&amp;"_"&amp;E564)</f>
        <v>46_Aluminium products</v>
      </c>
      <c r="H564" s="181" t="s">
        <v>2423</v>
      </c>
    </row>
    <row r="565" spans="1:8" x14ac:dyDescent="0.3">
      <c r="A565" s="181" t="s">
        <v>2424</v>
      </c>
      <c r="B565" s="181" t="s">
        <v>2425</v>
      </c>
      <c r="C565" s="181" t="str">
        <f>Translations!$B$1429</f>
        <v>Aluminium containers for compressed or liquefied gas</v>
      </c>
      <c r="D565" s="181" t="str">
        <f t="shared" si="9"/>
        <v>76130000</v>
      </c>
      <c r="E565" s="181" t="str">
        <f>Translations!$B$688</f>
        <v>Aluminium products</v>
      </c>
      <c r="F565" s="181" t="str">
        <f>IF(E565=" --- ","",COUNTIF($E$4:E565,E565)&amp;"_"&amp;E565)</f>
        <v>47_Aluminium products</v>
      </c>
      <c r="H565" s="181" t="s">
        <v>2426</v>
      </c>
    </row>
    <row r="566" spans="1:8" x14ac:dyDescent="0.3">
      <c r="A566" s="181" t="s">
        <v>2428</v>
      </c>
      <c r="B566" s="181" t="s">
        <v>2429</v>
      </c>
      <c r="C566" s="181" t="str">
        <f>Translations!$B$1431</f>
        <v>Stranded wire, cables, plaited bands and the like, of aluminium, with steel core (excl. such products electrically insulated)</v>
      </c>
      <c r="D566" s="181" t="str">
        <f t="shared" si="9"/>
        <v>76141000</v>
      </c>
      <c r="E566" s="181" t="str">
        <f>Translations!$B$688</f>
        <v>Aluminium products</v>
      </c>
      <c r="F566" s="181" t="str">
        <f>IF(E566=" --- ","",COUNTIF($E$4:E566,E566)&amp;"_"&amp;E566)</f>
        <v>48_Aluminium products</v>
      </c>
      <c r="H566" s="181" t="s">
        <v>2430</v>
      </c>
    </row>
    <row r="567" spans="1:8" x14ac:dyDescent="0.3">
      <c r="A567" s="181" t="s">
        <v>2431</v>
      </c>
      <c r="B567" s="181" t="s">
        <v>2432</v>
      </c>
      <c r="C567" s="181" t="str">
        <f>Translations!$B$1432</f>
        <v>Stranded wires, cables, ropes and similar articles, of aluminium (other than with steel core and electrically insulated products)</v>
      </c>
      <c r="D567" s="181" t="str">
        <f t="shared" si="9"/>
        <v>76149000</v>
      </c>
      <c r="E567" s="181" t="str">
        <f>Translations!$B$688</f>
        <v>Aluminium products</v>
      </c>
      <c r="F567" s="181" t="str">
        <f>IF(E567=" --- ","",COUNTIF($E$4:E567,E567)&amp;"_"&amp;E567)</f>
        <v>49_Aluminium products</v>
      </c>
      <c r="H567" s="181" t="s">
        <v>2433</v>
      </c>
    </row>
    <row r="568" spans="1:8" x14ac:dyDescent="0.3">
      <c r="A568" s="181" t="s">
        <v>2435</v>
      </c>
      <c r="B568" s="181" t="s">
        <v>2436</v>
      </c>
      <c r="C568" s="181" t="str">
        <f>Translations!$B$1434</f>
        <v>Nails, tacks, staples, screws, bolts, nuts, screw hooks, rivets, cotters, cotter pins, washers and similar articles, of aluminium (excl. staples in strips, plugs, bungs and the like, threaded)</v>
      </c>
      <c r="D568" s="181" t="str">
        <f t="shared" si="9"/>
        <v>76161000</v>
      </c>
      <c r="E568" s="181" t="str">
        <f>Translations!$B$688</f>
        <v>Aluminium products</v>
      </c>
      <c r="F568" s="181" t="str">
        <f>IF(E568=" --- ","",COUNTIF($E$4:E568,E568)&amp;"_"&amp;E568)</f>
        <v>50_Aluminium products</v>
      </c>
      <c r="H568" s="181" t="s">
        <v>2437</v>
      </c>
    </row>
    <row r="569" spans="1:8" x14ac:dyDescent="0.3">
      <c r="A569" s="181" t="s">
        <v>2438</v>
      </c>
      <c r="B569" s="181" t="s">
        <v>2439</v>
      </c>
      <c r="C569" s="181" t="str">
        <f>Translations!$B$1435</f>
        <v>Cloth, grill, netting and fencing, of aluminium wire (excl. cloth of metal fibres for clothing, lining and similar uses, and cloth, grill and netting made into hand sieves or machine parts)</v>
      </c>
      <c r="D569" s="181" t="str">
        <f t="shared" si="9"/>
        <v>76169100</v>
      </c>
      <c r="E569" s="181" t="str">
        <f>Translations!$B$688</f>
        <v>Aluminium products</v>
      </c>
      <c r="F569" s="181" t="str">
        <f>IF(E569=" --- ","",COUNTIF($E$4:E569,E569)&amp;"_"&amp;E569)</f>
        <v>51_Aluminium products</v>
      </c>
      <c r="H569" s="181" t="s">
        <v>2440</v>
      </c>
    </row>
    <row r="570" spans="1:8" x14ac:dyDescent="0.3">
      <c r="A570" s="181" t="s">
        <v>2441</v>
      </c>
      <c r="B570" s="181" t="s">
        <v>2442</v>
      </c>
      <c r="C570" s="181" t="str">
        <f>Translations!$B$1436</f>
        <v>Articles of aluminium, cast, n.e.s.</v>
      </c>
      <c r="D570" s="181" t="str">
        <f t="shared" si="9"/>
        <v>76169910</v>
      </c>
      <c r="E570" s="181" t="str">
        <f>Translations!$B$688</f>
        <v>Aluminium products</v>
      </c>
      <c r="F570" s="181" t="str">
        <f>IF(E570=" --- ","",COUNTIF($E$4:E570,E570)&amp;"_"&amp;E570)</f>
        <v>52_Aluminium products</v>
      </c>
      <c r="H570" s="181" t="s">
        <v>2443</v>
      </c>
    </row>
    <row r="571" spans="1:8" x14ac:dyDescent="0.3">
      <c r="A571" s="181" t="s">
        <v>2444</v>
      </c>
      <c r="B571" s="181" t="s">
        <v>2445</v>
      </c>
      <c r="C571" s="181" t="str">
        <f>Translations!$B$1437</f>
        <v>Articles of aluminium, uncast, n.e.s.</v>
      </c>
      <c r="D571" s="181" t="str">
        <f t="shared" si="9"/>
        <v>76169990</v>
      </c>
      <c r="E571" s="181" t="str">
        <f>Translations!$B$688</f>
        <v>Aluminium products</v>
      </c>
      <c r="F571" s="181" t="str">
        <f>IF(E571=" --- ","",COUNTIF($E$4:E571,E571)&amp;"_"&amp;E571)</f>
        <v>53_Aluminium products</v>
      </c>
      <c r="H571" s="181" t="s">
        <v>2446</v>
      </c>
    </row>
    <row r="572" spans="1:8" x14ac:dyDescent="0.3">
      <c r="A572" s="181" t="s">
        <v>592</v>
      </c>
      <c r="B572" s="181" t="s">
        <v>593</v>
      </c>
      <c r="C572" s="181" t="str">
        <f>Translations!$B$700</f>
        <v>Electrical energy</v>
      </c>
      <c r="D572" s="181" t="str">
        <f t="shared" si="9"/>
        <v>27160000</v>
      </c>
      <c r="E572" s="181" t="str">
        <f>Translations!$B$692</f>
        <v>Electricity (export to EU)</v>
      </c>
      <c r="F572" s="181" t="str">
        <f>IF(E572=" --- ","",COUNTIF($E$4:E572,E572)&amp;"_"&amp;E572)</f>
        <v>1_Electricity (export to EU)</v>
      </c>
      <c r="H572" s="181" t="s">
        <v>594</v>
      </c>
    </row>
  </sheetData>
  <sheetProtection sheet="1" objects="1" scenarios="1" formatCells="0" formatColumns="0" formatRows="0"/>
  <autoFilter ref="A3:G572" xr:uid="{00000000-0009-0000-0000-000010000000}"/>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tabColor theme="2"/>
  </sheetPr>
  <dimension ref="A1:M2125"/>
  <sheetViews>
    <sheetView zoomScaleNormal="100" workbookViewId="0">
      <pane xSplit="2" ySplit="4" topLeftCell="C1897" activePane="bottomRight" state="frozen"/>
      <selection activeCell="B2" sqref="B2:F2"/>
      <selection pane="topRight" activeCell="B2" sqref="B2:F2"/>
      <selection pane="bottomLeft" activeCell="B2" sqref="B2:F2"/>
      <selection pane="bottomRight" activeCell="B2" sqref="B2:F2"/>
    </sheetView>
  </sheetViews>
  <sheetFormatPr defaultColWidth="11.453125" defaultRowHeight="11.5" x14ac:dyDescent="0.35"/>
  <cols>
    <col min="1" max="1" width="5.81640625" style="243" customWidth="1"/>
    <col min="2" max="13" width="20.7265625" style="244" customWidth="1"/>
    <col min="14" max="16384" width="11.453125" style="244"/>
  </cols>
  <sheetData>
    <row r="1" spans="1:13" ht="14.5" x14ac:dyDescent="0.35">
      <c r="B1" s="338" t="s">
        <v>3205</v>
      </c>
    </row>
    <row r="2" spans="1:13" ht="15" thickBot="1" x14ac:dyDescent="0.4">
      <c r="B2" s="338" t="s">
        <v>3204</v>
      </c>
    </row>
    <row r="3" spans="1:13" ht="16" thickBot="1" x14ac:dyDescent="0.4">
      <c r="A3" s="339">
        <v>3</v>
      </c>
    </row>
    <row r="4" spans="1:13" s="245" customFormat="1" ht="12" thickBot="1" x14ac:dyDescent="0.4">
      <c r="A4" s="271" t="s">
        <v>3402</v>
      </c>
      <c r="B4" s="272" t="s">
        <v>2705</v>
      </c>
      <c r="C4" s="272" t="s">
        <v>2</v>
      </c>
      <c r="D4" s="272" t="s">
        <v>2690</v>
      </c>
      <c r="E4" s="272" t="s">
        <v>2690</v>
      </c>
      <c r="F4" s="272" t="s">
        <v>2691</v>
      </c>
      <c r="G4" s="272" t="s">
        <v>2692</v>
      </c>
      <c r="H4" s="272" t="s">
        <v>2693</v>
      </c>
      <c r="I4" s="272" t="s">
        <v>2694</v>
      </c>
      <c r="J4" s="272" t="s">
        <v>2695</v>
      </c>
      <c r="K4" s="272" t="s">
        <v>2696</v>
      </c>
      <c r="L4" s="272" t="s">
        <v>2716</v>
      </c>
      <c r="M4" s="272" t="s">
        <v>2717</v>
      </c>
    </row>
    <row r="5" spans="1:13" s="245" customFormat="1" ht="13" x14ac:dyDescent="0.35">
      <c r="A5" s="243">
        <v>1</v>
      </c>
      <c r="B5" s="273" t="str">
        <f>IFERROR(INDEX(C5:M5,$A$3-2),$C5)</f>
        <v>Version history</v>
      </c>
      <c r="C5" s="273" t="s">
        <v>3212</v>
      </c>
    </row>
    <row r="6" spans="1:13" s="245" customFormat="1" ht="18" x14ac:dyDescent="0.35">
      <c r="A6" s="243">
        <v>2</v>
      </c>
      <c r="B6" s="47" t="str">
        <f t="shared" ref="B6:B69" si="0">IFERROR(INDEX(C6:M6,$A$3-2),$C6)</f>
        <v>Sheet "Version history"</v>
      </c>
      <c r="C6" s="47" t="s">
        <v>3214</v>
      </c>
    </row>
    <row r="7" spans="1:13" s="245" customFormat="1" ht="13" x14ac:dyDescent="0.35">
      <c r="A7" s="243">
        <v>3</v>
      </c>
      <c r="B7" s="58" t="str">
        <f t="shared" si="0"/>
        <v>Version</v>
      </c>
      <c r="C7" s="58" t="s">
        <v>3209</v>
      </c>
    </row>
    <row r="8" spans="1:13" s="245" customFormat="1" ht="13" x14ac:dyDescent="0.35">
      <c r="A8" s="243">
        <v>4</v>
      </c>
      <c r="B8" s="58" t="str">
        <f t="shared" si="0"/>
        <v>Date</v>
      </c>
      <c r="C8" s="58" t="s">
        <v>3210</v>
      </c>
    </row>
    <row r="9" spans="1:13" s="245" customFormat="1" ht="13.5" thickBot="1" x14ac:dyDescent="0.4">
      <c r="A9" s="243">
        <v>5</v>
      </c>
      <c r="B9" s="274" t="str">
        <f t="shared" si="0"/>
        <v>Description</v>
      </c>
      <c r="C9" s="274" t="s">
        <v>3213</v>
      </c>
    </row>
    <row r="10" spans="1:13" ht="13.5" thickBot="1" x14ac:dyDescent="0.4">
      <c r="A10" s="243">
        <v>6</v>
      </c>
      <c r="B10" s="273" t="str">
        <f t="shared" si="0"/>
        <v>Table of contents</v>
      </c>
      <c r="C10" s="273" t="s">
        <v>188</v>
      </c>
      <c r="D10" s="245"/>
      <c r="E10" s="245"/>
      <c r="F10" s="245"/>
      <c r="G10" s="245"/>
      <c r="H10" s="245"/>
    </row>
    <row r="11" spans="1:13" ht="13.5" thickBot="1" x14ac:dyDescent="0.4">
      <c r="A11" s="243">
        <v>7</v>
      </c>
      <c r="B11" s="275" t="str">
        <f t="shared" si="0"/>
        <v>Navigation Area:</v>
      </c>
      <c r="C11" s="275" t="s">
        <v>189</v>
      </c>
      <c r="D11" s="245"/>
      <c r="E11" s="245"/>
      <c r="F11" s="245"/>
      <c r="G11" s="245"/>
      <c r="H11" s="245"/>
    </row>
    <row r="12" spans="1:13" ht="18" x14ac:dyDescent="0.35">
      <c r="A12" s="243">
        <v>8</v>
      </c>
      <c r="B12" s="89" t="str">
        <f t="shared" si="0"/>
        <v>Sheet "Table of contents"</v>
      </c>
      <c r="C12" s="89" t="s">
        <v>2652</v>
      </c>
      <c r="D12" s="245"/>
      <c r="E12" s="245"/>
      <c r="F12" s="245"/>
      <c r="G12" s="245"/>
      <c r="H12" s="245"/>
    </row>
    <row r="13" spans="1:13" ht="13" x14ac:dyDescent="0.35">
      <c r="A13" s="243">
        <v>9</v>
      </c>
      <c r="B13" s="250" t="str">
        <f t="shared" si="0"/>
        <v>The following two sheets summarise the results at process and product level, respectively:</v>
      </c>
      <c r="C13" s="250" t="s">
        <v>2699</v>
      </c>
      <c r="D13" s="245"/>
      <c r="E13" s="245"/>
      <c r="F13" s="245"/>
      <c r="G13" s="245"/>
      <c r="H13" s="245"/>
    </row>
    <row r="14" spans="1:13" ht="13.5" thickBot="1" x14ac:dyDescent="0.4">
      <c r="A14" s="243">
        <v>10</v>
      </c>
      <c r="B14" s="250" t="str">
        <f t="shared" si="0"/>
        <v>The following sheet summarises the main information to be communicated to the reporting declarant:</v>
      </c>
      <c r="C14" s="250" t="s">
        <v>2700</v>
      </c>
      <c r="D14" s="245"/>
      <c r="E14" s="245"/>
      <c r="F14" s="245"/>
      <c r="G14" s="245"/>
      <c r="H14" s="245"/>
    </row>
    <row r="15" spans="1:13" ht="12.5" x14ac:dyDescent="0.35">
      <c r="A15" s="243">
        <v>11</v>
      </c>
      <c r="B15" s="183" t="str">
        <f t="shared" si="0"/>
        <v>Language version:</v>
      </c>
      <c r="C15" s="183" t="s">
        <v>495</v>
      </c>
      <c r="D15" s="245"/>
      <c r="E15" s="245"/>
      <c r="F15" s="245"/>
      <c r="G15" s="245"/>
      <c r="H15" s="245"/>
    </row>
    <row r="16" spans="1:13" ht="13" thickBot="1" x14ac:dyDescent="0.4">
      <c r="A16" s="243">
        <v>12</v>
      </c>
      <c r="B16" s="184" t="str">
        <f t="shared" si="0"/>
        <v>Reference filename:</v>
      </c>
      <c r="C16" s="184" t="s">
        <v>496</v>
      </c>
      <c r="D16" s="245"/>
      <c r="E16" s="245"/>
      <c r="F16" s="245"/>
      <c r="G16" s="245"/>
      <c r="H16" s="245"/>
    </row>
    <row r="17" spans="1:8" ht="13.5" thickBot="1" x14ac:dyDescent="0.4">
      <c r="A17" s="243">
        <v>13</v>
      </c>
      <c r="B17" s="185" t="str">
        <f t="shared" si="0"/>
        <v>Information about this file:</v>
      </c>
      <c r="C17" s="185" t="s">
        <v>497</v>
      </c>
      <c r="D17" s="245"/>
      <c r="E17" s="245"/>
      <c r="F17" s="245"/>
      <c r="G17" s="245"/>
      <c r="H17" s="245"/>
    </row>
    <row r="18" spans="1:8" ht="12.5" x14ac:dyDescent="0.35">
      <c r="A18" s="243">
        <v>14</v>
      </c>
      <c r="B18" s="183" t="str">
        <f t="shared" si="0"/>
        <v>Installation name:</v>
      </c>
      <c r="C18" s="183" t="s">
        <v>498</v>
      </c>
      <c r="D18" s="245"/>
      <c r="E18" s="245"/>
      <c r="F18" s="245"/>
      <c r="G18" s="245"/>
      <c r="H18" s="245"/>
    </row>
    <row r="19" spans="1:8" ht="13" thickBot="1" x14ac:dyDescent="0.3">
      <c r="A19" s="243">
        <v>15</v>
      </c>
      <c r="B19" s="276" t="str">
        <f t="shared" si="0"/>
        <v>Reporting period:</v>
      </c>
      <c r="C19" s="276" t="s">
        <v>2726</v>
      </c>
      <c r="D19" s="245"/>
      <c r="E19" s="245"/>
      <c r="F19" s="245"/>
      <c r="G19" s="245"/>
      <c r="H19" s="245"/>
    </row>
    <row r="20" spans="1:8" ht="13" thickBot="1" x14ac:dyDescent="0.3">
      <c r="A20" s="243">
        <v>16</v>
      </c>
      <c r="B20" s="277" t="str">
        <f t="shared" si="0"/>
        <v>from:</v>
      </c>
      <c r="C20" s="277" t="s">
        <v>499</v>
      </c>
      <c r="D20" s="245"/>
      <c r="E20" s="245"/>
      <c r="F20" s="245"/>
      <c r="G20" s="245"/>
      <c r="H20" s="245"/>
    </row>
    <row r="21" spans="1:8" ht="13" thickBot="1" x14ac:dyDescent="0.4">
      <c r="A21" s="243">
        <v>17</v>
      </c>
      <c r="B21" s="186" t="str">
        <f t="shared" si="0"/>
        <v>to:</v>
      </c>
      <c r="C21" s="186" t="s">
        <v>500</v>
      </c>
      <c r="D21" s="245"/>
      <c r="E21" s="245"/>
      <c r="F21" s="245"/>
      <c r="G21" s="245"/>
      <c r="H21" s="245"/>
    </row>
    <row r="22" spans="1:8" ht="13" x14ac:dyDescent="0.35">
      <c r="A22" s="243">
        <v>18</v>
      </c>
      <c r="B22" s="273" t="str">
        <f t="shared" si="0"/>
        <v>Guidelines &amp; Conditions</v>
      </c>
      <c r="C22" s="273" t="s">
        <v>204</v>
      </c>
      <c r="D22" s="245"/>
      <c r="E22" s="245"/>
      <c r="F22" s="245"/>
      <c r="G22" s="245"/>
      <c r="H22" s="245"/>
    </row>
    <row r="23" spans="1:8" ht="18" x14ac:dyDescent="0.35">
      <c r="A23" s="243">
        <v>19</v>
      </c>
      <c r="B23" s="89" t="str">
        <f t="shared" si="0"/>
        <v>Sheet "Guidelines &amp; conditions"</v>
      </c>
      <c r="C23" s="89" t="s">
        <v>2545</v>
      </c>
      <c r="D23" s="245"/>
      <c r="E23" s="245"/>
      <c r="F23" s="245"/>
      <c r="G23" s="245"/>
      <c r="H23" s="245"/>
    </row>
    <row r="24" spans="1:8" ht="15.5" x14ac:dyDescent="0.35">
      <c r="A24" s="243">
        <v>20</v>
      </c>
      <c r="B24" s="88" t="str">
        <f t="shared" si="0"/>
        <v>General Information on this Template</v>
      </c>
      <c r="C24" s="88" t="s">
        <v>190</v>
      </c>
      <c r="D24" s="245"/>
      <c r="E24" s="245"/>
      <c r="F24" s="245"/>
      <c r="G24" s="245"/>
      <c r="H24" s="245"/>
    </row>
    <row r="25" spans="1:8" ht="12.5" x14ac:dyDescent="0.35">
      <c r="A25" s="243">
        <v>21</v>
      </c>
      <c r="B25" s="60" t="str">
        <f t="shared" si="0"/>
        <v>General information</v>
      </c>
      <c r="C25" s="60" t="s">
        <v>2544</v>
      </c>
      <c r="D25" s="245"/>
      <c r="E25" s="245"/>
      <c r="F25" s="245"/>
      <c r="G25" s="245"/>
      <c r="H25" s="245"/>
    </row>
    <row r="26" spans="1:8" ht="12.5" x14ac:dyDescent="0.35">
      <c r="A26" s="243">
        <v>22</v>
      </c>
      <c r="B26" s="253" t="str">
        <f t="shared" si="0"/>
        <v>Regulation (EU) 2023/956 establishes a carbon border adjustment mechanism (the ‘CBAM Regulation’) to address greenhouse gas emissions embedded in certain goods ('CBAM goods': iron and steel, cement, aluminium, fertilisers, hydrogen and electricity) on their importation into the customs territory of the European Union (the EU). The Regulation can be downloaded from:</v>
      </c>
      <c r="C26" s="253" t="s">
        <v>2722</v>
      </c>
      <c r="D26" s="245"/>
      <c r="E26" s="245"/>
      <c r="F26" s="245"/>
      <c r="G26" s="245"/>
      <c r="H26" s="245"/>
    </row>
    <row r="27" spans="1:8" ht="14.5" x14ac:dyDescent="0.35">
      <c r="A27" s="243">
        <v>23</v>
      </c>
      <c r="B27" s="187" t="str">
        <f t="shared" si="0"/>
        <v>https://eur-lex.europa.eu/eli/reg/2023/956/oj</v>
      </c>
      <c r="C27" t="s">
        <v>2528</v>
      </c>
      <c r="D27" s="245"/>
      <c r="E27" s="245"/>
      <c r="F27" s="245"/>
      <c r="G27" s="245"/>
      <c r="H27" s="245"/>
    </row>
    <row r="28" spans="1:8" ht="12.5" x14ac:dyDescent="0.35">
      <c r="A28" s="243">
        <v>24</v>
      </c>
      <c r="B28" s="253" t="str">
        <f t="shared" si="0"/>
        <v>Pursuant to Article 35(7) of the Regulation, the Commission adopted an implementing act which lays down the detailed rules for 'reporting declarants' (as defined in Article 2(1) of this implementing act) for reporting obligations upon import into the European Union during the transitional period from 1 October 2023 to 31 December 2025 (‘transitional period’). The Regulation can be downloaded from:</v>
      </c>
      <c r="C28" s="253" t="s">
        <v>3404</v>
      </c>
      <c r="D28" s="245"/>
      <c r="E28" s="245"/>
      <c r="F28" s="245"/>
      <c r="G28" s="245"/>
      <c r="H28" s="245"/>
    </row>
    <row r="29" spans="1:8" ht="14.5" x14ac:dyDescent="0.35">
      <c r="A29" s="243">
        <v>25</v>
      </c>
      <c r="B29" s="187" t="str">
        <f t="shared" si="0"/>
        <v>https://taxation-customs.ec.europa.eu/system/files/2023-08/C_2023_5512_1_EN_ACT_part1_v6.pdf</v>
      </c>
      <c r="C29" t="s">
        <v>3405</v>
      </c>
      <c r="D29" s="245"/>
      <c r="E29" s="245"/>
      <c r="F29" s="245"/>
      <c r="G29" s="245"/>
      <c r="H29" s="245"/>
    </row>
    <row r="30" spans="1:8" ht="12.5" x14ac:dyDescent="0.35">
      <c r="A30" s="243">
        <v>26</v>
      </c>
      <c r="B30" s="253" t="str">
        <f t="shared" si="0"/>
        <v>Article 8 of the implementing act requires reporting declarants to submit a CBAM report for each good listed under 1. imported into the EU. CBAM reports must contain certain data and information on the embedded emissions of the goods, to be obtained from the producer of these goods ('operators of installations located in third countries').</v>
      </c>
      <c r="C30" s="253" t="s">
        <v>2723</v>
      </c>
      <c r="D30" s="245"/>
      <c r="E30" s="245"/>
      <c r="F30" s="245"/>
      <c r="G30" s="245"/>
      <c r="H30" s="245"/>
    </row>
    <row r="31" spans="1:8" ht="12.5" x14ac:dyDescent="0.35">
      <c r="A31" s="243">
        <v>27</v>
      </c>
      <c r="B31" s="253" t="str">
        <f t="shared" si="0"/>
        <v>This data collection template has been developed on behalf of the Commission by its consultants (Umweltbundesamt GmbH Austria) and serves the purpose of facilitating the communication between operators of installations located in third countries and the reporting declarants.</v>
      </c>
      <c r="C31" s="253" t="s">
        <v>2529</v>
      </c>
      <c r="D31" s="245"/>
      <c r="E31" s="245"/>
      <c r="F31" s="245"/>
      <c r="G31" s="245"/>
      <c r="H31" s="245"/>
    </row>
    <row r="32" spans="1:8" ht="12.5" x14ac:dyDescent="0.35">
      <c r="A32" s="243">
        <v>28</v>
      </c>
      <c r="B32" s="253" t="str">
        <f t="shared" si="0"/>
        <v xml:space="preserve">The views expressed in this file represent the views of the authors and not necessarily those of the European Commission. </v>
      </c>
      <c r="C32" s="253" t="s">
        <v>191</v>
      </c>
      <c r="D32" s="245"/>
      <c r="E32" s="245"/>
      <c r="F32" s="245"/>
      <c r="G32" s="245"/>
      <c r="H32" s="245"/>
    </row>
    <row r="33" spans="1:8" ht="13" x14ac:dyDescent="0.35">
      <c r="A33" s="243">
        <v>29</v>
      </c>
      <c r="B33" s="189" t="str">
        <f t="shared" si="0"/>
        <v>This is the 2nd published version of the CBAM template, version of 23 October 2023.</v>
      </c>
      <c r="C33" s="189" t="s">
        <v>3406</v>
      </c>
      <c r="D33" s="245"/>
      <c r="E33" s="245"/>
      <c r="F33" s="245"/>
      <c r="G33" s="245"/>
      <c r="H33" s="245"/>
    </row>
    <row r="34" spans="1:8" ht="15.5" x14ac:dyDescent="0.35">
      <c r="A34" s="243">
        <v>30</v>
      </c>
      <c r="B34" s="148" t="str">
        <f t="shared" si="0"/>
        <v>How to use this file</v>
      </c>
      <c r="C34" s="148" t="s">
        <v>192</v>
      </c>
      <c r="D34" s="245"/>
      <c r="E34" s="245"/>
      <c r="F34" s="245"/>
      <c r="G34" s="245"/>
      <c r="H34" s="245"/>
    </row>
    <row r="35" spans="1:8" ht="12.5" x14ac:dyDescent="0.35">
      <c r="A35" s="243">
        <v>31</v>
      </c>
      <c r="B35" s="253" t="str">
        <f t="shared" si="0"/>
        <v>Automatic calculation (to be found in the menu Formula/Calculation options) must be turned on.</v>
      </c>
      <c r="C35" s="253" t="s">
        <v>193</v>
      </c>
      <c r="D35" s="245"/>
      <c r="E35" s="245"/>
      <c r="F35" s="245"/>
      <c r="G35" s="245"/>
      <c r="H35" s="245"/>
    </row>
    <row r="36" spans="1:8" ht="12.5" x14ac:dyDescent="0.35">
      <c r="A36" s="243">
        <v>32</v>
      </c>
      <c r="B36" s="253" t="str">
        <f t="shared" si="0"/>
        <v>It is recommended that you go through the file from start to end. There are a few functions which will guide you through the form which depend on previous input, such as cells changing colour if an input is not needed (see colour codes below).</v>
      </c>
      <c r="C36" s="253" t="s">
        <v>2547</v>
      </c>
      <c r="D36" s="245"/>
      <c r="E36" s="245"/>
      <c r="F36" s="245"/>
      <c r="G36" s="245"/>
      <c r="H36" s="245"/>
    </row>
    <row r="37" spans="1:8" ht="12.5" x14ac:dyDescent="0.35">
      <c r="A37" s="243">
        <v>33</v>
      </c>
      <c r="B37" s="253" t="str">
        <f t="shared" si="0"/>
        <v>Whenever a value of zero is to be reported, it should be entered rather than keeping the cell empty. Values needed for calculations should always be entered (especially if zero, because some formulas don't give results as long as required cells are empty). If a cell is kept empty, the reporting declarant do not know if the value is zero, is irrelevant or unknown, or if making entries has been overlooked.</v>
      </c>
      <c r="C37" s="253" t="s">
        <v>3486</v>
      </c>
      <c r="D37" s="245"/>
      <c r="E37" s="245"/>
      <c r="F37" s="245"/>
      <c r="G37" s="245"/>
      <c r="H37" s="245"/>
    </row>
    <row r="38" spans="1:8" ht="12.5" x14ac:dyDescent="0.35">
      <c r="A38" s="243">
        <v>34</v>
      </c>
      <c r="B38" s="253" t="str">
        <f t="shared" si="0"/>
        <v>In several fields you can choose from predefined inputs using a "drop-down list", by either clicking on the small arrow appearing at the right border of the cell, or pressing "Alt-CursorDown" when you have selected the cell. Also, there are some fields which enable you to draft your reply even if a drop-down list exists. This is the case when drop-down lists contain empty list entries.</v>
      </c>
      <c r="C38" s="253" t="s">
        <v>2724</v>
      </c>
      <c r="D38" s="245"/>
      <c r="E38" s="245"/>
      <c r="F38" s="245"/>
      <c r="G38" s="245"/>
      <c r="H38" s="245"/>
    </row>
    <row r="39" spans="1:8" ht="12.5" x14ac:dyDescent="0.35">
      <c r="A39" s="243">
        <v>35</v>
      </c>
      <c r="B39" s="253" t="str">
        <f t="shared" si="0"/>
        <v>Error messages will occur sometimes when data entries are incomplete. However, the non-appearance of error messages is not a guarantee for correct calculations, as a data completeness test is not always possible. If no result appears in a green field, it can be assumed that some data is still missing.</v>
      </c>
      <c r="C39" s="253" t="s">
        <v>2653</v>
      </c>
      <c r="D39" s="245"/>
      <c r="E39" s="245"/>
      <c r="F39" s="245"/>
      <c r="G39" s="245"/>
      <c r="H39" s="245"/>
    </row>
    <row r="40" spans="1:8" ht="12.5" x14ac:dyDescent="0.35">
      <c r="A40" s="243">
        <v>36</v>
      </c>
      <c r="B40" s="253" t="str">
        <f t="shared" si="0"/>
        <v>Special care must be taken of ensure consistency of data with the units displayed.</v>
      </c>
      <c r="C40" s="253" t="s">
        <v>3407</v>
      </c>
      <c r="D40" s="245"/>
      <c r="E40" s="245"/>
      <c r="F40" s="245"/>
      <c r="G40" s="245"/>
      <c r="H40" s="245"/>
    </row>
    <row r="41" spans="1:8" ht="12.5" x14ac:dyDescent="0.35">
      <c r="A41" s="243">
        <v>37</v>
      </c>
      <c r="B41" s="253" t="str">
        <f t="shared" si="0"/>
        <v>Colour codes and fonts:</v>
      </c>
      <c r="C41" s="253" t="s">
        <v>194</v>
      </c>
      <c r="D41" s="245"/>
      <c r="E41" s="245"/>
      <c r="F41" s="245"/>
      <c r="G41" s="245"/>
      <c r="H41" s="245"/>
    </row>
    <row r="42" spans="1:8" ht="12.5" x14ac:dyDescent="0.35">
      <c r="A42" s="243">
        <v>38</v>
      </c>
      <c r="B42" s="253" t="str">
        <f t="shared" si="0"/>
        <v>Black bold text:</v>
      </c>
      <c r="C42" s="253" t="s">
        <v>195</v>
      </c>
      <c r="D42" s="245"/>
      <c r="E42" s="245"/>
      <c r="F42" s="245"/>
      <c r="G42" s="245"/>
      <c r="H42" s="245"/>
    </row>
    <row r="43" spans="1:8" ht="12.5" x14ac:dyDescent="0.35">
      <c r="A43" s="243">
        <v>39</v>
      </c>
      <c r="B43" s="253" t="str">
        <f t="shared" si="0"/>
        <v>This is text describing the input required.</v>
      </c>
      <c r="C43" s="253" t="s">
        <v>196</v>
      </c>
      <c r="D43" s="245"/>
      <c r="E43" s="245"/>
      <c r="F43" s="245"/>
      <c r="G43" s="245"/>
      <c r="H43" s="245"/>
    </row>
    <row r="44" spans="1:8" ht="12.5" x14ac:dyDescent="0.35">
      <c r="A44" s="243">
        <v>40</v>
      </c>
      <c r="B44" s="253" t="str">
        <f t="shared" si="0"/>
        <v>Smaller italic text:</v>
      </c>
      <c r="C44" s="253" t="s">
        <v>197</v>
      </c>
      <c r="D44" s="245"/>
      <c r="E44" s="245"/>
      <c r="F44" s="245"/>
      <c r="G44" s="245"/>
      <c r="H44" s="245"/>
    </row>
    <row r="45" spans="1:8" ht="12.5" x14ac:dyDescent="0.35">
      <c r="A45" s="243">
        <v>41</v>
      </c>
      <c r="B45" s="253" t="str">
        <f t="shared" si="0"/>
        <v xml:space="preserve">This text gives further explanations. </v>
      </c>
      <c r="C45" s="253" t="s">
        <v>198</v>
      </c>
      <c r="D45" s="245"/>
      <c r="E45" s="245"/>
      <c r="F45" s="245"/>
      <c r="G45" s="245"/>
      <c r="H45" s="245"/>
    </row>
    <row r="46" spans="1:8" ht="12.5" x14ac:dyDescent="0.35">
      <c r="A46" s="243">
        <v>42</v>
      </c>
      <c r="B46" s="253" t="str">
        <f t="shared" si="0"/>
        <v>Yellow fields indicate mandatory inputs for the calculation of embedded emissions and for other information required.</v>
      </c>
      <c r="C46" s="253" t="s">
        <v>2548</v>
      </c>
      <c r="D46" s="245"/>
      <c r="E46" s="245"/>
      <c r="F46" s="245"/>
      <c r="G46" s="245"/>
      <c r="H46" s="245"/>
    </row>
    <row r="47" spans="1:8" ht="12.5" x14ac:dyDescent="0.35">
      <c r="A47" s="243">
        <v>43</v>
      </c>
      <c r="B47" s="253" t="str">
        <f t="shared" si="0"/>
        <v>Light yellow fields indicate that an input is optional.</v>
      </c>
      <c r="C47" s="253" t="s">
        <v>199</v>
      </c>
      <c r="D47" s="245"/>
      <c r="E47" s="245"/>
      <c r="F47" s="245"/>
      <c r="G47" s="245"/>
      <c r="H47" s="245"/>
    </row>
    <row r="48" spans="1:8" ht="12.5" x14ac:dyDescent="0.35">
      <c r="A48" s="243">
        <v>44</v>
      </c>
      <c r="B48" s="253" t="str">
        <f t="shared" si="0"/>
        <v>Green fields show automatically calculated results. Red text indicates error messages (missing data etc).</v>
      </c>
      <c r="C48" s="253" t="s">
        <v>200</v>
      </c>
      <c r="D48" s="245"/>
      <c r="E48" s="245"/>
      <c r="F48" s="245"/>
      <c r="G48" s="245"/>
      <c r="H48" s="245"/>
    </row>
    <row r="49" spans="1:8" ht="12.5" x14ac:dyDescent="0.35">
      <c r="A49" s="243">
        <v>45</v>
      </c>
      <c r="B49" s="253" t="str">
        <f t="shared" si="0"/>
        <v>Shaded fields indicate that an input in another field makes the input here irrelevant.</v>
      </c>
      <c r="C49" s="253" t="s">
        <v>3408</v>
      </c>
      <c r="D49" s="245"/>
      <c r="E49" s="245"/>
      <c r="F49" s="245"/>
      <c r="G49" s="245"/>
      <c r="H49" s="245"/>
    </row>
    <row r="50" spans="1:8" ht="12.5" x14ac:dyDescent="0.35">
      <c r="A50" s="243">
        <v>46</v>
      </c>
      <c r="B50" s="253" t="str">
        <f t="shared" si="0"/>
        <v>Light grey areas are dedicated for navigation and hyperlinks.</v>
      </c>
      <c r="C50" s="253" t="s">
        <v>201</v>
      </c>
      <c r="D50" s="245"/>
      <c r="E50" s="245"/>
      <c r="F50" s="245"/>
      <c r="G50" s="245"/>
      <c r="H50" s="245"/>
    </row>
    <row r="51" spans="1:8" ht="12.5" x14ac:dyDescent="0.35">
      <c r="A51" s="243">
        <v>47</v>
      </c>
      <c r="B51" s="253" t="str">
        <f t="shared" si="0"/>
        <v>Additionally, there are colour indicators in some sheets (e.g. D, E) indicating the following:</v>
      </c>
      <c r="C51" s="253" t="s">
        <v>3409</v>
      </c>
      <c r="D51" s="245"/>
      <c r="E51" s="245"/>
      <c r="F51" s="245"/>
      <c r="G51" s="245"/>
      <c r="H51" s="245"/>
    </row>
    <row r="52" spans="1:8" ht="12.5" x14ac:dyDescent="0.35">
      <c r="A52" s="243">
        <v>48</v>
      </c>
      <c r="B52" s="252" t="str">
        <f t="shared" si="0"/>
        <v>White indicates that data entry is not required here, based on entries in another field making inputs here irrelevant (see 'shaded fields' above).</v>
      </c>
      <c r="C52" s="252" t="s">
        <v>2551</v>
      </c>
      <c r="D52" s="245"/>
      <c r="E52" s="245"/>
      <c r="F52" s="245"/>
      <c r="G52" s="245"/>
      <c r="H52" s="245"/>
    </row>
    <row r="53" spans="1:8" ht="12.5" x14ac:dyDescent="0.35">
      <c r="A53" s="243">
        <v>49</v>
      </c>
      <c r="B53" s="252" t="str">
        <f t="shared" si="0"/>
        <v>Red colour indicates data inputs are required but the relevant cells are empty or filled incorrectly.</v>
      </c>
      <c r="C53" s="252" t="s">
        <v>2553</v>
      </c>
      <c r="D53" s="245"/>
      <c r="E53" s="245"/>
      <c r="F53" s="245"/>
      <c r="G53" s="245"/>
      <c r="H53" s="245"/>
    </row>
    <row r="54" spans="1:8" ht="12.5" x14ac:dyDescent="0.35">
      <c r="A54" s="243">
        <v>50</v>
      </c>
      <c r="B54" s="252" t="str">
        <f t="shared" si="0"/>
        <v>Green colour indicates data inputs are required and cells have been filled correctly.</v>
      </c>
      <c r="C54" s="252" t="s">
        <v>2552</v>
      </c>
      <c r="D54" s="245"/>
      <c r="E54" s="245"/>
      <c r="F54" s="245"/>
      <c r="G54" s="245"/>
      <c r="H54" s="245"/>
    </row>
    <row r="55" spans="1:8" ht="12.5" x14ac:dyDescent="0.35">
      <c r="A55" s="243">
        <v>51</v>
      </c>
      <c r="B55" s="253" t="str">
        <f t="shared" si="0"/>
        <v>Navigation panels on top of each sheet provide hyperlinks for quick jumps to individual input sections. The first line ("Table of contents", "Further guidance", "Summary_Processes" and "Summary_Products") is the same for all sheets. Depending on the sheet, further menu items are added. If the background colour of one of the hyperlink areas turns red, this indicates that data is missing in the related section (not in all sheets).</v>
      </c>
      <c r="C55" s="253" t="s">
        <v>2654</v>
      </c>
      <c r="D55" s="245"/>
      <c r="E55" s="245"/>
      <c r="F55" s="245"/>
      <c r="G55" s="245"/>
      <c r="H55" s="245"/>
    </row>
    <row r="56" spans="1:8" ht="12.5" x14ac:dyDescent="0.35">
      <c r="A56" s="243">
        <v>52</v>
      </c>
      <c r="B56" s="253" t="str">
        <f t="shared" si="0"/>
        <v>This template has been locked against data entry except for (light)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56" s="253" t="s">
        <v>3487</v>
      </c>
      <c r="D56" s="245"/>
      <c r="E56" s="245"/>
      <c r="F56" s="245"/>
      <c r="G56" s="245"/>
      <c r="H56" s="245"/>
    </row>
    <row r="57" spans="1:8" ht="12.5" x14ac:dyDescent="0.35">
      <c r="A57" s="243">
        <v>53</v>
      </c>
      <c r="B57" s="253" t="str">
        <f t="shared" si="0"/>
        <v>In order to protect formulae against unintended modifications, which usually lead to wrong and misleading results, it is of utmost importance NOT TO USE the CUT &amp; PASTE feature. If you want to move data, first COPY and PASTE them, and thereafter delete the unwanted data in the old (wrong) place.</v>
      </c>
      <c r="C57" s="253" t="s">
        <v>2655</v>
      </c>
      <c r="D57" s="245"/>
      <c r="E57" s="245"/>
      <c r="F57" s="245"/>
      <c r="G57" s="245"/>
      <c r="H57" s="245"/>
    </row>
    <row r="58" spans="1:8" ht="13" x14ac:dyDescent="0.35">
      <c r="A58" s="243">
        <v>54</v>
      </c>
      <c r="B58" s="278" t="str">
        <f t="shared" si="0"/>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installation) to ensure that reporting declarants report accurate data.</v>
      </c>
      <c r="C58" s="278" t="s">
        <v>2725</v>
      </c>
      <c r="D58" s="245"/>
      <c r="E58" s="245"/>
      <c r="F58" s="245"/>
      <c r="G58" s="245"/>
      <c r="H58" s="245"/>
    </row>
    <row r="59" spans="1:8" ht="13" x14ac:dyDescent="0.35">
      <c r="A59" s="243">
        <v>55</v>
      </c>
      <c r="B59" s="279" t="str">
        <f t="shared" si="0"/>
        <v>Information sources:</v>
      </c>
      <c r="C59" s="279" t="s">
        <v>202</v>
      </c>
      <c r="D59" s="245"/>
      <c r="E59" s="245"/>
      <c r="F59" s="245"/>
      <c r="G59" s="245"/>
      <c r="H59" s="245"/>
    </row>
    <row r="60" spans="1:8" ht="12.5" x14ac:dyDescent="0.35">
      <c r="A60" s="243">
        <v>56</v>
      </c>
      <c r="B60" s="280" t="str">
        <f t="shared" si="0"/>
        <v>EU CBAM websites:</v>
      </c>
      <c r="C60" s="280" t="s">
        <v>2550</v>
      </c>
      <c r="D60" s="245"/>
      <c r="E60" s="245"/>
      <c r="F60" s="245"/>
      <c r="G60" s="245"/>
      <c r="H60" s="245"/>
    </row>
    <row r="61" spans="1:8" ht="14.5" x14ac:dyDescent="0.35">
      <c r="A61" s="243">
        <v>57</v>
      </c>
      <c r="B61" s="249" t="str">
        <f t="shared" si="0"/>
        <v>https://taxation-customs.ec.europa.eu/carbon-border-adjustment-mechanism_en</v>
      </c>
      <c r="C61" t="s">
        <v>3207</v>
      </c>
      <c r="D61" s="245"/>
      <c r="E61" s="245"/>
      <c r="F61" s="245"/>
      <c r="G61" s="245"/>
      <c r="H61" s="245"/>
    </row>
    <row r="62" spans="1:8" ht="12.5" x14ac:dyDescent="0.35">
      <c r="A62" s="243">
        <v>58</v>
      </c>
      <c r="B62" s="280" t="str">
        <f t="shared" si="0"/>
        <v>EU-Legislation:</v>
      </c>
      <c r="C62" s="280" t="s">
        <v>203</v>
      </c>
      <c r="D62" s="245"/>
      <c r="E62" s="245"/>
      <c r="F62" s="245"/>
      <c r="G62" s="245"/>
      <c r="H62" s="245"/>
    </row>
    <row r="63" spans="1:8" ht="15" thickBot="1" x14ac:dyDescent="0.4">
      <c r="A63" s="243">
        <v>59</v>
      </c>
      <c r="B63" s="249" t="str">
        <f t="shared" si="0"/>
        <v>http://eur-lex.europa.eu/en/index.htm</v>
      </c>
      <c r="C63" t="s">
        <v>2549</v>
      </c>
      <c r="D63" s="245"/>
      <c r="E63" s="245"/>
      <c r="F63" s="245"/>
      <c r="G63" s="245"/>
      <c r="H63" s="245"/>
    </row>
    <row r="64" spans="1:8" ht="13" x14ac:dyDescent="0.35">
      <c r="A64" s="243">
        <v>60</v>
      </c>
      <c r="B64" s="273" t="str">
        <f t="shared" si="0"/>
        <v>InstData</v>
      </c>
      <c r="C64" s="273" t="s">
        <v>205</v>
      </c>
      <c r="D64" s="245"/>
      <c r="E64" s="245"/>
      <c r="F64" s="245"/>
      <c r="G64" s="245"/>
      <c r="H64" s="245"/>
    </row>
    <row r="65" spans="1:8" ht="18" x14ac:dyDescent="0.35">
      <c r="A65" s="243">
        <v>61</v>
      </c>
      <c r="B65" s="89" t="str">
        <f t="shared" si="0"/>
        <v xml:space="preserve">Sheet "A_InstData" - General information, production processes and purchased precursors </v>
      </c>
      <c r="C65" s="89" t="s">
        <v>367</v>
      </c>
      <c r="D65" s="245"/>
      <c r="E65" s="245"/>
      <c r="F65" s="245"/>
      <c r="G65" s="245"/>
      <c r="H65" s="245"/>
    </row>
    <row r="66" spans="1:8" ht="12.5" x14ac:dyDescent="0.35">
      <c r="A66" s="243">
        <v>62</v>
      </c>
      <c r="B66" s="60" t="str">
        <f t="shared" si="0"/>
        <v>Errors</v>
      </c>
      <c r="C66" s="60" t="s">
        <v>139</v>
      </c>
      <c r="D66" s="245"/>
      <c r="E66" s="245"/>
      <c r="F66" s="245"/>
      <c r="G66" s="245"/>
      <c r="H66" s="245"/>
    </row>
    <row r="67" spans="1:8" ht="18" x14ac:dyDescent="0.35">
      <c r="A67" s="243">
        <v>63</v>
      </c>
      <c r="B67" s="281" t="str">
        <f t="shared" si="0"/>
        <v>Reporting period</v>
      </c>
      <c r="C67" s="281" t="s">
        <v>214</v>
      </c>
      <c r="D67" s="245"/>
      <c r="E67" s="245"/>
      <c r="F67" s="245"/>
      <c r="G67" s="245"/>
      <c r="H67" s="245"/>
    </row>
    <row r="68" spans="1:8" ht="15.5" x14ac:dyDescent="0.35">
      <c r="A68" s="243">
        <v>64</v>
      </c>
      <c r="B68" s="282" t="str">
        <f t="shared" si="0"/>
        <v>Start:</v>
      </c>
      <c r="C68" s="282" t="s">
        <v>215</v>
      </c>
      <c r="D68" s="245"/>
      <c r="E68" s="245"/>
      <c r="F68" s="245"/>
      <c r="G68" s="245"/>
      <c r="H68" s="245"/>
    </row>
    <row r="69" spans="1:8" ht="15.5" x14ac:dyDescent="0.35">
      <c r="A69" s="243">
        <v>65</v>
      </c>
      <c r="B69" s="282" t="str">
        <f t="shared" si="0"/>
        <v>End:</v>
      </c>
      <c r="C69" s="282" t="s">
        <v>216</v>
      </c>
      <c r="D69" s="245"/>
      <c r="E69" s="245"/>
      <c r="F69" s="245"/>
      <c r="G69" s="245"/>
      <c r="H69" s="245"/>
    </row>
    <row r="70" spans="1:8" x14ac:dyDescent="0.35">
      <c r="A70" s="243">
        <v>66</v>
      </c>
      <c r="B70" s="191" t="str">
        <f t="shared" ref="B70:B133" si="1">IFERROR(INDEX(C70:M70,$A$3-2),$C70)</f>
        <v>Please enter here the starting date and the end date of the reporting period to which all data entered in this communication template refers to. For example, if you want to report data based on the whole calendar year 2023, the starting date would be 1.1.2023 and the end date 31.12.2023.</v>
      </c>
      <c r="C70" s="191" t="s">
        <v>3410</v>
      </c>
      <c r="D70" s="245"/>
      <c r="E70" s="245"/>
      <c r="F70" s="245"/>
      <c r="G70" s="245"/>
      <c r="H70" s="245"/>
    </row>
    <row r="71" spans="1:8" x14ac:dyDescent="0.35">
      <c r="A71" s="243">
        <v>67</v>
      </c>
      <c r="B71" s="192" t="str">
        <f t="shared" si="1"/>
        <v>It is important that all data entered in this template (embedded emissions, carbon price due, product properties, etc.) all relate to that same reporting period entered above.</v>
      </c>
      <c r="C71" s="192" t="s">
        <v>2739</v>
      </c>
      <c r="D71" s="245"/>
      <c r="E71" s="245"/>
      <c r="F71" s="245"/>
      <c r="G71" s="245"/>
      <c r="H71" s="245"/>
    </row>
    <row r="72" spans="1:8" ht="15.5" x14ac:dyDescent="0.35">
      <c r="A72" s="243">
        <v>68</v>
      </c>
      <c r="B72" s="88" t="str">
        <f t="shared" si="1"/>
        <v>About the installation</v>
      </c>
      <c r="C72" s="88" t="s">
        <v>2727</v>
      </c>
      <c r="D72" s="245"/>
      <c r="E72" s="245"/>
      <c r="F72" s="245"/>
      <c r="G72" s="245"/>
      <c r="H72" s="245"/>
    </row>
    <row r="73" spans="1:8" ht="12.5" x14ac:dyDescent="0.25">
      <c r="A73" s="243">
        <v>69</v>
      </c>
      <c r="B73" s="283" t="str">
        <f t="shared" si="1"/>
        <v>Name of the installation (optional):</v>
      </c>
      <c r="C73" s="283" t="s">
        <v>2685</v>
      </c>
      <c r="D73" s="245"/>
      <c r="E73" s="245"/>
      <c r="F73" s="245"/>
      <c r="G73" s="245"/>
      <c r="H73" s="245"/>
    </row>
    <row r="74" spans="1:8" ht="12.5" x14ac:dyDescent="0.25">
      <c r="A74" s="243">
        <v>70</v>
      </c>
      <c r="B74" s="284" t="str">
        <f t="shared" si="1"/>
        <v>Name of the installation (English name):</v>
      </c>
      <c r="C74" s="284" t="s">
        <v>2686</v>
      </c>
      <c r="D74" s="245"/>
      <c r="E74" s="245"/>
      <c r="F74" s="245"/>
      <c r="G74" s="245"/>
      <c r="H74" s="245"/>
    </row>
    <row r="75" spans="1:8" ht="12.5" x14ac:dyDescent="0.25">
      <c r="A75" s="243">
        <v>71</v>
      </c>
      <c r="B75" s="285" t="str">
        <f t="shared" si="1"/>
        <v>Street, Number:</v>
      </c>
      <c r="C75" s="285" t="s">
        <v>217</v>
      </c>
      <c r="D75" s="245"/>
      <c r="E75" s="245"/>
      <c r="F75" s="245"/>
      <c r="G75" s="245"/>
      <c r="H75" s="245"/>
    </row>
    <row r="76" spans="1:8" ht="12.5" x14ac:dyDescent="0.25">
      <c r="A76" s="243">
        <v>72</v>
      </c>
      <c r="B76" s="285" t="str">
        <f t="shared" si="1"/>
        <v>Economic activity:</v>
      </c>
      <c r="C76" s="285" t="s">
        <v>2478</v>
      </c>
      <c r="D76" s="245"/>
      <c r="E76" s="245"/>
      <c r="F76" s="245"/>
      <c r="G76" s="245"/>
      <c r="H76" s="245"/>
    </row>
    <row r="77" spans="1:8" ht="12.5" x14ac:dyDescent="0.25">
      <c r="A77" s="243">
        <v>73</v>
      </c>
      <c r="B77" s="285" t="str">
        <f t="shared" si="1"/>
        <v>Post code:</v>
      </c>
      <c r="C77" s="285" t="s">
        <v>218</v>
      </c>
      <c r="D77" s="245"/>
      <c r="E77" s="245"/>
      <c r="F77" s="245"/>
      <c r="G77" s="245"/>
      <c r="H77" s="245"/>
    </row>
    <row r="78" spans="1:8" ht="12.5" x14ac:dyDescent="0.25">
      <c r="A78" s="243">
        <v>74</v>
      </c>
      <c r="B78" s="285" t="str">
        <f t="shared" si="1"/>
        <v>P.O. Box:</v>
      </c>
      <c r="C78" s="285" t="s">
        <v>2474</v>
      </c>
      <c r="D78" s="245"/>
      <c r="E78" s="245"/>
      <c r="F78" s="245"/>
      <c r="G78" s="245"/>
      <c r="H78" s="245"/>
    </row>
    <row r="79" spans="1:8" ht="12.5" x14ac:dyDescent="0.25">
      <c r="A79" s="243">
        <v>75</v>
      </c>
      <c r="B79" s="285" t="str">
        <f t="shared" si="1"/>
        <v>City:</v>
      </c>
      <c r="C79" s="285" t="s">
        <v>219</v>
      </c>
      <c r="D79" s="245"/>
      <c r="E79" s="245"/>
      <c r="F79" s="245"/>
      <c r="G79" s="245"/>
      <c r="H79" s="245"/>
    </row>
    <row r="80" spans="1:8" ht="12.5" x14ac:dyDescent="0.25">
      <c r="A80" s="243">
        <v>76</v>
      </c>
      <c r="B80" s="285" t="str">
        <f t="shared" si="1"/>
        <v>Country:</v>
      </c>
      <c r="C80" s="285" t="s">
        <v>226</v>
      </c>
      <c r="D80" s="245"/>
      <c r="E80" s="245"/>
      <c r="F80" s="245"/>
      <c r="G80" s="245"/>
      <c r="H80" s="245"/>
    </row>
    <row r="81" spans="1:8" ht="12.5" x14ac:dyDescent="0.25">
      <c r="A81" s="243">
        <v>77</v>
      </c>
      <c r="B81" s="285" t="str">
        <f t="shared" si="1"/>
        <v>UNLOCODE:</v>
      </c>
      <c r="C81" s="285" t="s">
        <v>2475</v>
      </c>
      <c r="D81" s="245"/>
      <c r="E81" s="245"/>
      <c r="F81" s="245"/>
      <c r="G81" s="245"/>
      <c r="H81" s="245"/>
    </row>
    <row r="82" spans="1:8" ht="12.5" x14ac:dyDescent="0.25">
      <c r="A82" s="243">
        <v>78</v>
      </c>
      <c r="B82" s="285" t="str">
        <f t="shared" si="1"/>
        <v>Coordinates of the main emission source (latitude):</v>
      </c>
      <c r="C82" s="285" t="s">
        <v>2476</v>
      </c>
      <c r="D82" s="245"/>
      <c r="E82" s="245"/>
      <c r="F82" s="245"/>
      <c r="G82" s="245"/>
      <c r="H82" s="245"/>
    </row>
    <row r="83" spans="1:8" ht="12.5" x14ac:dyDescent="0.25">
      <c r="A83" s="243">
        <v>79</v>
      </c>
      <c r="B83" s="285" t="str">
        <f t="shared" si="1"/>
        <v>Coordinates of the main emission source (longitude):</v>
      </c>
      <c r="C83" s="285" t="s">
        <v>2477</v>
      </c>
      <c r="D83" s="245"/>
      <c r="E83" s="245"/>
      <c r="F83" s="245"/>
      <c r="G83" s="245"/>
      <c r="H83" s="245"/>
    </row>
    <row r="84" spans="1:8" ht="12.5" x14ac:dyDescent="0.25">
      <c r="A84" s="243">
        <v>80</v>
      </c>
      <c r="B84" s="285" t="str">
        <f t="shared" si="1"/>
        <v>Name of authorized representative:</v>
      </c>
      <c r="C84" s="285" t="s">
        <v>220</v>
      </c>
      <c r="D84" s="245"/>
      <c r="E84" s="245"/>
      <c r="F84" s="245"/>
      <c r="G84" s="245"/>
      <c r="H84" s="245"/>
    </row>
    <row r="85" spans="1:8" ht="12.5" x14ac:dyDescent="0.25">
      <c r="A85" s="243">
        <v>81</v>
      </c>
      <c r="B85" s="285" t="str">
        <f t="shared" si="1"/>
        <v>Email:</v>
      </c>
      <c r="C85" s="285" t="s">
        <v>221</v>
      </c>
      <c r="D85" s="245"/>
      <c r="E85" s="245"/>
      <c r="F85" s="245"/>
      <c r="G85" s="245"/>
      <c r="H85" s="245"/>
    </row>
    <row r="86" spans="1:8" ht="12.5" x14ac:dyDescent="0.25">
      <c r="A86" s="243">
        <v>82</v>
      </c>
      <c r="B86" s="286" t="str">
        <f t="shared" si="1"/>
        <v>Telephone:</v>
      </c>
      <c r="C86" s="286" t="s">
        <v>222</v>
      </c>
      <c r="D86" s="245"/>
      <c r="E86" s="245"/>
      <c r="F86" s="245"/>
      <c r="G86" s="245"/>
      <c r="H86" s="245"/>
    </row>
    <row r="87" spans="1:8" ht="15.5" x14ac:dyDescent="0.35">
      <c r="A87" s="243">
        <v>83</v>
      </c>
      <c r="B87" s="88" t="str">
        <f t="shared" si="1"/>
        <v>Verifier of the report – only if available and not required during transitional period</v>
      </c>
      <c r="C87" s="88" t="s">
        <v>2721</v>
      </c>
      <c r="D87" s="245"/>
      <c r="E87" s="245"/>
      <c r="F87" s="245"/>
      <c r="G87" s="245"/>
      <c r="H87" s="245"/>
    </row>
    <row r="88" spans="1:8" ht="12.5" x14ac:dyDescent="0.35">
      <c r="A88" s="243">
        <v>84</v>
      </c>
      <c r="B88" s="60" t="str">
        <f t="shared" si="1"/>
        <v>Verifier</v>
      </c>
      <c r="C88" s="60" t="s">
        <v>558</v>
      </c>
      <c r="D88" s="245"/>
      <c r="E88" s="245"/>
      <c r="F88" s="245"/>
      <c r="G88" s="245"/>
      <c r="H88" s="245"/>
    </row>
    <row r="89" spans="1:8" ht="13" x14ac:dyDescent="0.35">
      <c r="A89" s="243">
        <v>85</v>
      </c>
      <c r="B89" s="185" t="str">
        <f t="shared" si="1"/>
        <v>Name and address of the verifier of this report:</v>
      </c>
      <c r="C89" s="185" t="s">
        <v>236</v>
      </c>
      <c r="D89" s="245"/>
      <c r="E89" s="245"/>
      <c r="F89" s="245"/>
      <c r="G89" s="245"/>
      <c r="H89" s="245"/>
    </row>
    <row r="90" spans="1:8" ht="12.5" x14ac:dyDescent="0.25">
      <c r="A90" s="243">
        <v>86</v>
      </c>
      <c r="B90" s="283" t="str">
        <f t="shared" si="1"/>
        <v>Company Name:</v>
      </c>
      <c r="C90" s="283" t="s">
        <v>224</v>
      </c>
      <c r="D90" s="245"/>
      <c r="E90" s="245"/>
      <c r="F90" s="245"/>
      <c r="G90" s="245"/>
      <c r="H90" s="245"/>
    </row>
    <row r="91" spans="1:8" ht="12.5" x14ac:dyDescent="0.25">
      <c r="A91" s="243">
        <v>87</v>
      </c>
      <c r="B91" s="284" t="str">
        <f t="shared" si="1"/>
        <v>Postcode/ZIP:</v>
      </c>
      <c r="C91" s="284" t="s">
        <v>225</v>
      </c>
      <c r="D91" s="245"/>
      <c r="E91" s="245"/>
      <c r="F91" s="245"/>
      <c r="G91" s="245"/>
      <c r="H91" s="245"/>
    </row>
    <row r="92" spans="1:8" ht="13" x14ac:dyDescent="0.35">
      <c r="A92" s="243">
        <v>88</v>
      </c>
      <c r="B92" s="185" t="str">
        <f t="shared" si="1"/>
        <v>Authorised representative of the verifier:</v>
      </c>
      <c r="C92" s="185" t="s">
        <v>227</v>
      </c>
      <c r="D92" s="245"/>
      <c r="E92" s="245"/>
      <c r="F92" s="245"/>
      <c r="G92" s="245"/>
      <c r="H92" s="245"/>
    </row>
    <row r="93" spans="1:8" x14ac:dyDescent="0.35">
      <c r="A93" s="243">
        <v>89</v>
      </c>
      <c r="B93" s="193" t="str">
        <f t="shared" si="1"/>
        <v>The nominated person should be familiar with this report. Ideally it is the lead verifier involved with this report.</v>
      </c>
      <c r="C93" s="193" t="s">
        <v>228</v>
      </c>
      <c r="D93" s="245"/>
      <c r="E93" s="245"/>
      <c r="F93" s="245"/>
      <c r="G93" s="245"/>
      <c r="H93" s="245"/>
    </row>
    <row r="94" spans="1:8" ht="12.5" x14ac:dyDescent="0.25">
      <c r="A94" s="243">
        <v>90</v>
      </c>
      <c r="B94" s="283" t="str">
        <f t="shared" si="1"/>
        <v>Name:</v>
      </c>
      <c r="C94" s="283" t="s">
        <v>223</v>
      </c>
      <c r="D94" s="245"/>
      <c r="E94" s="245"/>
      <c r="F94" s="245"/>
      <c r="G94" s="245"/>
      <c r="H94" s="245"/>
    </row>
    <row r="95" spans="1:8" ht="12.5" x14ac:dyDescent="0.25">
      <c r="A95" s="243">
        <v>91</v>
      </c>
      <c r="B95" s="284" t="str">
        <f t="shared" si="1"/>
        <v>Email address:</v>
      </c>
      <c r="C95" s="284" t="s">
        <v>229</v>
      </c>
      <c r="D95" s="245"/>
      <c r="E95" s="245"/>
      <c r="F95" s="245"/>
      <c r="G95" s="245"/>
      <c r="H95" s="245"/>
    </row>
    <row r="96" spans="1:8" ht="12.5" x14ac:dyDescent="0.25">
      <c r="A96" s="243">
        <v>92</v>
      </c>
      <c r="B96" s="284" t="str">
        <f t="shared" si="1"/>
        <v>Telephone number:</v>
      </c>
      <c r="C96" s="284" t="s">
        <v>230</v>
      </c>
      <c r="D96" s="245"/>
      <c r="E96" s="245"/>
      <c r="F96" s="245"/>
      <c r="G96" s="245"/>
      <c r="H96" s="245"/>
    </row>
    <row r="97" spans="1:8" ht="12.5" x14ac:dyDescent="0.25">
      <c r="A97" s="243">
        <v>93</v>
      </c>
      <c r="B97" s="286" t="str">
        <f t="shared" si="1"/>
        <v>Fax:</v>
      </c>
      <c r="C97" s="286" t="s">
        <v>231</v>
      </c>
      <c r="D97" s="245"/>
      <c r="E97" s="245"/>
      <c r="F97" s="245"/>
      <c r="G97" s="245"/>
      <c r="H97" s="245"/>
    </row>
    <row r="98" spans="1:8" ht="13" x14ac:dyDescent="0.35">
      <c r="A98" s="243">
        <v>94</v>
      </c>
      <c r="B98" s="185" t="str">
        <f t="shared" si="1"/>
        <v>Information about the verifier's accreditation:</v>
      </c>
      <c r="C98" s="185" t="s">
        <v>232</v>
      </c>
      <c r="D98" s="245"/>
      <c r="E98" s="245"/>
      <c r="F98" s="245"/>
      <c r="G98" s="245"/>
      <c r="H98" s="245"/>
    </row>
    <row r="99" spans="1:8" ht="12.5" x14ac:dyDescent="0.25">
      <c r="A99" s="243">
        <v>95</v>
      </c>
      <c r="B99" s="283" t="str">
        <f t="shared" si="1"/>
        <v>Accreditation Member State:</v>
      </c>
      <c r="C99" s="283" t="s">
        <v>233</v>
      </c>
      <c r="D99" s="245"/>
      <c r="E99" s="245"/>
      <c r="F99" s="245"/>
      <c r="G99" s="245"/>
      <c r="H99" s="245"/>
    </row>
    <row r="100" spans="1:8" ht="12.5" x14ac:dyDescent="0.25">
      <c r="A100" s="243">
        <v>96</v>
      </c>
      <c r="B100" s="284" t="str">
        <f t="shared" si="1"/>
        <v>Name of the national accreditation body:</v>
      </c>
      <c r="C100" s="284" t="s">
        <v>234</v>
      </c>
      <c r="D100" s="245"/>
      <c r="E100" s="245"/>
      <c r="F100" s="245"/>
      <c r="G100" s="245"/>
      <c r="H100" s="245"/>
    </row>
    <row r="101" spans="1:8" ht="12.5" x14ac:dyDescent="0.25">
      <c r="A101" s="243">
        <v>97</v>
      </c>
      <c r="B101" s="286" t="str">
        <f t="shared" si="1"/>
        <v>Registration number issued by the Accreditation body:</v>
      </c>
      <c r="C101" s="286" t="s">
        <v>235</v>
      </c>
      <c r="D101" s="245"/>
      <c r="E101" s="245"/>
      <c r="F101" s="245"/>
      <c r="G101" s="245"/>
      <c r="H101" s="245"/>
    </row>
    <row r="102" spans="1:8" ht="15.5" x14ac:dyDescent="0.35">
      <c r="A102" s="243">
        <v>98</v>
      </c>
      <c r="B102" s="88" t="str">
        <f t="shared" si="1"/>
        <v>Aggregated goods categories and relevant production processes</v>
      </c>
      <c r="C102" s="88" t="s">
        <v>507</v>
      </c>
      <c r="D102" s="245"/>
      <c r="E102" s="245"/>
      <c r="F102" s="245"/>
      <c r="G102" s="245"/>
      <c r="H102" s="245"/>
    </row>
    <row r="103" spans="1:8" ht="12.5" x14ac:dyDescent="0.35">
      <c r="A103" s="243">
        <v>99</v>
      </c>
      <c r="B103" s="60" t="str">
        <f t="shared" si="1"/>
        <v>Goods &amp; precursors</v>
      </c>
      <c r="C103" s="60" t="s">
        <v>2728</v>
      </c>
      <c r="D103" s="245"/>
      <c r="E103" s="245"/>
      <c r="F103" s="245"/>
      <c r="G103" s="245"/>
      <c r="H103" s="245"/>
    </row>
    <row r="104" spans="1:8" ht="13" x14ac:dyDescent="0.35">
      <c r="A104" s="243">
        <v>100</v>
      </c>
      <c r="B104" s="185" t="str">
        <f t="shared" si="1"/>
        <v>List of aggregated goods categories, relevant precursors and corresponding production routes</v>
      </c>
      <c r="C104" s="185" t="s">
        <v>510</v>
      </c>
      <c r="D104" s="245"/>
      <c r="E104" s="245"/>
      <c r="F104" s="245"/>
      <c r="G104" s="245"/>
      <c r="H104" s="245"/>
    </row>
    <row r="105" spans="1:8" x14ac:dyDescent="0.35">
      <c r="A105" s="243">
        <v>101</v>
      </c>
      <c r="B105" s="194" t="str">
        <f t="shared" si="1"/>
        <v>Please list here ALL aggregated goods categories, including any relevant precursor types produced WITHIN the installation.</v>
      </c>
      <c r="C105" s="194" t="s">
        <v>2656</v>
      </c>
      <c r="D105" s="245"/>
      <c r="E105" s="245"/>
      <c r="F105" s="245"/>
      <c r="G105" s="245"/>
      <c r="H105" s="245"/>
    </row>
    <row r="106" spans="1:8" x14ac:dyDescent="0.35">
      <c r="A106" s="243">
        <v>102</v>
      </c>
      <c r="B106" s="194" t="str">
        <f t="shared" si="1"/>
        <v>Where relevant, please list all production routes through which the aggregated goods are produced.</v>
      </c>
      <c r="C106" s="194" t="s">
        <v>514</v>
      </c>
      <c r="D106" s="245"/>
      <c r="E106" s="245"/>
      <c r="F106" s="245"/>
      <c r="G106" s="245"/>
      <c r="H106" s="245"/>
    </row>
    <row r="107" spans="1:8" ht="13" x14ac:dyDescent="0.35">
      <c r="A107" s="243">
        <v>103</v>
      </c>
      <c r="B107" s="246" t="str">
        <f t="shared" si="1"/>
        <v>Aggregated goods category</v>
      </c>
      <c r="C107" s="246" t="s">
        <v>506</v>
      </c>
      <c r="D107" s="245"/>
      <c r="E107" s="245"/>
      <c r="F107" s="245"/>
      <c r="G107" s="245"/>
      <c r="H107" s="245"/>
    </row>
    <row r="108" spans="1:8" ht="13" x14ac:dyDescent="0.35">
      <c r="A108" s="243">
        <v>104</v>
      </c>
      <c r="B108" s="246" t="str">
        <f t="shared" si="1"/>
        <v>Route</v>
      </c>
      <c r="C108" s="246" t="s">
        <v>269</v>
      </c>
      <c r="D108" s="245"/>
      <c r="E108" s="245"/>
      <c r="F108" s="245"/>
      <c r="G108" s="245"/>
      <c r="H108" s="245"/>
    </row>
    <row r="109" spans="1:8" ht="13" x14ac:dyDescent="0.3">
      <c r="A109" s="243">
        <v>105</v>
      </c>
      <c r="B109" s="254" t="str">
        <f t="shared" si="1"/>
        <v>Route 1</v>
      </c>
      <c r="C109" s="254" t="s">
        <v>263</v>
      </c>
      <c r="D109" s="245"/>
      <c r="E109" s="245"/>
      <c r="F109" s="245"/>
      <c r="G109" s="245"/>
      <c r="H109" s="245"/>
    </row>
    <row r="110" spans="1:8" ht="13" x14ac:dyDescent="0.3">
      <c r="A110" s="243">
        <v>106</v>
      </c>
      <c r="B110" s="254" t="str">
        <f t="shared" si="1"/>
        <v>Route 2</v>
      </c>
      <c r="C110" s="254" t="s">
        <v>264</v>
      </c>
      <c r="D110" s="245"/>
      <c r="E110" s="245"/>
      <c r="F110" s="245"/>
      <c r="G110" s="245"/>
      <c r="H110" s="245"/>
    </row>
    <row r="111" spans="1:8" ht="13" x14ac:dyDescent="0.3">
      <c r="A111" s="243">
        <v>107</v>
      </c>
      <c r="B111" s="254" t="str">
        <f t="shared" si="1"/>
        <v>Route 3</v>
      </c>
      <c r="C111" s="254" t="s">
        <v>265</v>
      </c>
      <c r="D111" s="245"/>
      <c r="E111" s="245"/>
      <c r="F111" s="245"/>
      <c r="G111" s="245"/>
      <c r="H111" s="245"/>
    </row>
    <row r="112" spans="1:8" ht="13" x14ac:dyDescent="0.3">
      <c r="A112" s="243">
        <v>108</v>
      </c>
      <c r="B112" s="254" t="str">
        <f t="shared" si="1"/>
        <v>Route 4</v>
      </c>
      <c r="C112" s="254" t="s">
        <v>266</v>
      </c>
      <c r="D112" s="245"/>
      <c r="E112" s="245"/>
      <c r="F112" s="245"/>
      <c r="G112" s="245"/>
      <c r="H112" s="245"/>
    </row>
    <row r="113" spans="1:8" ht="13" x14ac:dyDescent="0.3">
      <c r="A113" s="243">
        <v>109</v>
      </c>
      <c r="B113" s="254" t="str">
        <f t="shared" si="1"/>
        <v>Route 5</v>
      </c>
      <c r="C113" s="254" t="s">
        <v>267</v>
      </c>
      <c r="D113" s="245"/>
      <c r="E113" s="245"/>
      <c r="F113" s="245"/>
      <c r="G113" s="245"/>
      <c r="H113" s="245"/>
    </row>
    <row r="114" spans="1:8" ht="13" x14ac:dyDescent="0.3">
      <c r="A114" s="243">
        <v>110</v>
      </c>
      <c r="B114" s="254" t="str">
        <f t="shared" si="1"/>
        <v>Route 6</v>
      </c>
      <c r="C114" s="254" t="s">
        <v>268</v>
      </c>
      <c r="D114" s="245"/>
      <c r="E114" s="245"/>
      <c r="F114" s="245"/>
      <c r="G114" s="245"/>
      <c r="H114" s="245"/>
    </row>
    <row r="115" spans="1:8" x14ac:dyDescent="0.35">
      <c r="A115" s="243">
        <v>111</v>
      </c>
      <c r="B115" s="194" t="str">
        <f t="shared" si="1"/>
        <v>For information, emissions from the following precursors are relevant for the embedded emissions of the types of aggregated goods listed above. Where those precursors are actually relevant for your production processes, please make sure those are also listed either in the table above (if produced within your installation) or under chapter 5 "purchased precursors" below (where produced in other installations).</v>
      </c>
      <c r="C115" s="194" t="s">
        <v>3411</v>
      </c>
      <c r="D115" s="245"/>
      <c r="E115" s="245"/>
      <c r="F115" s="245"/>
      <c r="G115" s="245"/>
      <c r="H115" s="245"/>
    </row>
    <row r="116" spans="1:8" ht="13" x14ac:dyDescent="0.3">
      <c r="A116" s="243">
        <v>112</v>
      </c>
      <c r="B116" s="287" t="str">
        <f t="shared" si="1"/>
        <v>Relevant precursors:</v>
      </c>
      <c r="C116" s="287" t="s">
        <v>2681</v>
      </c>
      <c r="D116" s="245"/>
      <c r="E116" s="245"/>
      <c r="F116" s="245"/>
      <c r="G116" s="245"/>
      <c r="H116" s="245"/>
    </row>
    <row r="117" spans="1:8" ht="13" x14ac:dyDescent="0.35">
      <c r="A117" s="243">
        <v>113</v>
      </c>
      <c r="B117" s="185" t="str">
        <f t="shared" si="1"/>
        <v>Relevant production processes</v>
      </c>
      <c r="C117" s="185" t="s">
        <v>501</v>
      </c>
      <c r="D117" s="245"/>
      <c r="E117" s="245"/>
      <c r="F117" s="245"/>
      <c r="G117" s="245"/>
      <c r="H117" s="245"/>
    </row>
    <row r="118" spans="1:8" x14ac:dyDescent="0.35">
      <c r="A118" s="243">
        <v>114</v>
      </c>
      <c r="B118" s="194" t="str">
        <f t="shared" si="1"/>
        <v>Based on the list under (a), please list here only aggregated goods categories for which you want to establish distinct "production process" and assign all aggregated goods categories and relevant precursors that will be covered by its system boundary.</v>
      </c>
      <c r="C118" s="194" t="s">
        <v>3412</v>
      </c>
      <c r="D118" s="245"/>
      <c r="E118" s="245"/>
      <c r="F118" s="245"/>
      <c r="G118" s="245"/>
      <c r="H118" s="245"/>
    </row>
    <row r="119" spans="1:8" ht="12" x14ac:dyDescent="0.35">
      <c r="A119" s="243">
        <v>115</v>
      </c>
      <c r="B119" s="195" t="str">
        <f t="shared" si="1"/>
        <v>Example: if "ammonia" and "nitric acid" are both produced in your installation, you may either create a separate production process for each of these good types, or report them combined under 'nitric acid' under a 'bubble approach'. In the case of the latter, please select as of column F which other process you want to include under this 'bubble approach'. Note: the 'bubble approach' is only allowed if all ammonia produced is processed into nitric acid. If parts of the ammonia are exported from the installation, two separate production processes have to be selected here.</v>
      </c>
      <c r="C119" s="195" t="s">
        <v>3413</v>
      </c>
      <c r="D119" s="245"/>
      <c r="E119" s="245"/>
      <c r="F119" s="245"/>
      <c r="G119" s="245"/>
      <c r="H119" s="245"/>
    </row>
    <row r="120" spans="1:8" ht="13" x14ac:dyDescent="0.3">
      <c r="A120" s="243">
        <v>116</v>
      </c>
      <c r="B120" s="258" t="str">
        <f t="shared" si="1"/>
        <v>Production process</v>
      </c>
      <c r="C120" s="258" t="s">
        <v>262</v>
      </c>
      <c r="D120" s="245"/>
      <c r="E120" s="245"/>
      <c r="F120" s="245"/>
      <c r="G120" s="245"/>
      <c r="H120" s="245"/>
    </row>
    <row r="121" spans="1:8" ht="13" x14ac:dyDescent="0.3">
      <c r="A121" s="243">
        <v>117</v>
      </c>
      <c r="B121" s="288" t="str">
        <f t="shared" si="1"/>
        <v>Included goods categories listed under (a)</v>
      </c>
      <c r="C121" s="288" t="s">
        <v>511</v>
      </c>
      <c r="D121" s="245"/>
      <c r="E121" s="245"/>
      <c r="F121" s="245"/>
      <c r="G121" s="245"/>
      <c r="H121" s="245"/>
    </row>
    <row r="122" spans="1:8" ht="13" x14ac:dyDescent="0.3">
      <c r="A122" s="243">
        <v>118</v>
      </c>
      <c r="B122" s="255" t="str">
        <f t="shared" si="1"/>
        <v>Name</v>
      </c>
      <c r="C122" s="255" t="s">
        <v>36</v>
      </c>
      <c r="D122" s="245"/>
      <c r="E122" s="245"/>
      <c r="F122" s="245"/>
      <c r="G122" s="245"/>
      <c r="H122" s="245"/>
    </row>
    <row r="123" spans="1:8" ht="13" x14ac:dyDescent="0.3">
      <c r="A123" s="243">
        <v>119</v>
      </c>
      <c r="B123" s="258" t="str">
        <f t="shared" si="1"/>
        <v>Error message</v>
      </c>
      <c r="C123" s="258" t="s">
        <v>33</v>
      </c>
      <c r="D123" s="245"/>
      <c r="E123" s="245"/>
      <c r="F123" s="245"/>
      <c r="G123" s="245"/>
      <c r="H123" s="245"/>
    </row>
    <row r="124" spans="1:8" ht="15.5" x14ac:dyDescent="0.35">
      <c r="A124" s="243">
        <v>120</v>
      </c>
      <c r="B124" s="88" t="str">
        <f t="shared" si="1"/>
        <v>Purchased precursors</v>
      </c>
      <c r="C124" s="88" t="s">
        <v>291</v>
      </c>
      <c r="D124" s="245"/>
      <c r="E124" s="245"/>
      <c r="F124" s="245"/>
      <c r="G124" s="245"/>
      <c r="H124" s="245"/>
    </row>
    <row r="125" spans="1:8" x14ac:dyDescent="0.35">
      <c r="A125" s="243">
        <v>121</v>
      </c>
      <c r="B125" s="194" t="str">
        <f t="shared" si="1"/>
        <v>Please list here all precursors that are produced OUTSIDE the installation (e.g. purchased) and consumed within the installation.</v>
      </c>
      <c r="C125" s="194" t="s">
        <v>2468</v>
      </c>
      <c r="D125" s="245"/>
      <c r="E125" s="245"/>
      <c r="F125" s="245"/>
      <c r="G125" s="245"/>
      <c r="H125" s="245"/>
    </row>
    <row r="126" spans="1:8" ht="12" thickBot="1" x14ac:dyDescent="0.4">
      <c r="A126" s="243">
        <v>122</v>
      </c>
      <c r="B126" s="194" t="str">
        <f t="shared" si="1"/>
        <v>Please also list the country in which the relevant precursor was produced (see sheet "c_CodeLists" to find the correct country codes) and the relevant production routes, if known.</v>
      </c>
      <c r="C126" s="194" t="s">
        <v>3202</v>
      </c>
      <c r="D126" s="245"/>
      <c r="E126" s="245"/>
      <c r="F126" s="245"/>
      <c r="G126" s="245"/>
      <c r="H126" s="245"/>
    </row>
    <row r="127" spans="1:8" ht="13" x14ac:dyDescent="0.35">
      <c r="A127" s="243">
        <v>123</v>
      </c>
      <c r="B127" s="273" t="str">
        <f t="shared" si="1"/>
        <v>Source streams</v>
      </c>
      <c r="C127" s="273" t="s">
        <v>257</v>
      </c>
      <c r="D127" s="245"/>
      <c r="E127" s="245"/>
      <c r="F127" s="245"/>
      <c r="G127" s="245"/>
      <c r="H127" s="245"/>
    </row>
    <row r="128" spans="1:8" ht="18" x14ac:dyDescent="0.35">
      <c r="A128" s="243">
        <v>124</v>
      </c>
      <c r="B128" s="89" t="str">
        <f t="shared" si="1"/>
        <v>Sheet "B_EmInst" - Installation's emission at source stream and emission source level</v>
      </c>
      <c r="C128" s="89" t="s">
        <v>2543</v>
      </c>
      <c r="D128" s="245"/>
      <c r="E128" s="245"/>
      <c r="F128" s="245"/>
      <c r="G128" s="245"/>
      <c r="H128" s="245"/>
    </row>
    <row r="129" spans="1:8" ht="13" x14ac:dyDescent="0.35">
      <c r="A129" s="243">
        <v>125</v>
      </c>
      <c r="B129" s="289" t="str">
        <f t="shared" si="1"/>
        <v>Source streams and emission sources</v>
      </c>
      <c r="C129" s="289" t="s">
        <v>41</v>
      </c>
      <c r="D129" s="245"/>
      <c r="E129" s="245"/>
      <c r="F129" s="245"/>
      <c r="G129" s="245"/>
      <c r="H129" s="245"/>
    </row>
    <row r="130" spans="1:8" ht="16" thickBot="1" x14ac:dyDescent="0.4">
      <c r="A130" s="243">
        <v>126</v>
      </c>
      <c r="B130" s="10" t="str">
        <f t="shared" si="1"/>
        <v>Source Streams (excluding PFC emissions)</v>
      </c>
      <c r="C130" s="10" t="s">
        <v>3414</v>
      </c>
      <c r="D130" s="245"/>
      <c r="E130" s="245"/>
      <c r="F130" s="245"/>
      <c r="G130" s="245"/>
      <c r="H130" s="245"/>
    </row>
    <row r="131" spans="1:8" ht="13.5" thickBot="1" x14ac:dyDescent="0.35">
      <c r="A131" s="243">
        <v>127</v>
      </c>
      <c r="B131" s="290" t="str">
        <f t="shared" si="1"/>
        <v>#</v>
      </c>
      <c r="C131" s="290" t="s">
        <v>42</v>
      </c>
      <c r="D131" s="245"/>
      <c r="E131" s="245"/>
      <c r="F131" s="245"/>
      <c r="G131" s="245"/>
      <c r="H131" s="245"/>
    </row>
    <row r="132" spans="1:8" ht="13.5" thickBot="1" x14ac:dyDescent="0.35">
      <c r="A132" s="243">
        <v>128</v>
      </c>
      <c r="B132" s="291" t="str">
        <f t="shared" si="1"/>
        <v>Method</v>
      </c>
      <c r="C132" s="291" t="s">
        <v>43</v>
      </c>
      <c r="D132" s="245"/>
      <c r="E132" s="245"/>
      <c r="F132" s="245"/>
      <c r="G132" s="245"/>
      <c r="H132" s="245"/>
    </row>
    <row r="133" spans="1:8" ht="13.5" thickBot="1" x14ac:dyDescent="0.35">
      <c r="A133" s="243">
        <v>129</v>
      </c>
      <c r="B133" s="291" t="str">
        <f t="shared" si="1"/>
        <v>Source stream name</v>
      </c>
      <c r="C133" s="291" t="s">
        <v>44</v>
      </c>
      <c r="D133" s="245"/>
      <c r="E133" s="245"/>
      <c r="F133" s="245"/>
      <c r="G133" s="245"/>
      <c r="H133" s="245"/>
    </row>
    <row r="134" spans="1:8" ht="13.5" thickBot="1" x14ac:dyDescent="0.35">
      <c r="A134" s="243">
        <v>130</v>
      </c>
      <c r="B134" s="291" t="str">
        <f t="shared" ref="B134:B197" si="2">IFERROR(INDEX(C134:M134,$A$3-2),$C134)</f>
        <v>Activity data (AD)</v>
      </c>
      <c r="C134" s="291" t="s">
        <v>2560</v>
      </c>
      <c r="D134" s="245"/>
      <c r="E134" s="245"/>
      <c r="F134" s="245"/>
      <c r="G134" s="245"/>
      <c r="H134" s="245"/>
    </row>
    <row r="135" spans="1:8" ht="13.5" thickBot="1" x14ac:dyDescent="0.35">
      <c r="A135" s="243">
        <v>131</v>
      </c>
      <c r="B135" s="291" t="str">
        <f t="shared" si="2"/>
        <v>AD Unit</v>
      </c>
      <c r="C135" s="291" t="s">
        <v>45</v>
      </c>
      <c r="D135" s="245"/>
      <c r="E135" s="245"/>
      <c r="F135" s="245"/>
      <c r="G135" s="245"/>
      <c r="H135" s="245"/>
    </row>
    <row r="136" spans="1:8" ht="13.5" thickBot="1" x14ac:dyDescent="0.35">
      <c r="A136" s="243">
        <v>132</v>
      </c>
      <c r="B136" s="291" t="str">
        <f t="shared" si="2"/>
        <v>Net calorific value (NCV)</v>
      </c>
      <c r="C136" s="291" t="s">
        <v>2729</v>
      </c>
      <c r="D136" s="245"/>
      <c r="E136" s="245"/>
      <c r="F136" s="245"/>
      <c r="G136" s="245"/>
      <c r="H136" s="245"/>
    </row>
    <row r="137" spans="1:8" ht="13.5" thickBot="1" x14ac:dyDescent="0.35">
      <c r="A137" s="243">
        <v>133</v>
      </c>
      <c r="B137" s="291" t="str">
        <f t="shared" si="2"/>
        <v>NCV Unit</v>
      </c>
      <c r="C137" s="291" t="s">
        <v>46</v>
      </c>
      <c r="D137" s="245"/>
      <c r="E137" s="245"/>
      <c r="F137" s="245"/>
      <c r="G137" s="245"/>
      <c r="H137" s="245"/>
    </row>
    <row r="138" spans="1:8" ht="13.5" thickBot="1" x14ac:dyDescent="0.35">
      <c r="A138" s="243">
        <v>134</v>
      </c>
      <c r="B138" s="291" t="str">
        <f t="shared" si="2"/>
        <v>Emission factor (EF)</v>
      </c>
      <c r="C138" s="291" t="s">
        <v>2730</v>
      </c>
      <c r="D138" s="245"/>
      <c r="E138" s="245"/>
      <c r="F138" s="245"/>
      <c r="G138" s="245"/>
      <c r="H138" s="245"/>
    </row>
    <row r="139" spans="1:8" ht="13.5" thickBot="1" x14ac:dyDescent="0.35">
      <c r="A139" s="243">
        <v>135</v>
      </c>
      <c r="B139" s="291" t="str">
        <f t="shared" si="2"/>
        <v>EF Unit</v>
      </c>
      <c r="C139" s="291" t="s">
        <v>47</v>
      </c>
      <c r="D139" s="245"/>
      <c r="E139" s="245"/>
      <c r="F139" s="245"/>
      <c r="G139" s="245"/>
      <c r="H139" s="245"/>
    </row>
    <row r="140" spans="1:8" ht="13.5" thickBot="1" x14ac:dyDescent="0.35">
      <c r="A140" s="243">
        <v>136</v>
      </c>
      <c r="B140" s="291" t="str">
        <f t="shared" si="2"/>
        <v>Carbon content</v>
      </c>
      <c r="C140" s="291" t="s">
        <v>2731</v>
      </c>
      <c r="D140" s="245"/>
      <c r="E140" s="245"/>
      <c r="F140" s="245"/>
      <c r="G140" s="245"/>
      <c r="H140" s="245"/>
    </row>
    <row r="141" spans="1:8" ht="13.5" thickBot="1" x14ac:dyDescent="0.35">
      <c r="A141" s="243">
        <v>137</v>
      </c>
      <c r="B141" s="291" t="str">
        <f t="shared" si="2"/>
        <v>C-Content Unit</v>
      </c>
      <c r="C141" s="291" t="s">
        <v>48</v>
      </c>
      <c r="D141" s="245"/>
      <c r="E141" s="245"/>
      <c r="F141" s="245"/>
      <c r="G141" s="245"/>
      <c r="H141" s="245"/>
    </row>
    <row r="142" spans="1:8" ht="13.5" thickBot="1" x14ac:dyDescent="0.35">
      <c r="A142" s="243">
        <v>138</v>
      </c>
      <c r="B142" s="291" t="str">
        <f t="shared" si="2"/>
        <v>Oxidation factor (OxF)</v>
      </c>
      <c r="C142" s="291" t="s">
        <v>2732</v>
      </c>
      <c r="D142" s="245"/>
      <c r="E142" s="245"/>
      <c r="F142" s="245"/>
      <c r="G142" s="245"/>
      <c r="H142" s="245"/>
    </row>
    <row r="143" spans="1:8" ht="13.5" thickBot="1" x14ac:dyDescent="0.35">
      <c r="A143" s="243">
        <v>139</v>
      </c>
      <c r="B143" s="291" t="str">
        <f t="shared" si="2"/>
        <v>OxF Unit</v>
      </c>
      <c r="C143" s="291" t="s">
        <v>49</v>
      </c>
      <c r="D143" s="245"/>
      <c r="E143" s="245"/>
      <c r="F143" s="245"/>
      <c r="G143" s="245"/>
      <c r="H143" s="245"/>
    </row>
    <row r="144" spans="1:8" ht="13.5" thickBot="1" x14ac:dyDescent="0.35">
      <c r="A144" s="243">
        <v>140</v>
      </c>
      <c r="B144" s="291" t="str">
        <f t="shared" si="2"/>
        <v>Conversion factor (ConvF)</v>
      </c>
      <c r="C144" s="291" t="s">
        <v>2733</v>
      </c>
      <c r="D144" s="245"/>
      <c r="E144" s="245"/>
      <c r="F144" s="245"/>
      <c r="G144" s="245"/>
      <c r="H144" s="245"/>
    </row>
    <row r="145" spans="1:8" ht="13.5" thickBot="1" x14ac:dyDescent="0.35">
      <c r="A145" s="243">
        <v>141</v>
      </c>
      <c r="B145" s="291" t="str">
        <f t="shared" si="2"/>
        <v>ConvF Unit</v>
      </c>
      <c r="C145" s="291" t="s">
        <v>50</v>
      </c>
      <c r="D145" s="245"/>
      <c r="E145" s="245"/>
      <c r="F145" s="245"/>
      <c r="G145" s="245"/>
      <c r="H145" s="245"/>
    </row>
    <row r="146" spans="1:8" ht="13.5" thickBot="1" x14ac:dyDescent="0.35">
      <c r="A146" s="243">
        <v>142</v>
      </c>
      <c r="B146" s="291" t="str">
        <f t="shared" si="2"/>
        <v>Biomass content (BioC)</v>
      </c>
      <c r="C146" s="291" t="s">
        <v>2734</v>
      </c>
      <c r="D146" s="245"/>
      <c r="E146" s="245"/>
      <c r="F146" s="245"/>
      <c r="G146" s="245"/>
      <c r="H146" s="245"/>
    </row>
    <row r="147" spans="1:8" ht="13.5" thickBot="1" x14ac:dyDescent="0.35">
      <c r="A147" s="243">
        <v>143</v>
      </c>
      <c r="B147" s="291" t="str">
        <f t="shared" si="2"/>
        <v>BioC Unit</v>
      </c>
      <c r="C147" s="291" t="s">
        <v>51</v>
      </c>
      <c r="D147" s="245"/>
      <c r="E147" s="245"/>
      <c r="F147" s="245"/>
      <c r="G147" s="245"/>
      <c r="H147" s="245"/>
    </row>
    <row r="148" spans="1:8" ht="13.5" thickBot="1" x14ac:dyDescent="0.35">
      <c r="A148" s="243">
        <v>144</v>
      </c>
      <c r="B148" s="292" t="str">
        <f t="shared" si="2"/>
        <v>non-sust. BioC</v>
      </c>
      <c r="C148" s="292" t="s">
        <v>52</v>
      </c>
      <c r="D148" s="245"/>
      <c r="E148" s="245"/>
      <c r="F148" s="245"/>
      <c r="G148" s="245"/>
      <c r="H148" s="245"/>
    </row>
    <row r="149" spans="1:8" ht="13.5" thickBot="1" x14ac:dyDescent="0.35">
      <c r="A149" s="243">
        <v>145</v>
      </c>
      <c r="B149" s="292" t="str">
        <f t="shared" si="2"/>
        <v>non-sust. BioC Unit</v>
      </c>
      <c r="C149" s="292" t="s">
        <v>53</v>
      </c>
      <c r="D149" s="245"/>
      <c r="E149" s="245"/>
      <c r="F149" s="245"/>
      <c r="G149" s="245"/>
      <c r="H149" s="245"/>
    </row>
    <row r="150" spans="1:8" ht="13.5" thickBot="1" x14ac:dyDescent="0.35">
      <c r="A150" s="243">
        <v>146</v>
      </c>
      <c r="B150" s="291" t="str">
        <f t="shared" si="2"/>
        <v>hourly GHG conc. Average</v>
      </c>
      <c r="C150" s="291" t="s">
        <v>54</v>
      </c>
      <c r="D150" s="245"/>
      <c r="E150" s="245"/>
      <c r="F150" s="245"/>
      <c r="G150" s="245"/>
      <c r="H150" s="245"/>
    </row>
    <row r="151" spans="1:8" ht="13.5" thickBot="1" x14ac:dyDescent="0.35">
      <c r="A151" s="243">
        <v>147</v>
      </c>
      <c r="B151" s="291" t="str">
        <f t="shared" si="2"/>
        <v>hourly GHG conc. Unit</v>
      </c>
      <c r="C151" s="291" t="s">
        <v>55</v>
      </c>
      <c r="D151" s="245"/>
      <c r="E151" s="245"/>
      <c r="F151" s="245"/>
      <c r="G151" s="245"/>
      <c r="H151" s="245"/>
    </row>
    <row r="152" spans="1:8" ht="13.5" thickBot="1" x14ac:dyDescent="0.35">
      <c r="A152" s="243">
        <v>148</v>
      </c>
      <c r="B152" s="291" t="str">
        <f t="shared" si="2"/>
        <v>hours operating</v>
      </c>
      <c r="C152" s="291" t="s">
        <v>56</v>
      </c>
      <c r="D152" s="245"/>
      <c r="E152" s="245"/>
      <c r="F152" s="245"/>
      <c r="G152" s="245"/>
      <c r="H152" s="245"/>
    </row>
    <row r="153" spans="1:8" ht="13.5" thickBot="1" x14ac:dyDescent="0.35">
      <c r="A153" s="243">
        <v>149</v>
      </c>
      <c r="B153" s="291" t="str">
        <f t="shared" si="2"/>
        <v>hours operating Unit</v>
      </c>
      <c r="C153" s="291" t="s">
        <v>57</v>
      </c>
      <c r="D153" s="245"/>
      <c r="E153" s="245"/>
      <c r="F153" s="245"/>
      <c r="G153" s="245"/>
      <c r="H153" s="245"/>
    </row>
    <row r="154" spans="1:8" ht="13.5" thickBot="1" x14ac:dyDescent="0.35">
      <c r="A154" s="243">
        <v>150</v>
      </c>
      <c r="B154" s="291" t="str">
        <f t="shared" si="2"/>
        <v>Flue gas (average)</v>
      </c>
      <c r="C154" s="291" t="s">
        <v>3415</v>
      </c>
      <c r="D154" s="245"/>
      <c r="E154" s="245"/>
      <c r="F154" s="245"/>
      <c r="G154" s="245"/>
      <c r="H154" s="245"/>
    </row>
    <row r="155" spans="1:8" ht="13.5" thickBot="1" x14ac:dyDescent="0.35">
      <c r="A155" s="243">
        <v>151</v>
      </c>
      <c r="B155" s="291" t="str">
        <f t="shared" si="2"/>
        <v>Flue gas (average), Unit</v>
      </c>
      <c r="C155" s="291" t="s">
        <v>3416</v>
      </c>
      <c r="D155" s="245"/>
      <c r="E155" s="245"/>
      <c r="F155" s="245"/>
      <c r="G155" s="245"/>
      <c r="H155" s="245"/>
    </row>
    <row r="156" spans="1:8" ht="13.5" thickBot="1" x14ac:dyDescent="0.35">
      <c r="A156" s="243">
        <v>152</v>
      </c>
      <c r="B156" s="292" t="str">
        <f t="shared" si="2"/>
        <v>Flue gas (total)</v>
      </c>
      <c r="C156" s="292" t="s">
        <v>58</v>
      </c>
      <c r="D156" s="245"/>
      <c r="E156" s="245"/>
      <c r="F156" s="245"/>
      <c r="G156" s="245"/>
      <c r="H156" s="245"/>
    </row>
    <row r="157" spans="1:8" ht="13.5" thickBot="1" x14ac:dyDescent="0.35">
      <c r="A157" s="243">
        <v>153</v>
      </c>
      <c r="B157" s="292" t="str">
        <f t="shared" si="2"/>
        <v>Flue gas (total), Unit</v>
      </c>
      <c r="C157" s="292" t="s">
        <v>59</v>
      </c>
      <c r="D157" s="245"/>
      <c r="E157" s="245"/>
      <c r="F157" s="245"/>
      <c r="G157" s="245"/>
      <c r="H157" s="245"/>
    </row>
    <row r="158" spans="1:8" ht="13.5" thickBot="1" x14ac:dyDescent="0.35">
      <c r="A158" s="243">
        <v>154</v>
      </c>
      <c r="B158" s="291" t="str">
        <f t="shared" si="2"/>
        <v>Annual amount of GHG</v>
      </c>
      <c r="C158" s="291" t="s">
        <v>60</v>
      </c>
      <c r="D158" s="245"/>
      <c r="E158" s="245"/>
      <c r="F158" s="245"/>
      <c r="G158" s="245"/>
      <c r="H158" s="245"/>
    </row>
    <row r="159" spans="1:8" ht="13.5" thickBot="1" x14ac:dyDescent="0.35">
      <c r="A159" s="243">
        <v>155</v>
      </c>
      <c r="B159" s="291" t="str">
        <f t="shared" si="2"/>
        <v>Annual amount of GHG Unit</v>
      </c>
      <c r="C159" s="291" t="s">
        <v>61</v>
      </c>
      <c r="D159" s="245"/>
      <c r="E159" s="245"/>
      <c r="F159" s="245"/>
      <c r="G159" s="245"/>
      <c r="H159" s="245"/>
    </row>
    <row r="160" spans="1:8" ht="13.5" thickBot="1" x14ac:dyDescent="0.35">
      <c r="A160" s="243">
        <v>156</v>
      </c>
      <c r="B160" s="291" t="str">
        <f t="shared" si="2"/>
        <v>Global Warming Potential (GWP, tCO2e/t)</v>
      </c>
      <c r="C160" s="291" t="s">
        <v>3417</v>
      </c>
      <c r="D160" s="245"/>
      <c r="E160" s="245"/>
      <c r="F160" s="245"/>
      <c r="G160" s="245"/>
      <c r="H160" s="245"/>
    </row>
    <row r="161" spans="1:8" ht="13.5" thickBot="1" x14ac:dyDescent="0.35">
      <c r="A161" s="243">
        <v>157</v>
      </c>
      <c r="B161" s="291" t="str">
        <f t="shared" si="2"/>
        <v>A: Frequency</v>
      </c>
      <c r="C161" s="291" t="s">
        <v>62</v>
      </c>
      <c r="D161" s="245"/>
      <c r="E161" s="245"/>
      <c r="F161" s="245"/>
      <c r="G161" s="245"/>
      <c r="H161" s="245"/>
    </row>
    <row r="162" spans="1:8" ht="13.5" thickBot="1" x14ac:dyDescent="0.35">
      <c r="A162" s="243">
        <v>158</v>
      </c>
      <c r="B162" s="291" t="str">
        <f t="shared" si="2"/>
        <v>A: Duration</v>
      </c>
      <c r="C162" s="291" t="s">
        <v>63</v>
      </c>
      <c r="D162" s="245"/>
      <c r="E162" s="245"/>
      <c r="F162" s="245"/>
      <c r="G162" s="245"/>
      <c r="H162" s="245"/>
    </row>
    <row r="163" spans="1:8" ht="13.5" thickBot="1" x14ac:dyDescent="0.35">
      <c r="A163" s="243">
        <v>159</v>
      </c>
      <c r="B163" s="291" t="str">
        <f t="shared" si="2"/>
        <v>A: SEF(CF4)</v>
      </c>
      <c r="C163" s="291" t="s">
        <v>64</v>
      </c>
      <c r="D163" s="245"/>
      <c r="E163" s="245"/>
      <c r="F163" s="245"/>
      <c r="G163" s="245"/>
      <c r="H163" s="245"/>
    </row>
    <row r="164" spans="1:8" ht="13.5" thickBot="1" x14ac:dyDescent="0.35">
      <c r="A164" s="243">
        <v>160</v>
      </c>
      <c r="B164" s="291" t="str">
        <f t="shared" si="2"/>
        <v>B: AEO</v>
      </c>
      <c r="C164" s="291" t="s">
        <v>65</v>
      </c>
      <c r="D164" s="245"/>
      <c r="E164" s="245"/>
      <c r="F164" s="245"/>
      <c r="G164" s="245"/>
      <c r="H164" s="245"/>
    </row>
    <row r="165" spans="1:8" ht="13.5" thickBot="1" x14ac:dyDescent="0.35">
      <c r="A165" s="243">
        <v>161</v>
      </c>
      <c r="B165" s="291" t="str">
        <f t="shared" si="2"/>
        <v>B: CE</v>
      </c>
      <c r="C165" s="291" t="s">
        <v>66</v>
      </c>
      <c r="D165" s="245"/>
      <c r="E165" s="245"/>
      <c r="F165" s="245"/>
      <c r="G165" s="245"/>
      <c r="H165" s="245"/>
    </row>
    <row r="166" spans="1:8" ht="13.5" thickBot="1" x14ac:dyDescent="0.35">
      <c r="A166" s="243">
        <v>162</v>
      </c>
      <c r="B166" s="291" t="str">
        <f t="shared" si="2"/>
        <v>B: OVC</v>
      </c>
      <c r="C166" s="291" t="s">
        <v>67</v>
      </c>
      <c r="D166" s="245"/>
      <c r="E166" s="245"/>
      <c r="F166" s="245"/>
      <c r="G166" s="245"/>
      <c r="H166" s="245"/>
    </row>
    <row r="167" spans="1:8" ht="13.5" thickBot="1" x14ac:dyDescent="0.35">
      <c r="A167" s="243">
        <v>163</v>
      </c>
      <c r="B167" s="291" t="str">
        <f t="shared" si="2"/>
        <v>F(C2F6)</v>
      </c>
      <c r="C167" s="291" t="s">
        <v>68</v>
      </c>
      <c r="D167" s="245"/>
      <c r="E167" s="245"/>
      <c r="F167" s="245"/>
      <c r="G167" s="245"/>
      <c r="H167" s="245"/>
    </row>
    <row r="168" spans="1:8" ht="13.5" thickBot="1" x14ac:dyDescent="0.35">
      <c r="A168" s="243">
        <v>164</v>
      </c>
      <c r="B168" s="291" t="str">
        <f t="shared" si="2"/>
        <v>CF4 Emissions (t CF4)</v>
      </c>
      <c r="C168" s="291" t="s">
        <v>69</v>
      </c>
      <c r="D168" s="245"/>
      <c r="E168" s="245"/>
      <c r="F168" s="245"/>
      <c r="G168" s="245"/>
      <c r="H168" s="245"/>
    </row>
    <row r="169" spans="1:8" ht="13.5" thickBot="1" x14ac:dyDescent="0.35">
      <c r="A169" s="243">
        <v>165</v>
      </c>
      <c r="B169" s="291" t="str">
        <f t="shared" si="2"/>
        <v>C2F6 Emissions (t C2F6)</v>
      </c>
      <c r="C169" s="291" t="s">
        <v>70</v>
      </c>
      <c r="D169" s="245"/>
      <c r="E169" s="245"/>
      <c r="F169" s="245"/>
      <c r="G169" s="245"/>
      <c r="H169" s="245"/>
    </row>
    <row r="170" spans="1:8" ht="13.5" thickBot="1" x14ac:dyDescent="0.35">
      <c r="A170" s="243">
        <v>166</v>
      </c>
      <c r="B170" s="291" t="str">
        <f t="shared" si="2"/>
        <v>GWP (CF4) (tCO2e/t)</v>
      </c>
      <c r="C170" s="291" t="s">
        <v>71</v>
      </c>
      <c r="D170" s="245"/>
      <c r="E170" s="245"/>
      <c r="F170" s="245"/>
      <c r="G170" s="245"/>
      <c r="H170" s="245"/>
    </row>
    <row r="171" spans="1:8" ht="13.5" thickBot="1" x14ac:dyDescent="0.35">
      <c r="A171" s="243">
        <v>167</v>
      </c>
      <c r="B171" s="291" t="str">
        <f t="shared" si="2"/>
        <v>GWP (C2F6) (tCO2e/t)</v>
      </c>
      <c r="C171" s="291" t="s">
        <v>72</v>
      </c>
      <c r="D171" s="245"/>
      <c r="E171" s="245"/>
      <c r="F171" s="245"/>
      <c r="G171" s="245"/>
      <c r="H171" s="245"/>
    </row>
    <row r="172" spans="1:8" ht="13.5" thickBot="1" x14ac:dyDescent="0.35">
      <c r="A172" s="243">
        <v>168</v>
      </c>
      <c r="B172" s="291" t="str">
        <f t="shared" si="2"/>
        <v>CF4 Emissions (t CO2e)</v>
      </c>
      <c r="C172" s="291" t="s">
        <v>73</v>
      </c>
      <c r="D172" s="245"/>
      <c r="E172" s="245"/>
      <c r="F172" s="245"/>
      <c r="G172" s="245"/>
      <c r="H172" s="245"/>
    </row>
    <row r="173" spans="1:8" ht="13.5" thickBot="1" x14ac:dyDescent="0.35">
      <c r="A173" s="243">
        <v>169</v>
      </c>
      <c r="B173" s="291" t="str">
        <f t="shared" si="2"/>
        <v>C2F6 Emissions (t CO2e)</v>
      </c>
      <c r="C173" s="291" t="s">
        <v>74</v>
      </c>
      <c r="D173" s="245"/>
      <c r="E173" s="245"/>
      <c r="F173" s="245"/>
      <c r="G173" s="245"/>
      <c r="H173" s="245"/>
    </row>
    <row r="174" spans="1:8" ht="13.5" thickBot="1" x14ac:dyDescent="0.35">
      <c r="A174" s="243">
        <v>170</v>
      </c>
      <c r="B174" s="291" t="str">
        <f t="shared" si="2"/>
        <v>Collection efficiency, %</v>
      </c>
      <c r="C174" s="291" t="s">
        <v>75</v>
      </c>
      <c r="D174" s="245"/>
      <c r="E174" s="245"/>
      <c r="F174" s="245"/>
      <c r="G174" s="245"/>
      <c r="H174" s="245"/>
    </row>
    <row r="175" spans="1:8" ht="13.5" thickBot="1" x14ac:dyDescent="0.35">
      <c r="A175" s="243">
        <v>171</v>
      </c>
      <c r="B175" s="291" t="str">
        <f t="shared" si="2"/>
        <v>CO2e fossil (t)</v>
      </c>
      <c r="C175" s="291" t="s">
        <v>76</v>
      </c>
      <c r="D175" s="245"/>
      <c r="E175" s="245"/>
      <c r="F175" s="245"/>
      <c r="G175" s="245"/>
      <c r="H175" s="245"/>
    </row>
    <row r="176" spans="1:8" ht="13.5" thickBot="1" x14ac:dyDescent="0.35">
      <c r="A176" s="243">
        <v>172</v>
      </c>
      <c r="B176" s="291" t="str">
        <f t="shared" si="2"/>
        <v>CO2e bio (t)</v>
      </c>
      <c r="C176" s="291" t="s">
        <v>77</v>
      </c>
      <c r="D176" s="245"/>
      <c r="E176" s="245"/>
      <c r="F176" s="245"/>
      <c r="G176" s="245"/>
      <c r="H176" s="245"/>
    </row>
    <row r="177" spans="1:8" ht="13.5" thickBot="1" x14ac:dyDescent="0.35">
      <c r="A177" s="243">
        <v>173</v>
      </c>
      <c r="B177" s="292" t="str">
        <f t="shared" si="2"/>
        <v>CO2e non-sust. bio (t)</v>
      </c>
      <c r="C177" s="292" t="s">
        <v>78</v>
      </c>
      <c r="D177" s="245"/>
      <c r="E177" s="245"/>
      <c r="F177" s="245"/>
      <c r="G177" s="245"/>
      <c r="H177" s="245"/>
    </row>
    <row r="178" spans="1:8" ht="13.5" thickBot="1" x14ac:dyDescent="0.35">
      <c r="A178" s="243">
        <v>174</v>
      </c>
      <c r="B178" s="291" t="str">
        <f t="shared" si="2"/>
        <v>Energy content (fossil), TJ</v>
      </c>
      <c r="C178" s="291" t="s">
        <v>79</v>
      </c>
      <c r="D178" s="245"/>
      <c r="E178" s="245"/>
      <c r="F178" s="245"/>
      <c r="G178" s="245"/>
      <c r="H178" s="245"/>
    </row>
    <row r="179" spans="1:8" ht="13.5" thickBot="1" x14ac:dyDescent="0.35">
      <c r="A179" s="243">
        <v>175</v>
      </c>
      <c r="B179" s="293" t="str">
        <f t="shared" si="2"/>
        <v>Energy content (bio), TJ</v>
      </c>
      <c r="C179" s="293" t="s">
        <v>80</v>
      </c>
      <c r="D179" s="245"/>
      <c r="E179" s="245"/>
      <c r="F179" s="245"/>
      <c r="G179" s="245"/>
      <c r="H179" s="245"/>
    </row>
    <row r="180" spans="1:8" ht="13" thickBot="1" x14ac:dyDescent="0.3">
      <c r="A180" s="243">
        <v>176</v>
      </c>
      <c r="B180" s="294" t="str">
        <f t="shared" si="2"/>
        <v>Ex.1</v>
      </c>
      <c r="C180" s="294" t="s">
        <v>81</v>
      </c>
      <c r="D180" s="245"/>
      <c r="E180" s="245"/>
      <c r="F180" s="245"/>
      <c r="G180" s="245"/>
      <c r="H180" s="245"/>
    </row>
    <row r="181" spans="1:8" ht="13" thickBot="1" x14ac:dyDescent="0.3">
      <c r="A181" s="243">
        <v>177</v>
      </c>
      <c r="B181" s="295" t="str">
        <f t="shared" si="2"/>
        <v>Combustion</v>
      </c>
      <c r="C181" s="295" t="s">
        <v>82</v>
      </c>
      <c r="D181" s="245"/>
      <c r="E181" s="245"/>
      <c r="F181" s="245"/>
      <c r="G181" s="245"/>
      <c r="H181" s="245"/>
    </row>
    <row r="182" spans="1:8" ht="13" thickBot="1" x14ac:dyDescent="0.3">
      <c r="A182" s="243">
        <v>178</v>
      </c>
      <c r="B182" s="295" t="str">
        <f t="shared" si="2"/>
        <v>Heavy fuel oil</v>
      </c>
      <c r="C182" s="295" t="s">
        <v>83</v>
      </c>
      <c r="D182" s="245"/>
      <c r="E182" s="245"/>
      <c r="F182" s="245"/>
      <c r="G182" s="245"/>
      <c r="H182" s="245"/>
    </row>
    <row r="183" spans="1:8" ht="13" thickBot="1" x14ac:dyDescent="0.3">
      <c r="A183" s="243">
        <v>179</v>
      </c>
      <c r="B183" s="295" t="str">
        <f t="shared" si="2"/>
        <v>GJ/t</v>
      </c>
      <c r="C183" s="295" t="s">
        <v>85</v>
      </c>
      <c r="D183" s="245"/>
      <c r="E183" s="245"/>
      <c r="F183" s="245"/>
      <c r="G183" s="245"/>
      <c r="H183" s="245"/>
    </row>
    <row r="184" spans="1:8" ht="12.5" x14ac:dyDescent="0.25">
      <c r="A184" s="243">
        <v>180</v>
      </c>
      <c r="B184" s="295" t="str">
        <f t="shared" si="2"/>
        <v>tCO2/TJ</v>
      </c>
      <c r="C184" s="295" t="s">
        <v>86</v>
      </c>
      <c r="D184" s="245"/>
      <c r="E184" s="245"/>
      <c r="F184" s="245"/>
      <c r="G184" s="245"/>
      <c r="H184" s="245"/>
    </row>
    <row r="185" spans="1:8" ht="12.5" x14ac:dyDescent="0.25">
      <c r="A185" s="243">
        <v>181</v>
      </c>
      <c r="B185" s="296" t="str">
        <f t="shared" si="2"/>
        <v>Ex.2</v>
      </c>
      <c r="C185" s="296" t="s">
        <v>88</v>
      </c>
      <c r="D185" s="245"/>
      <c r="E185" s="245"/>
      <c r="F185" s="245"/>
      <c r="G185" s="245"/>
      <c r="H185" s="245"/>
    </row>
    <row r="186" spans="1:8" ht="12.5" x14ac:dyDescent="0.25">
      <c r="A186" s="243">
        <v>182</v>
      </c>
      <c r="B186" s="297" t="str">
        <f t="shared" si="2"/>
        <v>Process Emissions</v>
      </c>
      <c r="C186" s="297" t="s">
        <v>89</v>
      </c>
      <c r="D186" s="245"/>
      <c r="E186" s="245"/>
      <c r="F186" s="245"/>
      <c r="G186" s="245"/>
      <c r="H186" s="245"/>
    </row>
    <row r="187" spans="1:8" ht="12.5" x14ac:dyDescent="0.25">
      <c r="A187" s="243">
        <v>183</v>
      </c>
      <c r="B187" s="297" t="str">
        <f t="shared" si="2"/>
        <v>Raw meal for clinker</v>
      </c>
      <c r="C187" s="297" t="s">
        <v>103</v>
      </c>
      <c r="D187" s="245"/>
      <c r="E187" s="245"/>
      <c r="F187" s="245"/>
      <c r="G187" s="245"/>
      <c r="H187" s="245"/>
    </row>
    <row r="188" spans="1:8" ht="12.5" x14ac:dyDescent="0.25">
      <c r="A188" s="243">
        <v>184</v>
      </c>
      <c r="B188" s="297" t="str">
        <f t="shared" si="2"/>
        <v>tCO2/t</v>
      </c>
      <c r="C188" s="297" t="s">
        <v>90</v>
      </c>
      <c r="D188" s="245"/>
      <c r="E188" s="245"/>
      <c r="F188" s="245"/>
      <c r="G188" s="245"/>
      <c r="H188" s="245"/>
    </row>
    <row r="189" spans="1:8" ht="12.5" x14ac:dyDescent="0.25">
      <c r="A189" s="243">
        <v>185</v>
      </c>
      <c r="B189" s="298" t="str">
        <f t="shared" si="2"/>
        <v>Ex.3</v>
      </c>
      <c r="C189" s="298" t="s">
        <v>91</v>
      </c>
      <c r="D189" s="245"/>
      <c r="E189" s="245"/>
      <c r="F189" s="245"/>
      <c r="G189" s="245"/>
      <c r="H189" s="245"/>
    </row>
    <row r="190" spans="1:8" ht="12.5" x14ac:dyDescent="0.25">
      <c r="A190" s="243">
        <v>186</v>
      </c>
      <c r="B190" s="299" t="str">
        <f t="shared" si="2"/>
        <v>Mass balance</v>
      </c>
      <c r="C190" s="299" t="s">
        <v>92</v>
      </c>
      <c r="D190" s="245"/>
      <c r="E190" s="245"/>
      <c r="F190" s="245"/>
      <c r="G190" s="245"/>
      <c r="H190" s="245"/>
    </row>
    <row r="191" spans="1:8" ht="12.5" x14ac:dyDescent="0.25">
      <c r="A191" s="243">
        <v>187</v>
      </c>
      <c r="B191" s="299" t="str">
        <f t="shared" si="2"/>
        <v>Steel</v>
      </c>
      <c r="C191" s="299" t="s">
        <v>93</v>
      </c>
      <c r="D191" s="245"/>
      <c r="E191" s="245"/>
      <c r="F191" s="245"/>
      <c r="G191" s="245"/>
      <c r="H191" s="245"/>
    </row>
    <row r="192" spans="1:8" ht="12.5" x14ac:dyDescent="0.25">
      <c r="A192" s="243">
        <v>188</v>
      </c>
      <c r="B192" s="299" t="str">
        <f t="shared" si="2"/>
        <v>tC/t</v>
      </c>
      <c r="C192" s="299" t="s">
        <v>94</v>
      </c>
      <c r="D192" s="245"/>
      <c r="E192" s="245"/>
      <c r="F192" s="245"/>
      <c r="G192" s="245"/>
      <c r="H192" s="245"/>
    </row>
    <row r="193" spans="1:8" ht="12.5" x14ac:dyDescent="0.35">
      <c r="A193" s="243">
        <v>189</v>
      </c>
      <c r="B193" s="64" t="str">
        <f t="shared" si="2"/>
        <v>Process</v>
      </c>
      <c r="C193" s="64" t="s">
        <v>305</v>
      </c>
      <c r="D193" s="245"/>
      <c r="E193" s="245"/>
      <c r="F193" s="245"/>
      <c r="G193" s="245"/>
      <c r="H193" s="245"/>
    </row>
    <row r="194" spans="1:8" ht="12.5" x14ac:dyDescent="0.35">
      <c r="A194" s="243">
        <v>190</v>
      </c>
      <c r="B194" s="64" t="str">
        <f t="shared" si="2"/>
        <v>Mass Balance</v>
      </c>
      <c r="C194" s="64" t="s">
        <v>304</v>
      </c>
      <c r="D194" s="245"/>
      <c r="E194" s="245"/>
      <c r="F194" s="245"/>
      <c r="G194" s="245"/>
      <c r="H194" s="245"/>
    </row>
    <row r="195" spans="1:8" ht="12.5" x14ac:dyDescent="0.35">
      <c r="A195" s="243">
        <v>191</v>
      </c>
      <c r="B195" s="64" t="str">
        <f t="shared" si="2"/>
        <v>CC</v>
      </c>
      <c r="C195" s="64" t="s">
        <v>306</v>
      </c>
      <c r="D195" s="245"/>
      <c r="E195" s="245"/>
      <c r="F195" s="245"/>
      <c r="G195" s="245"/>
      <c r="H195" s="245"/>
    </row>
    <row r="196" spans="1:8" ht="12.5" x14ac:dyDescent="0.35">
      <c r="A196" s="243">
        <v>192</v>
      </c>
      <c r="B196" s="64" t="str">
        <f t="shared" si="2"/>
        <v>OxF</v>
      </c>
      <c r="C196" s="64" t="s">
        <v>307</v>
      </c>
      <c r="D196" s="245"/>
      <c r="E196" s="245"/>
      <c r="F196" s="245"/>
      <c r="G196" s="245"/>
      <c r="H196" s="245"/>
    </row>
    <row r="197" spans="1:8" ht="12.5" x14ac:dyDescent="0.35">
      <c r="A197" s="243">
        <v>193</v>
      </c>
      <c r="B197" s="64" t="str">
        <f t="shared" si="2"/>
        <v>ConvF</v>
      </c>
      <c r="C197" s="64" t="s">
        <v>308</v>
      </c>
      <c r="D197" s="245"/>
      <c r="E197" s="245"/>
      <c r="F197" s="245"/>
      <c r="G197" s="245"/>
      <c r="H197" s="245"/>
    </row>
    <row r="198" spans="1:8" ht="16" thickBot="1" x14ac:dyDescent="0.4">
      <c r="A198" s="243">
        <v>194</v>
      </c>
      <c r="B198" s="10" t="str">
        <f t="shared" ref="B198:B261" si="3">IFERROR(INDEX(C198:M198,$A$3-2),$C198)</f>
        <v>PFC Emissions</v>
      </c>
      <c r="C198" s="10" t="s">
        <v>3418</v>
      </c>
      <c r="D198" s="245"/>
      <c r="E198" s="245"/>
      <c r="F198" s="245"/>
      <c r="G198" s="245"/>
      <c r="H198" s="245"/>
    </row>
    <row r="199" spans="1:8" ht="13.5" thickBot="1" x14ac:dyDescent="0.35">
      <c r="A199" s="243">
        <v>195</v>
      </c>
      <c r="B199" s="291" t="str">
        <f t="shared" si="3"/>
        <v>Type of anode</v>
      </c>
      <c r="C199" s="291" t="s">
        <v>3419</v>
      </c>
      <c r="D199" s="245"/>
      <c r="E199" s="245"/>
      <c r="F199" s="245"/>
      <c r="G199" s="245"/>
      <c r="H199" s="245"/>
    </row>
    <row r="200" spans="1:8" ht="12.5" x14ac:dyDescent="0.25">
      <c r="A200" s="243">
        <v>196</v>
      </c>
      <c r="B200" s="300" t="str">
        <f t="shared" si="3"/>
        <v>Method A</v>
      </c>
      <c r="C200" s="300" t="s">
        <v>309</v>
      </c>
      <c r="D200" s="245"/>
      <c r="E200" s="245"/>
      <c r="F200" s="245"/>
      <c r="G200" s="245"/>
      <c r="H200" s="245"/>
    </row>
    <row r="201" spans="1:8" ht="12.5" x14ac:dyDescent="0.25">
      <c r="A201" s="243">
        <v>197</v>
      </c>
      <c r="B201" s="300" t="str">
        <f t="shared" si="3"/>
        <v>Method B</v>
      </c>
      <c r="C201" s="300" t="s">
        <v>310</v>
      </c>
      <c r="D201" s="245"/>
      <c r="E201" s="245"/>
      <c r="F201" s="245"/>
      <c r="G201" s="245"/>
      <c r="H201" s="245"/>
    </row>
    <row r="202" spans="1:8" ht="12.5" x14ac:dyDescent="0.25">
      <c r="A202" s="243">
        <v>198</v>
      </c>
      <c r="B202" s="301" t="str">
        <f t="shared" si="3"/>
        <v>Ex.</v>
      </c>
      <c r="C202" s="301" t="s">
        <v>95</v>
      </c>
      <c r="D202" s="245"/>
      <c r="E202" s="245"/>
      <c r="F202" s="245"/>
      <c r="G202" s="245"/>
      <c r="H202" s="245"/>
    </row>
    <row r="203" spans="1:8" ht="12.5" x14ac:dyDescent="0.25">
      <c r="A203" s="243">
        <v>199</v>
      </c>
      <c r="B203" s="302" t="str">
        <f t="shared" si="3"/>
        <v>Overvoltage method</v>
      </c>
      <c r="C203" s="302" t="s">
        <v>315</v>
      </c>
      <c r="D203" s="245"/>
      <c r="E203" s="245"/>
      <c r="F203" s="245"/>
      <c r="G203" s="245"/>
      <c r="H203" s="245"/>
    </row>
    <row r="204" spans="1:8" ht="12.5" x14ac:dyDescent="0.25">
      <c r="A204" s="243">
        <v>200</v>
      </c>
      <c r="B204" s="302" t="str">
        <f t="shared" si="3"/>
        <v>Centre Worked Pre-Bake (CWPB)</v>
      </c>
      <c r="C204" s="302" t="s">
        <v>2569</v>
      </c>
      <c r="D204" s="245"/>
      <c r="E204" s="245"/>
      <c r="F204" s="245"/>
      <c r="G204" s="245"/>
      <c r="H204" s="245"/>
    </row>
    <row r="205" spans="1:8" ht="12.5" x14ac:dyDescent="0.35">
      <c r="A205" s="243">
        <v>201</v>
      </c>
      <c r="B205" s="64" t="str">
        <f t="shared" si="3"/>
        <v>CF4</v>
      </c>
      <c r="C205" s="64" t="s">
        <v>311</v>
      </c>
      <c r="D205" s="245"/>
      <c r="E205" s="245"/>
      <c r="F205" s="245"/>
      <c r="G205" s="245"/>
      <c r="H205" s="245"/>
    </row>
    <row r="206" spans="1:8" ht="12.5" x14ac:dyDescent="0.35">
      <c r="A206" s="243">
        <v>202</v>
      </c>
      <c r="B206" s="64" t="str">
        <f t="shared" si="3"/>
        <v>C2F6</v>
      </c>
      <c r="C206" s="64" t="s">
        <v>312</v>
      </c>
      <c r="D206" s="245"/>
      <c r="E206" s="245"/>
      <c r="F206" s="245"/>
      <c r="G206" s="245"/>
      <c r="H206" s="245"/>
    </row>
    <row r="207" spans="1:8" ht="15.5" x14ac:dyDescent="0.35">
      <c r="A207" s="243">
        <v>203</v>
      </c>
      <c r="B207" s="10" t="str">
        <f t="shared" si="3"/>
        <v>Emissions Sources (Measurement-Based Approaches)</v>
      </c>
      <c r="C207" s="10" t="s">
        <v>3420</v>
      </c>
      <c r="D207" s="245"/>
      <c r="E207" s="245"/>
      <c r="F207" s="245"/>
      <c r="G207" s="245"/>
      <c r="H207" s="245"/>
    </row>
    <row r="208" spans="1:8" ht="13" thickBot="1" x14ac:dyDescent="0.4">
      <c r="A208" s="243">
        <v>204</v>
      </c>
      <c r="B208" s="60" t="str">
        <f t="shared" si="3"/>
        <v>Emission sources</v>
      </c>
      <c r="C208" s="60" t="s">
        <v>2541</v>
      </c>
      <c r="D208" s="245"/>
      <c r="E208" s="245"/>
      <c r="F208" s="245"/>
      <c r="G208" s="245"/>
      <c r="H208" s="245"/>
    </row>
    <row r="209" spans="1:8" ht="13.5" thickBot="1" x14ac:dyDescent="0.35">
      <c r="A209" s="243">
        <v>205</v>
      </c>
      <c r="B209" s="291" t="str">
        <f t="shared" si="3"/>
        <v>Type of GHG</v>
      </c>
      <c r="C209" s="291" t="s">
        <v>165</v>
      </c>
      <c r="D209" s="245"/>
      <c r="E209" s="245"/>
      <c r="F209" s="245"/>
      <c r="G209" s="245"/>
      <c r="H209" s="245"/>
    </row>
    <row r="210" spans="1:8" ht="13.5" thickBot="1" x14ac:dyDescent="0.35">
      <c r="A210" s="243">
        <v>206</v>
      </c>
      <c r="B210" s="291" t="str">
        <f t="shared" si="3"/>
        <v>Biomass fraction</v>
      </c>
      <c r="C210" s="291" t="s">
        <v>2579</v>
      </c>
      <c r="D210" s="245"/>
      <c r="E210" s="245"/>
      <c r="F210" s="245"/>
      <c r="G210" s="245"/>
      <c r="H210" s="245"/>
    </row>
    <row r="211" spans="1:8" ht="13" thickBot="1" x14ac:dyDescent="0.3">
      <c r="A211" s="243">
        <v>207</v>
      </c>
      <c r="B211" s="302" t="str">
        <f t="shared" si="3"/>
        <v>CO2 transfer</v>
      </c>
      <c r="C211" s="302" t="s">
        <v>99</v>
      </c>
      <c r="D211" s="245"/>
      <c r="E211" s="245"/>
      <c r="F211" s="245"/>
      <c r="G211" s="245"/>
      <c r="H211" s="245"/>
    </row>
    <row r="212" spans="1:8" ht="13" x14ac:dyDescent="0.35">
      <c r="A212" s="243">
        <v>208</v>
      </c>
      <c r="B212" s="273" t="str">
        <f t="shared" si="3"/>
        <v>Energy &amp; Emissions</v>
      </c>
      <c r="C212" s="273" t="s">
        <v>258</v>
      </c>
      <c r="D212" s="245"/>
      <c r="E212" s="245"/>
      <c r="F212" s="245"/>
      <c r="G212" s="245"/>
      <c r="H212" s="245"/>
    </row>
    <row r="213" spans="1:8" ht="18" x14ac:dyDescent="0.35">
      <c r="A213" s="243">
        <v>209</v>
      </c>
      <c r="B213" s="89" t="str">
        <f t="shared" si="3"/>
        <v>Sheet "C_Emissions&amp;Energy" - Installation-level GHG emissions and energy consumption</v>
      </c>
      <c r="C213" s="89" t="s">
        <v>368</v>
      </c>
      <c r="D213" s="245"/>
      <c r="E213" s="245"/>
      <c r="F213" s="245"/>
      <c r="G213" s="245"/>
      <c r="H213" s="245"/>
    </row>
    <row r="214" spans="1:8" ht="12.5" x14ac:dyDescent="0.35">
      <c r="A214" s="243">
        <v>210</v>
      </c>
      <c r="B214" s="60" t="str">
        <f t="shared" si="3"/>
        <v>Values</v>
      </c>
      <c r="C214" s="60" t="s">
        <v>138</v>
      </c>
      <c r="D214" s="245"/>
      <c r="E214" s="245"/>
      <c r="F214" s="245"/>
      <c r="G214" s="245"/>
      <c r="H214" s="245"/>
    </row>
    <row r="215" spans="1:8" ht="15.5" x14ac:dyDescent="0.35">
      <c r="A215" s="243">
        <v>211</v>
      </c>
      <c r="B215" s="88" t="str">
        <f t="shared" si="3"/>
        <v>Fuel balance</v>
      </c>
      <c r="C215" s="88" t="s">
        <v>248</v>
      </c>
      <c r="D215" s="245"/>
      <c r="E215" s="245"/>
      <c r="F215" s="245"/>
      <c r="G215" s="245"/>
      <c r="H215" s="245"/>
    </row>
    <row r="216" spans="1:8" x14ac:dyDescent="0.35">
      <c r="A216" s="243">
        <v>212</v>
      </c>
      <c r="B216" s="303" t="str">
        <f t="shared" si="3"/>
        <v>Please enter in the table below the amount of energy consumed for each use type:</v>
      </c>
      <c r="C216" s="303" t="s">
        <v>328</v>
      </c>
      <c r="D216" s="245"/>
      <c r="E216" s="245"/>
      <c r="F216" s="245"/>
      <c r="G216" s="245"/>
      <c r="H216" s="245"/>
    </row>
    <row r="217" spans="1:8" x14ac:dyDescent="0.35">
      <c r="A217" s="243">
        <v>213</v>
      </c>
      <c r="B217" s="303" t="str">
        <f t="shared" si="3"/>
        <v>Fuel input to all CBAM production processes (including precursors produced within the installation), either directly or via the production of measurable heat (e.g. steam) with the exception of fuel for electricity.</v>
      </c>
      <c r="C217" s="303" t="s">
        <v>2660</v>
      </c>
      <c r="D217" s="245"/>
      <c r="E217" s="245"/>
      <c r="F217" s="245"/>
      <c r="G217" s="245"/>
      <c r="H217" s="245"/>
    </row>
    <row r="218" spans="1:8" x14ac:dyDescent="0.35">
      <c r="A218" s="243">
        <v>214</v>
      </c>
      <c r="B218" s="303" t="str">
        <f t="shared" si="3"/>
        <v>Fuel input for electricity production</v>
      </c>
      <c r="C218" s="303" t="s">
        <v>327</v>
      </c>
      <c r="D218" s="245"/>
      <c r="E218" s="245"/>
      <c r="F218" s="245"/>
      <c r="G218" s="245"/>
      <c r="H218" s="245"/>
    </row>
    <row r="219" spans="1:8" x14ac:dyDescent="0.35">
      <c r="A219" s="243">
        <v>215</v>
      </c>
      <c r="B219" s="303" t="str">
        <f t="shared" si="3"/>
        <v>Fuel input to all non-CBAM production processes, either directly or via the production of measurable heat (e.g. steam).</v>
      </c>
      <c r="C219" s="303" t="s">
        <v>329</v>
      </c>
      <c r="D219" s="245"/>
      <c r="E219" s="245"/>
      <c r="F219" s="245"/>
      <c r="G219" s="245"/>
      <c r="H219" s="245"/>
    </row>
    <row r="220" spans="1:8" ht="13" x14ac:dyDescent="0.3">
      <c r="A220" s="243">
        <v>216</v>
      </c>
      <c r="B220" s="287" t="str">
        <f t="shared" si="3"/>
        <v>Fuel balance:</v>
      </c>
      <c r="C220" s="287" t="s">
        <v>256</v>
      </c>
      <c r="D220" s="245"/>
      <c r="E220" s="245"/>
      <c r="F220" s="245"/>
      <c r="G220" s="245"/>
      <c r="H220" s="245"/>
    </row>
    <row r="221" spans="1:8" ht="13" x14ac:dyDescent="0.3">
      <c r="A221" s="243">
        <v>217</v>
      </c>
      <c r="B221" s="304" t="str">
        <f t="shared" si="3"/>
        <v>Unit</v>
      </c>
      <c r="C221" s="304" t="s">
        <v>5</v>
      </c>
      <c r="D221" s="245"/>
      <c r="E221" s="245"/>
      <c r="F221" s="245"/>
      <c r="G221" s="245"/>
      <c r="H221" s="245"/>
    </row>
    <row r="222" spans="1:8" ht="13" x14ac:dyDescent="0.3">
      <c r="A222" s="243">
        <v>218</v>
      </c>
      <c r="B222" s="304" t="str">
        <f t="shared" si="3"/>
        <v>Total fuel input</v>
      </c>
      <c r="C222" s="304" t="s">
        <v>249</v>
      </c>
      <c r="D222" s="245"/>
      <c r="E222" s="245"/>
      <c r="F222" s="245"/>
      <c r="G222" s="245"/>
      <c r="H222" s="245"/>
    </row>
    <row r="223" spans="1:8" ht="13" x14ac:dyDescent="0.3">
      <c r="A223" s="243">
        <v>219</v>
      </c>
      <c r="B223" s="304" t="str">
        <f t="shared" si="3"/>
        <v>Direct fuel for CBAM goods</v>
      </c>
      <c r="C223" s="304" t="s">
        <v>251</v>
      </c>
      <c r="D223" s="245"/>
      <c r="E223" s="245"/>
      <c r="F223" s="245"/>
      <c r="G223" s="245"/>
      <c r="H223" s="245"/>
    </row>
    <row r="224" spans="1:8" ht="13" x14ac:dyDescent="0.3">
      <c r="A224" s="243">
        <v>220</v>
      </c>
      <c r="B224" s="304" t="str">
        <f t="shared" si="3"/>
        <v>Fuel for electricity</v>
      </c>
      <c r="C224" s="304" t="s">
        <v>250</v>
      </c>
      <c r="D224" s="245"/>
      <c r="E224" s="245"/>
      <c r="F224" s="245"/>
      <c r="G224" s="245"/>
      <c r="H224" s="245"/>
    </row>
    <row r="225" spans="1:8" ht="13" x14ac:dyDescent="0.3">
      <c r="A225" s="243">
        <v>221</v>
      </c>
      <c r="B225" s="304" t="str">
        <f t="shared" si="3"/>
        <v>Direct fuel for non-CBAM goods</v>
      </c>
      <c r="C225" s="304" t="s">
        <v>252</v>
      </c>
      <c r="D225" s="245"/>
      <c r="E225" s="245"/>
      <c r="F225" s="245"/>
      <c r="G225" s="245"/>
      <c r="H225" s="245"/>
    </row>
    <row r="226" spans="1:8" ht="13" x14ac:dyDescent="0.3">
      <c r="A226" s="243">
        <v>222</v>
      </c>
      <c r="B226" s="304" t="str">
        <f t="shared" si="3"/>
        <v>Rest</v>
      </c>
      <c r="C226" s="304" t="s">
        <v>253</v>
      </c>
      <c r="D226" s="245"/>
      <c r="E226" s="245"/>
      <c r="F226" s="245"/>
      <c r="G226" s="245"/>
      <c r="H226" s="245"/>
    </row>
    <row r="227" spans="1:8" ht="12.5" x14ac:dyDescent="0.35">
      <c r="A227" s="243">
        <v>223</v>
      </c>
      <c r="B227" s="173" t="str">
        <f t="shared" si="3"/>
        <v>from sheet "B_EmInst"</v>
      </c>
      <c r="C227" s="173" t="s">
        <v>316</v>
      </c>
      <c r="D227" s="245"/>
      <c r="E227" s="245"/>
      <c r="F227" s="245"/>
      <c r="G227" s="245"/>
      <c r="H227" s="245"/>
    </row>
    <row r="228" spans="1:8" ht="12.5" x14ac:dyDescent="0.35">
      <c r="A228" s="243">
        <v>224</v>
      </c>
      <c r="B228" s="174" t="str">
        <f t="shared" si="3"/>
        <v>manual entries</v>
      </c>
      <c r="C228" s="174" t="s">
        <v>348</v>
      </c>
      <c r="D228" s="245"/>
      <c r="E228" s="245"/>
      <c r="F228" s="245"/>
      <c r="G228" s="245"/>
      <c r="H228" s="245"/>
    </row>
    <row r="229" spans="1:8" ht="13" x14ac:dyDescent="0.35">
      <c r="A229" s="243">
        <v>225</v>
      </c>
      <c r="B229" s="305" t="str">
        <f t="shared" si="3"/>
        <v>Results:</v>
      </c>
      <c r="C229" s="305" t="s">
        <v>175</v>
      </c>
      <c r="D229" s="245"/>
      <c r="E229" s="245"/>
      <c r="F229" s="245"/>
      <c r="G229" s="245"/>
      <c r="H229" s="245"/>
    </row>
    <row r="230" spans="1:8" ht="15.5" x14ac:dyDescent="0.35">
      <c r="A230" s="243">
        <v>226</v>
      </c>
      <c r="B230" s="88" t="str">
        <f t="shared" si="3"/>
        <v>Greenhouse gas emissions balance &amp; information on data quality</v>
      </c>
      <c r="C230" s="88" t="s">
        <v>2768</v>
      </c>
      <c r="D230" s="245"/>
      <c r="E230" s="245"/>
      <c r="F230" s="245"/>
      <c r="G230" s="245"/>
      <c r="H230" s="245"/>
    </row>
    <row r="231" spans="1:8" x14ac:dyDescent="0.35">
      <c r="A231" s="243">
        <v>227</v>
      </c>
      <c r="B231" s="303" t="str">
        <f t="shared" si="3"/>
        <v>Values below are taken automatically from entries in sheet "B_EmInst". If entries made in that sheet are incomplete, please enter the total emissions figures manually under ii. to override automatic results displayed under i.</v>
      </c>
      <c r="C231" s="303" t="s">
        <v>347</v>
      </c>
      <c r="D231" s="245"/>
      <c r="E231" s="245"/>
      <c r="F231" s="245"/>
      <c r="G231" s="245"/>
      <c r="H231" s="245"/>
    </row>
    <row r="232" spans="1:8" ht="13" x14ac:dyDescent="0.3">
      <c r="A232" s="243">
        <v>228</v>
      </c>
      <c r="B232" s="287" t="str">
        <f t="shared" si="3"/>
        <v>Installation level data:</v>
      </c>
      <c r="C232" s="287" t="s">
        <v>169</v>
      </c>
      <c r="D232" s="245"/>
      <c r="E232" s="245"/>
      <c r="F232" s="245"/>
      <c r="G232" s="245"/>
      <c r="H232" s="245"/>
    </row>
    <row r="233" spans="1:8" ht="13" x14ac:dyDescent="0.3">
      <c r="A233" s="243">
        <v>229</v>
      </c>
      <c r="B233" s="304" t="str">
        <f t="shared" si="3"/>
        <v>Total CO2 emissions</v>
      </c>
      <c r="C233" s="304" t="s">
        <v>170</v>
      </c>
      <c r="D233" s="245"/>
      <c r="E233" s="245"/>
      <c r="F233" s="245"/>
      <c r="G233" s="245"/>
      <c r="H233" s="245"/>
    </row>
    <row r="234" spans="1:8" ht="13" x14ac:dyDescent="0.3">
      <c r="A234" s="243">
        <v>230</v>
      </c>
      <c r="B234" s="304" t="str">
        <f t="shared" si="3"/>
        <v>Biomass emissions</v>
      </c>
      <c r="C234" s="304" t="s">
        <v>171</v>
      </c>
      <c r="D234" s="245"/>
      <c r="E234" s="245"/>
      <c r="F234" s="245"/>
      <c r="G234" s="245"/>
      <c r="H234" s="245"/>
    </row>
    <row r="235" spans="1:8" ht="13" x14ac:dyDescent="0.3">
      <c r="A235" s="243">
        <v>231</v>
      </c>
      <c r="B235" s="304" t="str">
        <f t="shared" si="3"/>
        <v>Total N2O emissions</v>
      </c>
      <c r="C235" s="304" t="s">
        <v>172</v>
      </c>
      <c r="D235" s="245"/>
      <c r="E235" s="245"/>
      <c r="F235" s="245"/>
      <c r="G235" s="245"/>
      <c r="H235" s="245"/>
    </row>
    <row r="236" spans="1:8" ht="13" x14ac:dyDescent="0.3">
      <c r="A236" s="243">
        <v>232</v>
      </c>
      <c r="B236" s="304" t="str">
        <f t="shared" si="3"/>
        <v>Total PFC emissions</v>
      </c>
      <c r="C236" s="304" t="s">
        <v>173</v>
      </c>
      <c r="D236" s="245"/>
      <c r="E236" s="245"/>
      <c r="F236" s="245"/>
      <c r="G236" s="245"/>
      <c r="H236" s="245"/>
    </row>
    <row r="237" spans="1:8" ht="13" x14ac:dyDescent="0.3">
      <c r="A237" s="243">
        <v>233</v>
      </c>
      <c r="B237" s="304" t="str">
        <f t="shared" si="3"/>
        <v>Total direct emissions</v>
      </c>
      <c r="C237" s="304" t="s">
        <v>174</v>
      </c>
      <c r="D237" s="245"/>
      <c r="E237" s="245"/>
      <c r="F237" s="245"/>
      <c r="G237" s="245"/>
      <c r="H237" s="245"/>
    </row>
    <row r="238" spans="1:8" ht="13" x14ac:dyDescent="0.3">
      <c r="A238" s="243">
        <v>234</v>
      </c>
      <c r="B238" s="304" t="str">
        <f t="shared" si="3"/>
        <v>Total indirect emissions</v>
      </c>
      <c r="C238" s="304" t="s">
        <v>2701</v>
      </c>
      <c r="D238" s="245"/>
      <c r="E238" s="245"/>
      <c r="F238" s="245"/>
      <c r="G238" s="245"/>
      <c r="H238" s="245"/>
    </row>
    <row r="239" spans="1:8" ht="13.5" thickBot="1" x14ac:dyDescent="0.35">
      <c r="A239" s="243">
        <v>235</v>
      </c>
      <c r="B239" s="304" t="str">
        <f t="shared" si="3"/>
        <v>Total emissions</v>
      </c>
      <c r="C239" s="304" t="s">
        <v>541</v>
      </c>
      <c r="D239" s="245"/>
      <c r="E239" s="245"/>
      <c r="F239" s="245"/>
      <c r="G239" s="245"/>
      <c r="H239" s="245"/>
    </row>
    <row r="240" spans="1:8" ht="13" x14ac:dyDescent="0.35">
      <c r="A240" s="243">
        <v>236</v>
      </c>
      <c r="B240" s="273" t="str">
        <f t="shared" si="3"/>
        <v>Production processes</v>
      </c>
      <c r="C240" s="273" t="s">
        <v>351</v>
      </c>
      <c r="D240" s="245"/>
      <c r="E240" s="245"/>
      <c r="F240" s="245"/>
      <c r="G240" s="245"/>
      <c r="H240" s="245"/>
    </row>
    <row r="241" spans="1:8" ht="18" x14ac:dyDescent="0.35">
      <c r="A241" s="243">
        <v>237</v>
      </c>
      <c r="B241" s="89" t="str">
        <f t="shared" si="3"/>
        <v>Sheet "D_Processes" - Production level and attributed emissions for SEE calculation</v>
      </c>
      <c r="C241" s="89" t="s">
        <v>353</v>
      </c>
      <c r="D241" s="245"/>
      <c r="E241" s="245"/>
      <c r="F241" s="245"/>
      <c r="G241" s="245"/>
      <c r="H241" s="245"/>
    </row>
    <row r="242" spans="1:8" ht="15.5" x14ac:dyDescent="0.35">
      <c r="A242" s="243">
        <v>238</v>
      </c>
      <c r="B242" s="88" t="str">
        <f t="shared" si="3"/>
        <v>Data input for the determination of the specific embedded emissions</v>
      </c>
      <c r="C242" s="88" t="s">
        <v>529</v>
      </c>
      <c r="D242" s="245"/>
      <c r="E242" s="245"/>
      <c r="F242" s="245"/>
      <c r="G242" s="245"/>
      <c r="H242" s="245"/>
    </row>
    <row r="243" spans="1:8" ht="13" x14ac:dyDescent="0.35">
      <c r="A243" s="243">
        <v>239</v>
      </c>
      <c r="B243" s="306" t="str">
        <f t="shared" si="3"/>
        <v>Total production levels:</v>
      </c>
      <c r="C243" s="306" t="s">
        <v>288</v>
      </c>
      <c r="D243" s="245"/>
      <c r="E243" s="245"/>
      <c r="F243" s="245"/>
      <c r="G243" s="245"/>
      <c r="H243" s="245"/>
    </row>
    <row r="244" spans="1:8" ht="13" x14ac:dyDescent="0.35">
      <c r="A244" s="243">
        <v>240</v>
      </c>
      <c r="B244" s="307" t="str">
        <f t="shared" si="3"/>
        <v>Production route</v>
      </c>
      <c r="C244" s="307" t="s">
        <v>1</v>
      </c>
      <c r="D244" s="245"/>
      <c r="E244" s="245"/>
      <c r="F244" s="245"/>
      <c r="G244" s="245"/>
      <c r="H244" s="245"/>
    </row>
    <row r="245" spans="1:8" ht="13" x14ac:dyDescent="0.35">
      <c r="A245" s="243">
        <v>241</v>
      </c>
      <c r="B245" s="308" t="str">
        <f t="shared" si="3"/>
        <v>Amounts</v>
      </c>
      <c r="C245" s="308" t="s">
        <v>34</v>
      </c>
      <c r="D245" s="245"/>
      <c r="E245" s="245"/>
      <c r="F245" s="245"/>
      <c r="G245" s="245"/>
      <c r="H245" s="245"/>
    </row>
    <row r="246" spans="1:8" ht="13" x14ac:dyDescent="0.35">
      <c r="A246" s="243">
        <v>242</v>
      </c>
      <c r="B246" s="305" t="str">
        <f t="shared" si="3"/>
        <v>Total production within installation (= denominator for SEE calculation):</v>
      </c>
      <c r="C246" s="305" t="s">
        <v>366</v>
      </c>
      <c r="D246" s="245"/>
      <c r="E246" s="245"/>
      <c r="F246" s="245"/>
      <c r="G246" s="245"/>
      <c r="H246" s="245"/>
    </row>
    <row r="247" spans="1:8" ht="13" x14ac:dyDescent="0.35">
      <c r="A247" s="243">
        <v>243</v>
      </c>
      <c r="B247" s="306" t="str">
        <f t="shared" si="3"/>
        <v>Production details</v>
      </c>
      <c r="C247" s="306" t="s">
        <v>519</v>
      </c>
      <c r="D247" s="245"/>
      <c r="E247" s="245"/>
      <c r="F247" s="245"/>
      <c r="G247" s="245"/>
      <c r="H247" s="245"/>
    </row>
    <row r="248" spans="1:8" ht="13" x14ac:dyDescent="0.35">
      <c r="A248" s="243">
        <v>244</v>
      </c>
      <c r="B248" s="305" t="str">
        <f t="shared" si="3"/>
        <v>Produced for the market</v>
      </c>
      <c r="C248" s="305" t="s">
        <v>289</v>
      </c>
      <c r="D248" s="245"/>
      <c r="E248" s="245"/>
      <c r="F248" s="245"/>
      <c r="G248" s="245"/>
      <c r="H248" s="245"/>
    </row>
    <row r="249" spans="1:8" ht="12.5" x14ac:dyDescent="0.35">
      <c r="A249" s="243">
        <v>245</v>
      </c>
      <c r="B249" s="173" t="str">
        <f t="shared" si="3"/>
        <v>Share of total under (a) produced for the market</v>
      </c>
      <c r="C249" s="173" t="s">
        <v>2542</v>
      </c>
      <c r="D249" s="245"/>
      <c r="E249" s="245"/>
      <c r="F249" s="245"/>
      <c r="G249" s="245"/>
      <c r="H249" s="245"/>
    </row>
    <row r="250" spans="1:8" ht="12.5" x14ac:dyDescent="0.35">
      <c r="A250" s="243">
        <v>246</v>
      </c>
      <c r="B250" s="174" t="str">
        <f t="shared" si="3"/>
        <v>Total production only for the market?</v>
      </c>
      <c r="C250" s="174" t="s">
        <v>260</v>
      </c>
      <c r="D250" s="245"/>
      <c r="E250" s="245"/>
      <c r="F250" s="245"/>
      <c r="G250" s="245"/>
      <c r="H250" s="245"/>
    </row>
    <row r="251" spans="1:8" ht="13" x14ac:dyDescent="0.35">
      <c r="A251" s="243">
        <v>247</v>
      </c>
      <c r="B251" s="306" t="str">
        <f t="shared" si="3"/>
        <v>Consumed in other 'production processes' within the installation:</v>
      </c>
      <c r="C251" s="306" t="s">
        <v>2617</v>
      </c>
      <c r="D251" s="245"/>
      <c r="E251" s="245"/>
      <c r="F251" s="245"/>
      <c r="G251" s="245"/>
      <c r="H251" s="245"/>
    </row>
    <row r="252" spans="1:8" ht="13" x14ac:dyDescent="0.35">
      <c r="A252" s="243">
        <v>248</v>
      </c>
      <c r="B252" s="306" t="str">
        <f t="shared" si="3"/>
        <v>Consumed for non-CBAM goods within the installation:</v>
      </c>
      <c r="C252" s="306" t="s">
        <v>259</v>
      </c>
      <c r="D252" s="245"/>
      <c r="E252" s="245"/>
      <c r="F252" s="245"/>
      <c r="G252" s="245"/>
      <c r="H252" s="245"/>
    </row>
    <row r="253" spans="1:8" ht="13" x14ac:dyDescent="0.35">
      <c r="A253" s="243">
        <v>249</v>
      </c>
      <c r="B253" s="305" t="str">
        <f t="shared" si="3"/>
        <v>Control:</v>
      </c>
      <c r="C253" s="305" t="s">
        <v>35</v>
      </c>
      <c r="D253" s="245"/>
      <c r="E253" s="245"/>
      <c r="F253" s="245"/>
      <c r="G253" s="245"/>
      <c r="H253" s="245"/>
    </row>
    <row r="254" spans="1:8" ht="15.5" x14ac:dyDescent="0.35">
      <c r="A254" s="243">
        <v>250</v>
      </c>
      <c r="B254" s="65" t="str">
        <f t="shared" si="3"/>
        <v>Calculation of the attributed emissions:</v>
      </c>
      <c r="C254" s="65" t="s">
        <v>349</v>
      </c>
      <c r="D254" s="245"/>
      <c r="E254" s="245"/>
      <c r="F254" s="245"/>
      <c r="G254" s="245"/>
      <c r="H254" s="245"/>
    </row>
    <row r="255" spans="1:8" ht="13" x14ac:dyDescent="0.3">
      <c r="A255" s="243">
        <v>251</v>
      </c>
      <c r="B255" s="309" t="str">
        <f t="shared" si="3"/>
        <v>Measurable heat</v>
      </c>
      <c r="C255" s="309" t="s">
        <v>111</v>
      </c>
      <c r="D255" s="245"/>
      <c r="E255" s="245"/>
      <c r="F255" s="245"/>
      <c r="G255" s="245"/>
      <c r="H255" s="245"/>
    </row>
    <row r="256" spans="1:8" ht="13" x14ac:dyDescent="0.3">
      <c r="A256" s="243">
        <v>252</v>
      </c>
      <c r="B256" s="309" t="str">
        <f t="shared" si="3"/>
        <v>Waste gases</v>
      </c>
      <c r="C256" s="309" t="s">
        <v>108</v>
      </c>
      <c r="D256" s="245"/>
      <c r="E256" s="245"/>
      <c r="F256" s="245"/>
      <c r="G256" s="245"/>
      <c r="H256" s="245"/>
    </row>
    <row r="257" spans="1:8" ht="13" x14ac:dyDescent="0.3">
      <c r="A257" s="243">
        <v>253</v>
      </c>
      <c r="B257" s="309" t="str">
        <f t="shared" si="3"/>
        <v>Indirect emissions</v>
      </c>
      <c r="C257" s="309" t="s">
        <v>39</v>
      </c>
      <c r="D257" s="245"/>
      <c r="E257" s="245"/>
      <c r="F257" s="245"/>
      <c r="G257" s="245"/>
      <c r="H257" s="245"/>
    </row>
    <row r="258" spans="1:8" ht="13" x14ac:dyDescent="0.35">
      <c r="A258" s="243">
        <v>254</v>
      </c>
      <c r="B258" s="310" t="str">
        <f t="shared" si="3"/>
        <v>Please select which elements are applicable</v>
      </c>
      <c r="C258" s="310" t="s">
        <v>112</v>
      </c>
      <c r="D258" s="245"/>
      <c r="E258" s="245"/>
      <c r="F258" s="245"/>
      <c r="G258" s="245"/>
      <c r="H258" s="245"/>
    </row>
    <row r="259" spans="1:8" x14ac:dyDescent="0.35">
      <c r="A259" s="243">
        <v>255</v>
      </c>
      <c r="B259" s="311" t="str">
        <f t="shared" si="3"/>
        <v>Based on your selection, related sections below might become irrelevant and greyed out below.</v>
      </c>
      <c r="C259" s="311" t="s">
        <v>2502</v>
      </c>
      <c r="D259" s="245"/>
      <c r="E259" s="245"/>
      <c r="F259" s="245"/>
      <c r="G259" s="245"/>
      <c r="H259" s="245"/>
    </row>
    <row r="260" spans="1:8" ht="13" x14ac:dyDescent="0.35">
      <c r="A260" s="243">
        <v>256</v>
      </c>
      <c r="B260" s="312" t="str">
        <f t="shared" si="3"/>
        <v>Value</v>
      </c>
      <c r="C260" s="312" t="s">
        <v>4</v>
      </c>
      <c r="D260" s="245"/>
      <c r="E260" s="245"/>
      <c r="F260" s="245"/>
      <c r="G260" s="245"/>
      <c r="H260" s="245"/>
    </row>
    <row r="261" spans="1:8" ht="13" x14ac:dyDescent="0.35">
      <c r="A261" s="243">
        <v>257</v>
      </c>
      <c r="B261" s="310" t="str">
        <f t="shared" si="3"/>
        <v>Directly attributable emissions (DirEm*)</v>
      </c>
      <c r="C261" s="310" t="s">
        <v>6</v>
      </c>
      <c r="D261" s="245"/>
      <c r="E261" s="245"/>
      <c r="F261" s="245"/>
      <c r="G261" s="245"/>
      <c r="H261" s="245"/>
    </row>
    <row r="262" spans="1:8" ht="13" x14ac:dyDescent="0.35">
      <c r="A262" s="243">
        <v>258</v>
      </c>
      <c r="B262" s="312" t="str">
        <f t="shared" ref="B262:B325" si="4">IFERROR(INDEX(C262:M262,$A$3-2),$C262)</f>
        <v>Import and export of measurable heat</v>
      </c>
      <c r="C262" s="312" t="s">
        <v>10</v>
      </c>
      <c r="D262" s="245"/>
      <c r="E262" s="245"/>
      <c r="F262" s="245"/>
      <c r="G262" s="245"/>
      <c r="H262" s="245"/>
    </row>
    <row r="263" spans="1:8" ht="13" x14ac:dyDescent="0.35">
      <c r="A263" s="243">
        <v>259</v>
      </c>
      <c r="B263" s="312" t="str">
        <f t="shared" si="4"/>
        <v>Imported</v>
      </c>
      <c r="C263" s="312" t="s">
        <v>7</v>
      </c>
      <c r="D263" s="245"/>
      <c r="E263" s="245"/>
      <c r="F263" s="245"/>
      <c r="G263" s="245"/>
      <c r="H263" s="245"/>
    </row>
    <row r="264" spans="1:8" ht="13" x14ac:dyDescent="0.35">
      <c r="A264" s="243">
        <v>260</v>
      </c>
      <c r="B264" s="312" t="str">
        <f t="shared" si="4"/>
        <v>Exported</v>
      </c>
      <c r="C264" s="312" t="s">
        <v>8</v>
      </c>
      <c r="D264" s="245"/>
      <c r="E264" s="245"/>
      <c r="F264" s="245"/>
      <c r="G264" s="245"/>
      <c r="H264" s="245"/>
    </row>
    <row r="265" spans="1:8" ht="12.5" x14ac:dyDescent="0.35">
      <c r="A265" s="243">
        <v>261</v>
      </c>
      <c r="B265" s="313" t="str">
        <f t="shared" si="4"/>
        <v>Amount of net measurable heat</v>
      </c>
      <c r="C265" s="313" t="s">
        <v>2625</v>
      </c>
      <c r="D265" s="245"/>
      <c r="E265" s="245"/>
      <c r="F265" s="245"/>
      <c r="G265" s="245"/>
      <c r="H265" s="245"/>
    </row>
    <row r="266" spans="1:8" ht="12.5" x14ac:dyDescent="0.35">
      <c r="A266" s="243">
        <v>262</v>
      </c>
      <c r="B266" s="313" t="str">
        <f t="shared" si="4"/>
        <v>Emissions factor</v>
      </c>
      <c r="C266" s="313" t="s">
        <v>110</v>
      </c>
      <c r="D266" s="245"/>
      <c r="E266" s="245"/>
      <c r="F266" s="245"/>
      <c r="G266" s="245"/>
      <c r="H266" s="245"/>
    </row>
    <row r="267" spans="1:8" ht="12.5" x14ac:dyDescent="0.35">
      <c r="A267" s="243">
        <v>263</v>
      </c>
      <c r="B267" s="313" t="str">
        <f t="shared" si="4"/>
        <v>Amount of waste gas</v>
      </c>
      <c r="C267" s="313" t="s">
        <v>109</v>
      </c>
      <c r="D267" s="245"/>
      <c r="E267" s="245"/>
      <c r="F267" s="245"/>
      <c r="G267" s="245"/>
      <c r="H267" s="245"/>
    </row>
    <row r="268" spans="1:8" ht="12.5" x14ac:dyDescent="0.35">
      <c r="A268" s="243">
        <v>264</v>
      </c>
      <c r="B268" s="313" t="str">
        <f t="shared" si="4"/>
        <v>Emission factor</v>
      </c>
      <c r="C268" s="313" t="s">
        <v>105</v>
      </c>
      <c r="D268" s="245"/>
      <c r="E268" s="245"/>
      <c r="F268" s="245"/>
      <c r="G268" s="245"/>
      <c r="H268" s="245"/>
    </row>
    <row r="269" spans="1:8" ht="13" x14ac:dyDescent="0.35">
      <c r="A269" s="243">
        <v>265</v>
      </c>
      <c r="B269" s="312" t="str">
        <f t="shared" si="4"/>
        <v>Indirect emissions from electricity consumption</v>
      </c>
      <c r="C269" s="312" t="s">
        <v>107</v>
      </c>
      <c r="D269" s="245"/>
      <c r="E269" s="245"/>
      <c r="F269" s="245"/>
      <c r="G269" s="245"/>
      <c r="H269" s="245"/>
    </row>
    <row r="270" spans="1:8" ht="12.5" x14ac:dyDescent="0.35">
      <c r="A270" s="243">
        <v>266</v>
      </c>
      <c r="B270" s="313" t="str">
        <f t="shared" si="4"/>
        <v>Electricity consumption</v>
      </c>
      <c r="C270" s="313" t="s">
        <v>9</v>
      </c>
      <c r="D270" s="245"/>
      <c r="E270" s="245"/>
      <c r="F270" s="245"/>
      <c r="G270" s="245"/>
      <c r="H270" s="245"/>
    </row>
    <row r="271" spans="1:8" ht="12.5" x14ac:dyDescent="0.35">
      <c r="A271" s="243">
        <v>267</v>
      </c>
      <c r="B271" s="313" t="str">
        <f t="shared" si="4"/>
        <v>Emission factor of the electricity</v>
      </c>
      <c r="C271" s="313" t="s">
        <v>517</v>
      </c>
      <c r="D271" s="245"/>
      <c r="E271" s="245"/>
      <c r="F271" s="245"/>
      <c r="G271" s="245"/>
      <c r="H271" s="245"/>
    </row>
    <row r="272" spans="1:8" ht="12.5" x14ac:dyDescent="0.35">
      <c r="A272" s="243">
        <v>268</v>
      </c>
      <c r="B272" s="313" t="str">
        <f t="shared" si="4"/>
        <v>Source of the emission factor</v>
      </c>
      <c r="C272" s="313" t="s">
        <v>516</v>
      </c>
      <c r="D272" s="245"/>
      <c r="E272" s="245"/>
      <c r="F272" s="245"/>
      <c r="G272" s="245"/>
      <c r="H272" s="245"/>
    </row>
    <row r="273" spans="1:8" ht="13" x14ac:dyDescent="0.35">
      <c r="A273" s="243">
        <v>269</v>
      </c>
      <c r="B273" s="312" t="str">
        <f t="shared" si="4"/>
        <v>Electricity exported from the production process</v>
      </c>
      <c r="C273" s="312" t="s">
        <v>350</v>
      </c>
      <c r="D273" s="245"/>
      <c r="E273" s="245"/>
      <c r="F273" s="245"/>
      <c r="G273" s="245"/>
      <c r="H273" s="245"/>
    </row>
    <row r="274" spans="1:8" ht="12.5" x14ac:dyDescent="0.35">
      <c r="A274" s="243">
        <v>270</v>
      </c>
      <c r="B274" s="313" t="str">
        <f t="shared" si="4"/>
        <v>Amounts exported</v>
      </c>
      <c r="C274" s="313" t="s">
        <v>518</v>
      </c>
      <c r="D274" s="245"/>
      <c r="E274" s="245"/>
      <c r="F274" s="245"/>
      <c r="G274" s="245"/>
      <c r="H274" s="245"/>
    </row>
    <row r="275" spans="1:8" ht="18" x14ac:dyDescent="0.35">
      <c r="A275" s="243">
        <v>271</v>
      </c>
      <c r="B275" s="89" t="str">
        <f t="shared" si="4"/>
        <v>Sheet "E_PurchPrec" - Purchased precursors for SEE calculation</v>
      </c>
      <c r="C275" s="89" t="s">
        <v>365</v>
      </c>
      <c r="D275" s="245"/>
      <c r="E275" s="245"/>
      <c r="F275" s="245"/>
      <c r="G275" s="245"/>
      <c r="H275" s="245"/>
    </row>
    <row r="276" spans="1:8" ht="13" x14ac:dyDescent="0.35">
      <c r="A276" s="243">
        <v>272</v>
      </c>
      <c r="B276" s="306" t="str">
        <f t="shared" si="4"/>
        <v>Total purchased levels:</v>
      </c>
      <c r="C276" s="306" t="s">
        <v>323</v>
      </c>
      <c r="D276" s="245"/>
      <c r="E276" s="245"/>
      <c r="F276" s="245"/>
      <c r="G276" s="245"/>
      <c r="H276" s="245"/>
    </row>
    <row r="277" spans="1:8" ht="13" x14ac:dyDescent="0.35">
      <c r="A277" s="243">
        <v>273</v>
      </c>
      <c r="B277" s="305" t="str">
        <f t="shared" si="4"/>
        <v>Total consumption within installation:</v>
      </c>
      <c r="C277" s="305" t="s">
        <v>336</v>
      </c>
      <c r="D277" s="245"/>
      <c r="E277" s="245"/>
      <c r="F277" s="245"/>
      <c r="G277" s="245"/>
      <c r="H277" s="245"/>
    </row>
    <row r="278" spans="1:8" ht="13" x14ac:dyDescent="0.35">
      <c r="A278" s="243">
        <v>274</v>
      </c>
      <c r="B278" s="306" t="str">
        <f t="shared" si="4"/>
        <v>Consumed in "production processes" within the installation:</v>
      </c>
      <c r="C278" s="306" t="s">
        <v>3421</v>
      </c>
      <c r="D278" s="245"/>
      <c r="E278" s="245"/>
      <c r="F278" s="245"/>
      <c r="G278" s="245"/>
      <c r="H278" s="245"/>
    </row>
    <row r="279" spans="1:8" ht="15.5" x14ac:dyDescent="0.35">
      <c r="A279" s="243">
        <v>275</v>
      </c>
      <c r="B279" s="65" t="str">
        <f t="shared" si="4"/>
        <v>Specific embedded emissions:</v>
      </c>
      <c r="C279" s="65" t="s">
        <v>357</v>
      </c>
      <c r="D279" s="245"/>
      <c r="E279" s="245"/>
      <c r="F279" s="245"/>
      <c r="G279" s="245"/>
      <c r="H279" s="245"/>
    </row>
    <row r="280" spans="1:8" ht="13" x14ac:dyDescent="0.35">
      <c r="A280" s="243">
        <v>276</v>
      </c>
      <c r="B280" s="312" t="str">
        <f t="shared" si="4"/>
        <v>Emissions embedded in this purchased precursor</v>
      </c>
      <c r="C280" s="312" t="s">
        <v>360</v>
      </c>
      <c r="D280" s="245"/>
      <c r="E280" s="245"/>
      <c r="F280" s="245"/>
      <c r="G280" s="245"/>
      <c r="H280" s="245"/>
    </row>
    <row r="281" spans="1:8" x14ac:dyDescent="0.35">
      <c r="A281" s="243">
        <v>277</v>
      </c>
      <c r="B281" s="196" t="str">
        <f t="shared" si="4"/>
        <v>Please enter here the values and sources for the specific embedded direct and indirect emissions, as obtained from the supplier.</v>
      </c>
      <c r="C281" s="196" t="s">
        <v>3422</v>
      </c>
      <c r="D281" s="245"/>
      <c r="E281" s="245"/>
      <c r="F281" s="245"/>
      <c r="G281" s="245"/>
      <c r="H281" s="245"/>
    </row>
    <row r="282" spans="1:8" x14ac:dyDescent="0.35">
      <c r="A282" s="243">
        <v>278</v>
      </c>
      <c r="B282" s="196" t="str">
        <f t="shared" si="4"/>
        <v>For the SEE (direct), the 'Type of value' relates to whether the direct emissions are measured, or whether a default value provided by the European Commission was applied.</v>
      </c>
      <c r="C282" s="196" t="s">
        <v>2782</v>
      </c>
      <c r="D282" s="245"/>
      <c r="E282" s="245"/>
      <c r="F282" s="245"/>
      <c r="G282" s="245"/>
      <c r="H282" s="245"/>
    </row>
    <row r="283" spans="1:8" x14ac:dyDescent="0.35">
      <c r="A283" s="243">
        <v>279</v>
      </c>
      <c r="B283" s="196" t="str">
        <f t="shared" si="4"/>
        <v>In order to obtain these data and information, you may want to ask your supplier to fill in an empty copy of this communication template.</v>
      </c>
      <c r="C283" s="196" t="s">
        <v>2501</v>
      </c>
      <c r="D283" s="245"/>
      <c r="E283" s="245"/>
      <c r="F283" s="245"/>
      <c r="G283" s="245"/>
      <c r="H283" s="245"/>
    </row>
    <row r="284" spans="1:8" ht="13" x14ac:dyDescent="0.35">
      <c r="A284" s="243">
        <v>280</v>
      </c>
      <c r="B284" s="312" t="str">
        <f t="shared" si="4"/>
        <v>Parameter:</v>
      </c>
      <c r="C284" s="312" t="s">
        <v>354</v>
      </c>
      <c r="D284" s="245"/>
      <c r="E284" s="245"/>
      <c r="F284" s="245"/>
      <c r="G284" s="245"/>
      <c r="H284" s="245"/>
    </row>
    <row r="285" spans="1:8" ht="13" x14ac:dyDescent="0.35">
      <c r="A285" s="243">
        <v>281</v>
      </c>
      <c r="B285" s="312" t="str">
        <f t="shared" si="4"/>
        <v>Source</v>
      </c>
      <c r="C285" s="312" t="s">
        <v>2500</v>
      </c>
      <c r="D285" s="245"/>
      <c r="E285" s="245"/>
      <c r="F285" s="245"/>
      <c r="G285" s="245"/>
      <c r="H285" s="245"/>
    </row>
    <row r="286" spans="1:8" ht="12.5" x14ac:dyDescent="0.35">
      <c r="A286" s="243">
        <v>282</v>
      </c>
      <c r="B286" s="313" t="str">
        <f t="shared" si="4"/>
        <v>Specific embedded direct emissions (SEE (direct) )</v>
      </c>
      <c r="C286" s="313" t="s">
        <v>3423</v>
      </c>
      <c r="D286" s="245"/>
      <c r="E286" s="245"/>
      <c r="F286" s="245"/>
      <c r="G286" s="245"/>
      <c r="H286" s="245"/>
    </row>
    <row r="287" spans="1:8" ht="13" thickBot="1" x14ac:dyDescent="0.4">
      <c r="A287" s="243">
        <v>283</v>
      </c>
      <c r="B287" s="313" t="str">
        <f t="shared" si="4"/>
        <v>Specific embedded indirect emissions (SEE (indirect) )</v>
      </c>
      <c r="C287" s="313" t="s">
        <v>3424</v>
      </c>
      <c r="D287" s="245"/>
      <c r="E287" s="245"/>
      <c r="F287" s="245"/>
      <c r="G287" s="245"/>
      <c r="H287" s="245"/>
    </row>
    <row r="288" spans="1:8" ht="13" x14ac:dyDescent="0.35">
      <c r="A288" s="243">
        <v>284</v>
      </c>
      <c r="B288" s="273" t="str">
        <f t="shared" si="4"/>
        <v>Tools</v>
      </c>
      <c r="C288" s="273" t="s">
        <v>326</v>
      </c>
      <c r="D288" s="245"/>
      <c r="E288" s="245"/>
      <c r="F288" s="245"/>
      <c r="G288" s="245"/>
      <c r="H288" s="245"/>
    </row>
    <row r="289" spans="1:8" ht="18" x14ac:dyDescent="0.35">
      <c r="A289" s="243">
        <v>285</v>
      </c>
      <c r="B289" s="89" t="str">
        <f t="shared" si="4"/>
        <v>Sheet "F_Tools" - Tools for facilitating reporting</v>
      </c>
      <c r="C289" s="89" t="s">
        <v>2546</v>
      </c>
      <c r="D289" s="245"/>
      <c r="E289" s="245"/>
      <c r="F289" s="245"/>
      <c r="G289" s="245"/>
      <c r="H289" s="245"/>
    </row>
    <row r="290" spans="1:8" ht="15.5" x14ac:dyDescent="0.35">
      <c r="A290" s="243">
        <v>286</v>
      </c>
      <c r="B290" s="88" t="str">
        <f t="shared" si="4"/>
        <v>Cogeneration Tool</v>
      </c>
      <c r="C290" s="88" t="s">
        <v>559</v>
      </c>
      <c r="D290" s="245"/>
      <c r="E290" s="245"/>
      <c r="F290" s="245"/>
      <c r="G290" s="245"/>
      <c r="H290" s="245"/>
    </row>
    <row r="291" spans="1:8" x14ac:dyDescent="0.35">
      <c r="A291" s="243">
        <v>287</v>
      </c>
      <c r="B291" s="197" t="str">
        <f t="shared" si="4"/>
        <v>This is a tool for attributing fuels and emissions of CHPs to heat and electricity output.</v>
      </c>
      <c r="C291" s="197" t="s">
        <v>2634</v>
      </c>
      <c r="D291" s="245"/>
      <c r="E291" s="245"/>
      <c r="F291" s="245"/>
      <c r="G291" s="245"/>
      <c r="H291" s="245"/>
    </row>
    <row r="292" spans="1:8" x14ac:dyDescent="0.35">
      <c r="A292" s="243">
        <v>288</v>
      </c>
      <c r="B292" s="197" t="str">
        <f t="shared" si="4"/>
        <v>This tool exists twofold in this template and each tool should only be used for one CHP. If more CHPs are relevant, you must aggregate energy amounts and emissions from multiple CHPs.</v>
      </c>
      <c r="C292" s="197" t="s">
        <v>3425</v>
      </c>
      <c r="D292" s="245"/>
      <c r="E292" s="245"/>
      <c r="F292" s="245"/>
      <c r="G292" s="245"/>
      <c r="H292" s="245"/>
    </row>
    <row r="293" spans="1:8" x14ac:dyDescent="0.35">
      <c r="A293" s="243">
        <v>289</v>
      </c>
      <c r="B293" s="197" t="str">
        <f t="shared" si="4"/>
        <v>Periods during which the CHP is operated in heat-only or electricity-only generation mode (i.e. periods during which only one of the two products was produced) should be excluded and assignment of fuels and emissions should be calculated separately.</v>
      </c>
      <c r="C293" s="197" t="s">
        <v>2635</v>
      </c>
      <c r="D293" s="245"/>
      <c r="E293" s="245"/>
      <c r="F293" s="245"/>
      <c r="G293" s="245"/>
      <c r="H293" s="245"/>
    </row>
    <row r="294" spans="1:8" ht="14" x14ac:dyDescent="0.35">
      <c r="A294" s="243">
        <v>290</v>
      </c>
      <c r="B294" s="314" t="str">
        <f t="shared" si="4"/>
        <v>Tool to calculate the emissions attributable to heat production in combined heat and power units (CHP)</v>
      </c>
      <c r="C294" s="314" t="s">
        <v>2745</v>
      </c>
      <c r="D294" s="245"/>
      <c r="E294" s="245"/>
      <c r="F294" s="245"/>
      <c r="G294" s="245"/>
      <c r="H294" s="245"/>
    </row>
    <row r="295" spans="1:8" ht="13" x14ac:dyDescent="0.35">
      <c r="A295" s="243">
        <v>291</v>
      </c>
      <c r="B295" s="185" t="str">
        <f t="shared" si="4"/>
        <v>Total amount of fuel input into CHP units</v>
      </c>
      <c r="C295" s="185" t="s">
        <v>533</v>
      </c>
      <c r="D295" s="245"/>
      <c r="E295" s="245"/>
      <c r="F295" s="245"/>
      <c r="G295" s="245"/>
      <c r="H295" s="245"/>
    </row>
    <row r="296" spans="1:8" x14ac:dyDescent="0.35">
      <c r="A296" s="243">
        <v>292</v>
      </c>
      <c r="B296" s="193" t="str">
        <f t="shared" si="4"/>
        <v>Please enter here the annual fuel input into the CHP unit, the net amount of heat produced and the net amount of electricity (or mechanical energy, where applicable) produced by the CHP.</v>
      </c>
      <c r="C296" s="193" t="s">
        <v>2589</v>
      </c>
      <c r="D296" s="245"/>
      <c r="E296" s="245"/>
      <c r="F296" s="245"/>
      <c r="G296" s="245"/>
      <c r="H296" s="245"/>
    </row>
    <row r="297" spans="1:8" ht="13" x14ac:dyDescent="0.3">
      <c r="A297" s="243">
        <v>293</v>
      </c>
      <c r="B297" s="315" t="str">
        <f t="shared" si="4"/>
        <v>Parameter</v>
      </c>
      <c r="C297" s="315" t="s">
        <v>563</v>
      </c>
      <c r="D297" s="245"/>
      <c r="E297" s="245"/>
      <c r="F297" s="245"/>
      <c r="G297" s="245"/>
      <c r="H297" s="245"/>
    </row>
    <row r="298" spans="1:8" ht="13" x14ac:dyDescent="0.3">
      <c r="A298" s="243">
        <v>294</v>
      </c>
      <c r="B298" s="316" t="str">
        <f t="shared" si="4"/>
        <v>Fuel input into CHP</v>
      </c>
      <c r="C298" s="316" t="s">
        <v>534</v>
      </c>
      <c r="D298" s="245"/>
      <c r="E298" s="245"/>
      <c r="F298" s="245"/>
      <c r="G298" s="245"/>
      <c r="H298" s="245"/>
    </row>
    <row r="299" spans="1:8" ht="13" x14ac:dyDescent="0.3">
      <c r="A299" s="243">
        <v>295</v>
      </c>
      <c r="B299" s="316" t="str">
        <f t="shared" si="4"/>
        <v>Heat output from CHP</v>
      </c>
      <c r="C299" s="316" t="s">
        <v>535</v>
      </c>
      <c r="D299" s="245"/>
      <c r="E299" s="245"/>
      <c r="F299" s="245"/>
      <c r="G299" s="245"/>
      <c r="H299" s="245"/>
    </row>
    <row r="300" spans="1:8" ht="13" x14ac:dyDescent="0.3">
      <c r="A300" s="243">
        <v>296</v>
      </c>
      <c r="B300" s="316" t="str">
        <f t="shared" si="4"/>
        <v>Electricity output from CHP</v>
      </c>
      <c r="C300" s="316" t="s">
        <v>536</v>
      </c>
      <c r="D300" s="245"/>
      <c r="E300" s="245"/>
      <c r="F300" s="245"/>
      <c r="G300" s="245"/>
      <c r="H300" s="245"/>
    </row>
    <row r="301" spans="1:8" ht="12.5" x14ac:dyDescent="0.35">
      <c r="A301" s="243">
        <v>297</v>
      </c>
      <c r="B301" s="317" t="str">
        <f t="shared" si="4"/>
        <v>Inputs and outputs</v>
      </c>
      <c r="C301" s="317" t="s">
        <v>564</v>
      </c>
      <c r="D301" s="245"/>
      <c r="E301" s="245"/>
      <c r="F301" s="245"/>
      <c r="G301" s="245"/>
      <c r="H301" s="245"/>
    </row>
    <row r="302" spans="1:8" ht="13" x14ac:dyDescent="0.35">
      <c r="A302" s="243">
        <v>298</v>
      </c>
      <c r="B302" s="185" t="str">
        <f t="shared" si="4"/>
        <v>Total emissions from CHP</v>
      </c>
      <c r="C302" s="185" t="s">
        <v>537</v>
      </c>
      <c r="D302" s="245"/>
      <c r="E302" s="245"/>
      <c r="F302" s="245"/>
      <c r="G302" s="245"/>
      <c r="H302" s="245"/>
    </row>
    <row r="303" spans="1:8" x14ac:dyDescent="0.35">
      <c r="A303" s="243">
        <v>299</v>
      </c>
      <c r="B303" s="198" t="str">
        <f t="shared" si="4"/>
        <v>Values should distinguish between emissions from fuel input and from flue gas cleaning.</v>
      </c>
      <c r="C303" s="198" t="s">
        <v>538</v>
      </c>
      <c r="D303" s="245"/>
      <c r="E303" s="245"/>
      <c r="F303" s="245"/>
      <c r="G303" s="245"/>
      <c r="H303" s="245"/>
    </row>
    <row r="304" spans="1:8" ht="13" x14ac:dyDescent="0.3">
      <c r="A304" s="243">
        <v>300</v>
      </c>
      <c r="B304" s="316" t="str">
        <f t="shared" si="4"/>
        <v>From fuel input to CHP</v>
      </c>
      <c r="C304" s="316" t="s">
        <v>539</v>
      </c>
      <c r="D304" s="245"/>
      <c r="E304" s="245"/>
      <c r="F304" s="245"/>
      <c r="G304" s="245"/>
      <c r="H304" s="245"/>
    </row>
    <row r="305" spans="1:8" ht="13" x14ac:dyDescent="0.3">
      <c r="A305" s="243">
        <v>301</v>
      </c>
      <c r="B305" s="316" t="str">
        <f t="shared" si="4"/>
        <v>From flue gas cleaning</v>
      </c>
      <c r="C305" s="316" t="s">
        <v>540</v>
      </c>
      <c r="D305" s="245"/>
      <c r="E305" s="245"/>
      <c r="F305" s="245"/>
      <c r="G305" s="245"/>
      <c r="H305" s="245"/>
    </row>
    <row r="306" spans="1:8" ht="12.5" x14ac:dyDescent="0.35">
      <c r="A306" s="243">
        <v>302</v>
      </c>
      <c r="B306" s="317" t="str">
        <f t="shared" si="4"/>
        <v>GHG emissions</v>
      </c>
      <c r="C306" s="317" t="s">
        <v>568</v>
      </c>
      <c r="D306" s="245"/>
      <c r="E306" s="245"/>
      <c r="F306" s="245"/>
      <c r="G306" s="245"/>
      <c r="H306" s="245"/>
    </row>
    <row r="307" spans="1:8" ht="12.5" x14ac:dyDescent="0.35">
      <c r="A307" s="243">
        <v>303</v>
      </c>
      <c r="B307" s="318" t="str">
        <f t="shared" si="4"/>
        <v>t CO2/year</v>
      </c>
      <c r="C307" s="318" t="s">
        <v>2489</v>
      </c>
      <c r="D307" s="245"/>
      <c r="E307" s="245"/>
      <c r="F307" s="245"/>
      <c r="G307" s="245"/>
      <c r="H307" s="245"/>
    </row>
    <row r="308" spans="1:8" ht="13" x14ac:dyDescent="0.35">
      <c r="A308" s="243">
        <v>304</v>
      </c>
      <c r="B308" s="185" t="str">
        <f t="shared" si="4"/>
        <v>Default efficiencies:</v>
      </c>
      <c r="C308" s="185" t="s">
        <v>542</v>
      </c>
      <c r="D308" s="245"/>
      <c r="E308" s="245"/>
      <c r="F308" s="245"/>
      <c r="G308" s="245"/>
      <c r="H308" s="245"/>
    </row>
    <row r="309" spans="1:8" ht="12.5" x14ac:dyDescent="0.35">
      <c r="A309" s="243">
        <v>305</v>
      </c>
      <c r="B309" s="188" t="str">
        <f t="shared" si="4"/>
        <v>Heat:</v>
      </c>
      <c r="C309" s="188" t="s">
        <v>543</v>
      </c>
      <c r="D309" s="245"/>
      <c r="E309" s="245"/>
      <c r="F309" s="245"/>
      <c r="G309" s="245"/>
      <c r="H309" s="245"/>
    </row>
    <row r="310" spans="1:8" ht="12.5" x14ac:dyDescent="0.35">
      <c r="A310" s="243">
        <v>306</v>
      </c>
      <c r="B310" s="188" t="str">
        <f t="shared" si="4"/>
        <v>Electricity:</v>
      </c>
      <c r="C310" s="188" t="s">
        <v>544</v>
      </c>
      <c r="D310" s="245"/>
      <c r="E310" s="245"/>
      <c r="F310" s="245"/>
      <c r="G310" s="245"/>
      <c r="H310" s="245"/>
    </row>
    <row r="311" spans="1:8" ht="13" x14ac:dyDescent="0.35">
      <c r="A311" s="243">
        <v>307</v>
      </c>
      <c r="B311" s="185" t="str">
        <f t="shared" si="4"/>
        <v>Efficiencies for heat and electricity</v>
      </c>
      <c r="C311" s="185" t="s">
        <v>545</v>
      </c>
      <c r="D311" s="245"/>
      <c r="E311" s="245"/>
      <c r="F311" s="245"/>
      <c r="G311" s="245"/>
      <c r="H311" s="245"/>
    </row>
    <row r="312" spans="1:8" x14ac:dyDescent="0.35">
      <c r="A312" s="243">
        <v>308</v>
      </c>
      <c r="B312" s="198" t="str">
        <f t="shared" si="4"/>
        <v>These values are dimensionless and automatically calculated from inputs in (a) to (c) above.</v>
      </c>
      <c r="C312" s="198" t="s">
        <v>546</v>
      </c>
      <c r="D312" s="245"/>
      <c r="E312" s="245"/>
      <c r="F312" s="245"/>
      <c r="G312" s="245"/>
      <c r="H312" s="245"/>
    </row>
    <row r="313" spans="1:8" x14ac:dyDescent="0.35">
      <c r="A313" s="243">
        <v>309</v>
      </c>
      <c r="B313" s="198" t="str">
        <f t="shared" si="4"/>
        <v>If no values are displayed here but total emissions under (b) above, default efficiencies from (c) will be used here. Please note that this should only be done if the determination of the efficiencies is technically not feasible or would incur unreasonable costs, and values based on technical documentation (design values) of the installation are not available as well.</v>
      </c>
      <c r="C313" s="198" t="s">
        <v>2661</v>
      </c>
      <c r="D313" s="245"/>
      <c r="E313" s="245"/>
      <c r="F313" s="245"/>
      <c r="G313" s="245"/>
      <c r="H313" s="245"/>
    </row>
    <row r="314" spans="1:8" ht="13" x14ac:dyDescent="0.3">
      <c r="A314" s="243">
        <v>310</v>
      </c>
      <c r="B314" s="316" t="str">
        <f t="shared" si="4"/>
        <v>Heat production</v>
      </c>
      <c r="C314" s="316" t="s">
        <v>547</v>
      </c>
      <c r="D314" s="245"/>
      <c r="E314" s="245"/>
      <c r="F314" s="245"/>
      <c r="G314" s="245"/>
      <c r="H314" s="245"/>
    </row>
    <row r="315" spans="1:8" ht="13" x14ac:dyDescent="0.3">
      <c r="A315" s="243">
        <v>311</v>
      </c>
      <c r="B315" s="316" t="str">
        <f t="shared" si="4"/>
        <v>Electricity production</v>
      </c>
      <c r="C315" s="316" t="s">
        <v>548</v>
      </c>
      <c r="D315" s="245"/>
      <c r="E315" s="245"/>
      <c r="F315" s="245"/>
      <c r="G315" s="245"/>
      <c r="H315" s="245"/>
    </row>
    <row r="316" spans="1:8" ht="13" x14ac:dyDescent="0.3">
      <c r="A316" s="243">
        <v>312</v>
      </c>
      <c r="B316" s="316" t="str">
        <f t="shared" si="4"/>
        <v>Total</v>
      </c>
      <c r="C316" s="316" t="s">
        <v>0</v>
      </c>
      <c r="D316" s="245"/>
      <c r="E316" s="245"/>
      <c r="F316" s="245"/>
      <c r="G316" s="245"/>
      <c r="H316" s="245"/>
    </row>
    <row r="317" spans="1:8" ht="12.5" x14ac:dyDescent="0.35">
      <c r="A317" s="243">
        <v>313</v>
      </c>
      <c r="B317" s="317" t="str">
        <f t="shared" si="4"/>
        <v>Efficiencies</v>
      </c>
      <c r="C317" s="317" t="s">
        <v>565</v>
      </c>
      <c r="D317" s="245"/>
      <c r="E317" s="245"/>
      <c r="F317" s="245"/>
      <c r="G317" s="245"/>
      <c r="H317" s="245"/>
    </row>
    <row r="318" spans="1:8" ht="13" x14ac:dyDescent="0.35">
      <c r="A318" s="243">
        <v>314</v>
      </c>
      <c r="B318" s="185" t="str">
        <f t="shared" si="4"/>
        <v>Reference efficiencies</v>
      </c>
      <c r="C318" s="185" t="s">
        <v>549</v>
      </c>
      <c r="D318" s="245"/>
      <c r="E318" s="245"/>
      <c r="F318" s="245"/>
      <c r="G318" s="245"/>
      <c r="H318" s="245"/>
    </row>
    <row r="319" spans="1:8" x14ac:dyDescent="0.35">
      <c r="A319" s="243">
        <v>315</v>
      </c>
      <c r="B319" s="198" t="str">
        <f t="shared" si="4"/>
        <v xml:space="preserve">These are the reference efficiency for heat production in a stand-alone boiler, and the reference efficiency of electricity production without cogeneration. </v>
      </c>
      <c r="C319" s="198" t="s">
        <v>550</v>
      </c>
      <c r="D319" s="245"/>
      <c r="E319" s="245"/>
      <c r="F319" s="245"/>
      <c r="G319" s="245"/>
      <c r="H319" s="245"/>
    </row>
    <row r="320" spans="1:8" x14ac:dyDescent="0.35">
      <c r="A320" s="243">
        <v>316</v>
      </c>
      <c r="B320" s="198" t="str">
        <f t="shared" si="4"/>
        <v>For the reference efficiencies the appropriate fuel-specific values from Annex IX of the Commission Implementing Regulation pursuant to Article 35(7) of the CBAM Regulation.</v>
      </c>
      <c r="C320" s="198" t="s">
        <v>3426</v>
      </c>
      <c r="D320" s="245"/>
      <c r="E320" s="245"/>
      <c r="F320" s="245"/>
      <c r="G320" s="245"/>
      <c r="H320" s="245"/>
    </row>
    <row r="321" spans="1:8" x14ac:dyDescent="0.35">
      <c r="A321" s="243">
        <v>317</v>
      </c>
      <c r="B321" s="198" t="str">
        <f t="shared" si="4"/>
        <v>Default efficiencies below are for hard coal CHPs producing electricity and hot water.</v>
      </c>
      <c r="C321" s="198" t="s">
        <v>3427</v>
      </c>
      <c r="D321" s="245"/>
      <c r="E321" s="245"/>
      <c r="F321" s="245"/>
      <c r="G321" s="245"/>
      <c r="H321" s="245"/>
    </row>
    <row r="322" spans="1:8" ht="13" x14ac:dyDescent="0.35">
      <c r="A322" s="243">
        <v>318</v>
      </c>
      <c r="B322" s="185" t="str">
        <f t="shared" si="4"/>
        <v>Emissions attributable to heat production from CHP</v>
      </c>
      <c r="C322" s="185" t="s">
        <v>3428</v>
      </c>
      <c r="D322" s="245"/>
      <c r="E322" s="245"/>
      <c r="F322" s="245"/>
      <c r="G322" s="245"/>
      <c r="H322" s="245"/>
    </row>
    <row r="323" spans="1:8" x14ac:dyDescent="0.35">
      <c r="A323" s="243">
        <v>319</v>
      </c>
      <c r="B323" s="198" t="str">
        <f t="shared" si="4"/>
        <v>This is the final result of this tool. The values displayed here should be entered in sheets D or E for the attributable emissions for the appropriate production process or precursor.</v>
      </c>
      <c r="C323" s="198" t="s">
        <v>2590</v>
      </c>
      <c r="D323" s="245"/>
      <c r="E323" s="245"/>
      <c r="F323" s="245"/>
      <c r="G323" s="245"/>
      <c r="H323" s="245"/>
    </row>
    <row r="324" spans="1:8" x14ac:dyDescent="0.35">
      <c r="A324" s="243">
        <v>320</v>
      </c>
      <c r="B324" s="198" t="str">
        <f t="shared" si="4"/>
        <v>For example, this may include attributable emissions to be taken into account for the total direct emissions, or use of the emission factor for any measurable heat imported.</v>
      </c>
      <c r="C324" s="198" t="s">
        <v>551</v>
      </c>
      <c r="D324" s="245"/>
      <c r="E324" s="245"/>
      <c r="F324" s="245"/>
      <c r="G324" s="245"/>
      <c r="H324" s="245"/>
    </row>
    <row r="325" spans="1:8" x14ac:dyDescent="0.35">
      <c r="A325" s="243">
        <v>321</v>
      </c>
      <c r="B325" s="198" t="str">
        <f t="shared" si="4"/>
        <v>Calculation results can only be considered correct if complete and consistent data is reported in sections above.</v>
      </c>
      <c r="C325" s="198" t="s">
        <v>3429</v>
      </c>
      <c r="D325" s="245"/>
      <c r="E325" s="245"/>
      <c r="F325" s="245"/>
      <c r="G325" s="245"/>
      <c r="H325" s="245"/>
    </row>
    <row r="326" spans="1:8" ht="13" x14ac:dyDescent="0.3">
      <c r="A326" s="243">
        <v>322</v>
      </c>
      <c r="B326" s="316" t="str">
        <f t="shared" ref="B326:B389" si="5">IFERROR(INDEX(C326:M326,$A$3-2),$C326)</f>
        <v>Emissions attributable to heat output</v>
      </c>
      <c r="C326" s="316" t="s">
        <v>552</v>
      </c>
      <c r="D326" s="245"/>
      <c r="E326" s="245"/>
      <c r="F326" s="245"/>
      <c r="G326" s="245"/>
      <c r="H326" s="245"/>
    </row>
    <row r="327" spans="1:8" ht="13" x14ac:dyDescent="0.3">
      <c r="A327" s="243">
        <v>323</v>
      </c>
      <c r="B327" s="316" t="str">
        <f t="shared" si="5"/>
        <v>Emission factor, heat</v>
      </c>
      <c r="C327" s="316" t="s">
        <v>553</v>
      </c>
      <c r="D327" s="245"/>
      <c r="E327" s="245"/>
      <c r="F327" s="245"/>
      <c r="G327" s="245"/>
      <c r="H327" s="245"/>
    </row>
    <row r="328" spans="1:8" ht="13" x14ac:dyDescent="0.3">
      <c r="A328" s="243">
        <v>324</v>
      </c>
      <c r="B328" s="316" t="str">
        <f t="shared" si="5"/>
        <v>Emissions attributable to electricity</v>
      </c>
      <c r="C328" s="316" t="s">
        <v>2663</v>
      </c>
      <c r="D328" s="245"/>
      <c r="E328" s="245"/>
      <c r="F328" s="245"/>
      <c r="G328" s="245"/>
      <c r="H328" s="245"/>
    </row>
    <row r="329" spans="1:8" ht="13" x14ac:dyDescent="0.3">
      <c r="A329" s="243">
        <v>325</v>
      </c>
      <c r="B329" s="316" t="str">
        <f t="shared" si="5"/>
        <v>Emission factor, electricity</v>
      </c>
      <c r="C329" s="316" t="s">
        <v>2662</v>
      </c>
      <c r="D329" s="245"/>
      <c r="E329" s="245"/>
      <c r="F329" s="245"/>
      <c r="G329" s="245"/>
      <c r="H329" s="245"/>
    </row>
    <row r="330" spans="1:8" ht="12.5" x14ac:dyDescent="0.35">
      <c r="A330" s="243">
        <v>326</v>
      </c>
      <c r="B330" s="317" t="str">
        <f t="shared" si="5"/>
        <v>Attributable emissions</v>
      </c>
      <c r="C330" s="317" t="s">
        <v>566</v>
      </c>
      <c r="D330" s="245"/>
      <c r="E330" s="245"/>
      <c r="F330" s="245"/>
      <c r="G330" s="245"/>
      <c r="H330" s="245"/>
    </row>
    <row r="331" spans="1:8" ht="13" x14ac:dyDescent="0.35">
      <c r="A331" s="243">
        <v>327</v>
      </c>
      <c r="B331" s="185" t="str">
        <f t="shared" si="5"/>
        <v>Fuel input attributable to heat and electricity production</v>
      </c>
      <c r="C331" s="185" t="s">
        <v>554</v>
      </c>
      <c r="D331" s="245"/>
      <c r="E331" s="245"/>
      <c r="F331" s="245"/>
      <c r="G331" s="245"/>
      <c r="H331" s="245"/>
    </row>
    <row r="332" spans="1:8" x14ac:dyDescent="0.35">
      <c r="A332" s="243">
        <v>328</v>
      </c>
      <c r="B332" s="198" t="str">
        <f t="shared" si="5"/>
        <v>This is the final result of this tool. The values displayed here should be used in section C.1.</v>
      </c>
      <c r="C332" s="198" t="s">
        <v>2591</v>
      </c>
      <c r="D332" s="245"/>
      <c r="E332" s="245"/>
      <c r="F332" s="245"/>
      <c r="G332" s="245"/>
      <c r="H332" s="245"/>
    </row>
    <row r="333" spans="1:8" ht="13" x14ac:dyDescent="0.3">
      <c r="A333" s="243">
        <v>329</v>
      </c>
      <c r="B333" s="316" t="str">
        <f t="shared" si="5"/>
        <v>Fuel input for heat</v>
      </c>
      <c r="C333" s="316" t="s">
        <v>555</v>
      </c>
      <c r="D333" s="245"/>
      <c r="E333" s="245"/>
      <c r="F333" s="245"/>
      <c r="G333" s="245"/>
      <c r="H333" s="245"/>
    </row>
    <row r="334" spans="1:8" ht="13" x14ac:dyDescent="0.3">
      <c r="A334" s="243">
        <v>330</v>
      </c>
      <c r="B334" s="316" t="str">
        <f t="shared" si="5"/>
        <v>Fuel input for electricity</v>
      </c>
      <c r="C334" s="316" t="s">
        <v>556</v>
      </c>
      <c r="D334" s="245"/>
      <c r="E334" s="245"/>
      <c r="F334" s="245"/>
      <c r="G334" s="245"/>
      <c r="H334" s="245"/>
    </row>
    <row r="335" spans="1:8" ht="12.5" x14ac:dyDescent="0.35">
      <c r="A335" s="243">
        <v>331</v>
      </c>
      <c r="B335" s="317" t="str">
        <f t="shared" si="5"/>
        <v>Attributable fuel input</v>
      </c>
      <c r="C335" s="317" t="s">
        <v>567</v>
      </c>
      <c r="D335" s="245"/>
      <c r="E335" s="245"/>
      <c r="F335" s="245"/>
      <c r="G335" s="245"/>
      <c r="H335" s="245"/>
    </row>
    <row r="336" spans="1:8" ht="15.5" x14ac:dyDescent="0.35">
      <c r="A336" s="243">
        <v>332</v>
      </c>
      <c r="B336" s="88" t="str">
        <f t="shared" si="5"/>
        <v>Tool to calculate the carbon price due</v>
      </c>
      <c r="C336" s="88" t="s">
        <v>2746</v>
      </c>
      <c r="D336" s="245"/>
      <c r="E336" s="245"/>
      <c r="F336" s="245"/>
      <c r="G336" s="245"/>
      <c r="H336" s="245"/>
    </row>
    <row r="337" spans="1:8" ht="12.5" x14ac:dyDescent="0.35">
      <c r="A337" s="243">
        <v>333</v>
      </c>
      <c r="B337" s="60" t="str">
        <f t="shared" si="5"/>
        <v>Tool for carbon price due</v>
      </c>
      <c r="C337" s="60" t="s">
        <v>2740</v>
      </c>
      <c r="D337" s="245"/>
      <c r="E337" s="245"/>
      <c r="F337" s="245"/>
      <c r="G337" s="245"/>
      <c r="H337" s="245"/>
    </row>
    <row r="338" spans="1:8" x14ac:dyDescent="0.35">
      <c r="A338" s="243">
        <v>334</v>
      </c>
      <c r="B338" s="197" t="str">
        <f t="shared" si="5"/>
        <v>This tool aims to help you with the calculation of the carbon price due. Similar to the calculation of the specific embedded emissions in sheets D + E, please only enter the carbon price due and any rebate received in respect of the system boundaries of the production process.</v>
      </c>
      <c r="C338" s="197" t="s">
        <v>2747</v>
      </c>
      <c r="D338" s="245"/>
      <c r="E338" s="245"/>
      <c r="F338" s="245"/>
      <c r="G338" s="245"/>
      <c r="H338" s="245"/>
    </row>
    <row r="339" spans="1:8" x14ac:dyDescent="0.35">
      <c r="A339" s="243">
        <v>335</v>
      </c>
      <c r="B339" s="197" t="str">
        <f t="shared" si="5"/>
        <v>The results obtained here in columns L and M have to be manually entered into the respective fields in sheet "Summary_Products".</v>
      </c>
      <c r="C339" s="197" t="s">
        <v>3430</v>
      </c>
      <c r="D339" s="245"/>
      <c r="E339" s="245"/>
      <c r="F339" s="245"/>
      <c r="G339" s="245"/>
      <c r="H339" s="245"/>
    </row>
    <row r="340" spans="1:8" x14ac:dyDescent="0.35">
      <c r="A340" s="243">
        <v>336</v>
      </c>
      <c r="B340" s="197" t="str">
        <f t="shared" si="5"/>
        <v>The following conditions apply:</v>
      </c>
      <c r="C340" s="197" t="s">
        <v>2642</v>
      </c>
      <c r="D340" s="245"/>
      <c r="E340" s="245"/>
      <c r="F340" s="245"/>
      <c r="G340" s="245"/>
      <c r="H340" s="245"/>
    </row>
    <row r="341" spans="1:8" x14ac:dyDescent="0.35">
      <c r="A341" s="243">
        <v>337</v>
      </c>
      <c r="B341" s="199" t="str">
        <f t="shared" si="5"/>
        <v>- the carbon price used for each production process has to be converted into one common currency.</v>
      </c>
      <c r="C341" s="199" t="s">
        <v>2644</v>
      </c>
      <c r="D341" s="245"/>
      <c r="E341" s="245"/>
      <c r="F341" s="245"/>
      <c r="G341" s="245"/>
      <c r="H341" s="245"/>
    </row>
    <row r="342" spans="1:8" x14ac:dyDescent="0.35">
      <c r="A342" s="243">
        <v>338</v>
      </c>
      <c r="B342" s="199" t="str">
        <f t="shared" si="5"/>
        <v>- the system boundaries of carbon pricing have to be consistent with the boundaries of the production process and precursors.</v>
      </c>
      <c r="C342" s="199" t="s">
        <v>2641</v>
      </c>
      <c r="D342" s="245"/>
      <c r="E342" s="245"/>
      <c r="F342" s="245"/>
      <c r="G342" s="245"/>
      <c r="H342" s="245"/>
    </row>
    <row r="343" spans="1:8" x14ac:dyDescent="0.35">
      <c r="A343" s="243">
        <v>339</v>
      </c>
      <c r="B343" s="197" t="str">
        <f t="shared" si="5"/>
        <v>If the conditions above are not satisfied, this tool can only be used to support you with the calculation of the carbon price, but results cannot be used directly.</v>
      </c>
      <c r="C343" s="197" t="s">
        <v>2643</v>
      </c>
      <c r="D343" s="245"/>
      <c r="E343" s="245"/>
      <c r="F343" s="245"/>
      <c r="G343" s="245"/>
      <c r="H343" s="245"/>
    </row>
    <row r="344" spans="1:8" x14ac:dyDescent="0.35">
      <c r="A344" s="243">
        <v>340</v>
      </c>
      <c r="B344" s="200" t="str">
        <f t="shared" si="5"/>
        <v>SEE (total)</v>
      </c>
      <c r="C344" s="200" t="s">
        <v>168</v>
      </c>
      <c r="D344" s="245"/>
      <c r="E344" s="245"/>
      <c r="F344" s="245"/>
      <c r="G344" s="245"/>
      <c r="H344" s="245"/>
    </row>
    <row r="345" spans="1:8" x14ac:dyDescent="0.35">
      <c r="A345" s="243">
        <v>341</v>
      </c>
      <c r="B345" s="200" t="str">
        <f t="shared" si="5"/>
        <v>Total (direct + indirect) specific embedded emissions of the production process, i.e. including any embedded emissions from any precursors consumed in the process.</v>
      </c>
      <c r="C345" s="200" t="s">
        <v>2636</v>
      </c>
      <c r="D345" s="245"/>
      <c r="E345" s="245"/>
      <c r="F345" s="245"/>
      <c r="G345" s="245"/>
      <c r="H345" s="245"/>
    </row>
    <row r="346" spans="1:8" x14ac:dyDescent="0.35">
      <c r="A346" s="243">
        <v>342</v>
      </c>
      <c r="B346" s="201" t="str">
        <f t="shared" si="5"/>
        <v>Share of emissions covered by the carbon price</v>
      </c>
      <c r="C346" s="201" t="s">
        <v>2748</v>
      </c>
      <c r="D346" s="245"/>
      <c r="E346" s="245"/>
      <c r="F346" s="245"/>
      <c r="G346" s="245"/>
      <c r="H346" s="245"/>
    </row>
    <row r="347" spans="1:8" x14ac:dyDescent="0.35">
      <c r="A347" s="243">
        <v>343</v>
      </c>
      <c r="B347" s="201" t="str">
        <f t="shared" si="5"/>
        <v>Carbon price (CP) due (per produced t or MWh)</v>
      </c>
      <c r="C347" s="201" t="s">
        <v>3495</v>
      </c>
      <c r="D347" s="245"/>
      <c r="E347" s="245"/>
      <c r="F347" s="245"/>
      <c r="G347" s="245"/>
      <c r="H347" s="245"/>
    </row>
    <row r="348" spans="1:8" x14ac:dyDescent="0.35">
      <c r="A348" s="243">
        <v>344</v>
      </c>
      <c r="B348" s="202" t="str">
        <f t="shared" si="5"/>
        <v>Amount of rebate (local currency)</v>
      </c>
      <c r="C348" s="202" t="s">
        <v>2749</v>
      </c>
      <c r="D348" s="245"/>
      <c r="E348" s="245"/>
      <c r="F348" s="245"/>
      <c r="G348" s="245"/>
      <c r="H348" s="245"/>
    </row>
    <row r="349" spans="1:8" x14ac:dyDescent="0.25">
      <c r="A349" s="243">
        <v>345</v>
      </c>
      <c r="B349" s="259" t="str">
        <f t="shared" si="5"/>
        <v>Covered SEE</v>
      </c>
      <c r="C349" s="259" t="s">
        <v>528</v>
      </c>
      <c r="D349" s="245"/>
      <c r="E349" s="245"/>
      <c r="F349" s="245"/>
      <c r="G349" s="245"/>
      <c r="H349" s="245"/>
    </row>
    <row r="350" spans="1:8" x14ac:dyDescent="0.25">
      <c r="A350" s="243">
        <v>346</v>
      </c>
      <c r="B350" s="259" t="str">
        <f t="shared" si="5"/>
        <v>Carbon price (CP) due (local currency)</v>
      </c>
      <c r="C350" s="259" t="s">
        <v>2752</v>
      </c>
      <c r="D350" s="245"/>
      <c r="E350" s="245"/>
      <c r="F350" s="245"/>
      <c r="G350" s="245"/>
      <c r="H350" s="245"/>
    </row>
    <row r="351" spans="1:8" x14ac:dyDescent="0.25">
      <c r="A351" s="243">
        <v>347</v>
      </c>
      <c r="B351" s="259" t="str">
        <f t="shared" si="5"/>
        <v>CP due (per produced t or MWh)</v>
      </c>
      <c r="C351" s="259" t="s">
        <v>3493</v>
      </c>
      <c r="D351" s="245"/>
      <c r="E351" s="245"/>
      <c r="F351" s="245"/>
      <c r="G351" s="245"/>
      <c r="H351" s="245"/>
    </row>
    <row r="352" spans="1:8" x14ac:dyDescent="0.25">
      <c r="A352" s="243">
        <v>348</v>
      </c>
      <c r="B352" s="259" t="str">
        <f t="shared" si="5"/>
        <v>Rebate (per produced t or MWh)</v>
      </c>
      <c r="C352" s="259" t="s">
        <v>3494</v>
      </c>
      <c r="D352" s="245"/>
      <c r="E352" s="245"/>
      <c r="F352" s="245"/>
      <c r="G352" s="245"/>
      <c r="H352" s="245"/>
    </row>
    <row r="353" spans="1:8" ht="12" thickBot="1" x14ac:dyDescent="0.3">
      <c r="A353" s="243">
        <v>349</v>
      </c>
      <c r="B353" s="319" t="str">
        <f t="shared" si="5"/>
        <v>Result: Effective CP due (per produced t or MWh)</v>
      </c>
      <c r="C353" s="319" t="s">
        <v>3497</v>
      </c>
      <c r="D353" s="245"/>
      <c r="E353" s="245"/>
      <c r="F353" s="245"/>
      <c r="G353" s="245"/>
      <c r="H353" s="245"/>
    </row>
    <row r="354" spans="1:8" ht="13" x14ac:dyDescent="0.35">
      <c r="A354" s="243">
        <v>350</v>
      </c>
      <c r="B354" s="273" t="str">
        <f t="shared" si="5"/>
        <v>Further Guidance</v>
      </c>
      <c r="C354" s="273" t="s">
        <v>2557</v>
      </c>
      <c r="D354" s="245"/>
      <c r="E354" s="245"/>
      <c r="F354" s="245"/>
      <c r="G354" s="245"/>
      <c r="H354" s="245"/>
    </row>
    <row r="355" spans="1:8" ht="18" x14ac:dyDescent="0.35">
      <c r="A355" s="243">
        <v>351</v>
      </c>
      <c r="B355" s="89" t="str">
        <f t="shared" si="5"/>
        <v>Sheet "G_FurtherGuidance" - Further guidance on specific sections in this template</v>
      </c>
      <c r="C355" s="89" t="s">
        <v>2558</v>
      </c>
      <c r="D355" s="245"/>
      <c r="E355" s="245"/>
      <c r="F355" s="245"/>
      <c r="G355" s="245"/>
      <c r="H355" s="245"/>
    </row>
    <row r="356" spans="1:8" ht="15.5" x14ac:dyDescent="0.35">
      <c r="A356" s="243">
        <v>352</v>
      </c>
      <c r="B356" s="88" t="str">
        <f t="shared" si="5"/>
        <v>General guidance</v>
      </c>
      <c r="C356" s="88" t="s">
        <v>2536</v>
      </c>
      <c r="D356" s="245"/>
      <c r="E356" s="245"/>
      <c r="F356" s="245"/>
      <c r="G356" s="245"/>
      <c r="H356" s="245"/>
    </row>
    <row r="357" spans="1:8" x14ac:dyDescent="0.35">
      <c r="A357" s="243">
        <v>353</v>
      </c>
      <c r="B357" s="203" t="str">
        <f t="shared" si="5"/>
        <v>Each section of this template contains guidance on how to complete the required inputs in that section. However, for some sections the amount of guidance needed could distract the user from relevant inputs and make the format of the template less user-friendly. Where this is the case, the sections below provide the said further detailed guidance.</v>
      </c>
      <c r="C357" s="203" t="s">
        <v>2554</v>
      </c>
      <c r="D357" s="245"/>
      <c r="E357" s="245"/>
      <c r="F357" s="245"/>
      <c r="G357" s="245"/>
      <c r="H357" s="245"/>
    </row>
    <row r="358" spans="1:8" x14ac:dyDescent="0.35">
      <c r="A358" s="243">
        <v>354</v>
      </c>
      <c r="B358" s="203" t="str">
        <f t="shared" si="5"/>
        <v>You do however not have to read the sections below from top to bottom. It is better if you go through the template from start to end (as also recommended in sheet "b_Guidelines&amp;Conditions") and relevant sections will contain a hyperlink that will direct you to the relevant guidance in this sheet anyway.</v>
      </c>
      <c r="C358" s="203" t="s">
        <v>2555</v>
      </c>
      <c r="D358" s="245"/>
      <c r="E358" s="245"/>
      <c r="F358" s="245"/>
      <c r="G358" s="245"/>
      <c r="H358" s="245"/>
    </row>
    <row r="359" spans="1:8" x14ac:dyDescent="0.35">
      <c r="A359" s="243">
        <v>355</v>
      </c>
      <c r="B359" s="197" t="str">
        <f t="shared" si="5"/>
        <v>You can also find further guidance, including examples, in the guidance document published on the European Commission's website, which can be found here:</v>
      </c>
      <c r="C359" s="197" t="s">
        <v>2556</v>
      </c>
      <c r="D359" s="245"/>
      <c r="E359" s="245"/>
      <c r="F359" s="245"/>
      <c r="G359" s="245"/>
      <c r="H359" s="245"/>
    </row>
    <row r="360" spans="1:8" x14ac:dyDescent="0.35">
      <c r="A360" s="243">
        <v>356</v>
      </c>
      <c r="B360" s="197" t="str">
        <f t="shared" si="5"/>
        <v>In sheet "B_EmInst" the energy content and the greenhouse gas (GHG) emissions are calculated for each source stream and emission source.</v>
      </c>
      <c r="C360" s="197" t="s">
        <v>2586</v>
      </c>
      <c r="D360" s="245"/>
      <c r="E360" s="245"/>
      <c r="F360" s="245"/>
      <c r="G360" s="245"/>
      <c r="H360" s="245"/>
    </row>
    <row r="361" spans="1:8" x14ac:dyDescent="0.35">
      <c r="A361" s="243">
        <v>357</v>
      </c>
      <c r="B361" s="197" t="str">
        <f t="shared" si="5"/>
        <v>At the top of each block in that sheet you can find examples on how to complete data inputs in order to calculate the corresponding emissions for each source stream and emission source.</v>
      </c>
      <c r="C361" s="197" t="s">
        <v>2585</v>
      </c>
      <c r="D361" s="245"/>
      <c r="E361" s="245"/>
      <c r="F361" s="245"/>
      <c r="G361" s="245"/>
      <c r="H361" s="245"/>
    </row>
    <row r="362" spans="1:8" x14ac:dyDescent="0.35">
      <c r="A362" s="243">
        <v>358</v>
      </c>
      <c r="B362" s="197" t="str">
        <f t="shared" si="5"/>
        <v>Guidance on each parameter below aims to help you with filling all input fields in sheet "B_EmInst".</v>
      </c>
      <c r="C362" s="197" t="s">
        <v>2587</v>
      </c>
      <c r="D362" s="245"/>
      <c r="E362" s="245"/>
      <c r="F362" s="245"/>
      <c r="G362" s="245"/>
      <c r="H362" s="245"/>
    </row>
    <row r="363" spans="1:8" x14ac:dyDescent="0.25">
      <c r="A363" s="243">
        <v>359</v>
      </c>
      <c r="B363" s="320" t="str">
        <f t="shared" si="5"/>
        <v>Source streams (excluding PFC emissions)</v>
      </c>
      <c r="C363" s="320" t="s">
        <v>2568</v>
      </c>
      <c r="D363" s="245"/>
      <c r="E363" s="245"/>
      <c r="F363" s="245"/>
      <c r="G363" s="245"/>
      <c r="H363" s="245"/>
    </row>
    <row r="364" spans="1:8" x14ac:dyDescent="0.35">
      <c r="A364" s="243">
        <v>360</v>
      </c>
      <c r="B364" s="201" t="str">
        <f t="shared" si="5"/>
        <v>Please select from the drop-down list the monitoring method applied for the relevant source stream: "combustion", "process emissions" or "mass balance".</v>
      </c>
      <c r="C364" s="201" t="s">
        <v>2559</v>
      </c>
      <c r="D364" s="245"/>
      <c r="E364" s="245"/>
      <c r="F364" s="245"/>
      <c r="G364" s="245"/>
      <c r="H364" s="245"/>
    </row>
    <row r="365" spans="1:8" x14ac:dyDescent="0.35">
      <c r="A365" s="243">
        <v>361</v>
      </c>
      <c r="B365" s="201" t="str">
        <f t="shared" si="5"/>
        <v>Please enter here the name of the source stream, e.g. coal, natural gas, clinker raw meal, limestone, iron ore, steel, scrap iron, scrap aluminium.</v>
      </c>
      <c r="C365" s="201" t="s">
        <v>2738</v>
      </c>
      <c r="D365" s="245"/>
      <c r="E365" s="245"/>
      <c r="F365" s="245"/>
      <c r="G365" s="245"/>
      <c r="H365" s="245"/>
    </row>
    <row r="366" spans="1:8" x14ac:dyDescent="0.35">
      <c r="A366" s="243">
        <v>362</v>
      </c>
      <c r="B366" s="201" t="str">
        <f t="shared" si="5"/>
        <v>Activity data (AD)</v>
      </c>
      <c r="C366" s="201" t="s">
        <v>2560</v>
      </c>
      <c r="D366" s="245"/>
      <c r="E366" s="245"/>
      <c r="F366" s="245"/>
      <c r="G366" s="245"/>
      <c r="H366" s="245"/>
    </row>
    <row r="367" spans="1:8" x14ac:dyDescent="0.35">
      <c r="A367" s="243">
        <v>363</v>
      </c>
      <c r="B367" s="201" t="str">
        <f t="shared" si="5"/>
        <v>The activity data is the data on the amount of fuels or materials consumed or produced by a process as relevant for the calculation-based monitoring methodology, expressed mass in tonnes (t), or for gases as volume in normal cubic metres (Nm³), as appropriate.</v>
      </c>
      <c r="C367" s="201" t="s">
        <v>3431</v>
      </c>
      <c r="D367" s="245"/>
      <c r="E367" s="245"/>
      <c r="F367" s="245"/>
      <c r="G367" s="245"/>
      <c r="H367" s="245"/>
    </row>
    <row r="368" spans="1:8" x14ac:dyDescent="0.35">
      <c r="A368" s="243">
        <v>364</v>
      </c>
      <c r="B368" s="201" t="str">
        <f t="shared" si="5"/>
        <v>AD unit</v>
      </c>
      <c r="C368" s="201" t="s">
        <v>2561</v>
      </c>
      <c r="D368" s="245"/>
      <c r="E368" s="245"/>
      <c r="F368" s="245"/>
      <c r="G368" s="245"/>
      <c r="H368" s="245"/>
    </row>
    <row r="369" spans="1:8" x14ac:dyDescent="0.35">
      <c r="A369" s="243">
        <v>365</v>
      </c>
      <c r="B369" s="201" t="str">
        <f t="shared" si="5"/>
        <v>The corresponding units in which the amounts above are provided. For example tonnes (t) for mass or normal cubic metres (Nm³) for gases.</v>
      </c>
      <c r="C369" s="201" t="s">
        <v>3432</v>
      </c>
      <c r="D369" s="245"/>
      <c r="E369" s="245"/>
      <c r="F369" s="245"/>
      <c r="G369" s="245"/>
      <c r="H369" s="245"/>
    </row>
    <row r="370" spans="1:8" x14ac:dyDescent="0.35">
      <c r="A370" s="243">
        <v>366</v>
      </c>
      <c r="B370" s="201" t="str">
        <f t="shared" si="5"/>
        <v>(prelim) EF</v>
      </c>
      <c r="C370" s="201" t="s">
        <v>2562</v>
      </c>
      <c r="D370" s="245"/>
      <c r="E370" s="245"/>
      <c r="F370" s="245"/>
      <c r="G370" s="245"/>
      <c r="H370" s="245"/>
    </row>
    <row r="371" spans="1:8" x14ac:dyDescent="0.35">
      <c r="A371" s="243">
        <v>367</v>
      </c>
      <c r="B371" s="201" t="str">
        <f t="shared" si="5"/>
        <v>The "preliminary" emission factor is the assumed total emission factor of a mixed fuel or material based on the total carbon content composed of biomass fraction and fossil fraction before multiplying it with the fossil fraction to result in the emission factor.</v>
      </c>
      <c r="C371" s="201" t="s">
        <v>3433</v>
      </c>
      <c r="D371" s="245"/>
      <c r="E371" s="245"/>
      <c r="F371" s="245"/>
      <c r="G371" s="245"/>
      <c r="H371" s="245"/>
    </row>
    <row r="372" spans="1:8" x14ac:dyDescent="0.35">
      <c r="A372" s="243">
        <v>368</v>
      </c>
      <c r="B372" s="201" t="str">
        <f t="shared" si="5"/>
        <v>The net calorific value is the specific amount of energy released as heat when a fuel or material undergoes complete combustion with oxygen under standard conditions less the heat of vaporisation of any water formed</v>
      </c>
      <c r="C372" s="201" t="s">
        <v>3434</v>
      </c>
      <c r="D372" s="245"/>
      <c r="E372" s="245"/>
      <c r="F372" s="245"/>
      <c r="G372" s="245"/>
      <c r="H372" s="245"/>
    </row>
    <row r="373" spans="1:8" x14ac:dyDescent="0.35">
      <c r="A373" s="243">
        <v>369</v>
      </c>
      <c r="B373" s="201" t="str">
        <f t="shared" si="5"/>
        <v>Oxidation factor: the ratio of carbon oxidised to CO2 as a consequence of combustion to the total carbon contained in the fuel, expressed as a fraction, considering carbon monoxide (CO) emitted to the atmosphere as the molar equivalent amount of CO2.</v>
      </c>
      <c r="C373" s="201" t="s">
        <v>2658</v>
      </c>
      <c r="D373" s="245"/>
      <c r="E373" s="245"/>
      <c r="F373" s="245"/>
      <c r="G373" s="245"/>
      <c r="H373" s="245"/>
    </row>
    <row r="374" spans="1:8" x14ac:dyDescent="0.35">
      <c r="A374" s="243">
        <v>370</v>
      </c>
      <c r="B374" s="201" t="str">
        <f t="shared" si="5"/>
        <v>Conversion factor: the ratio of carbon emitted as CO2 to the total carbon contained in the source stream before the emitting process takes place, expressed as a fraction, considering CO emitted to the atmosphere as the molar equivalent amount of CO2.</v>
      </c>
      <c r="C374" s="201" t="s">
        <v>2657</v>
      </c>
      <c r="D374" s="245"/>
      <c r="E374" s="245"/>
      <c r="F374" s="245"/>
      <c r="G374" s="245"/>
      <c r="H374" s="245"/>
    </row>
    <row r="375" spans="1:8" x14ac:dyDescent="0.35">
      <c r="A375" s="243">
        <v>371</v>
      </c>
      <c r="B375" s="201" t="str">
        <f t="shared" si="5"/>
        <v>CarbC</v>
      </c>
      <c r="C375" s="201" t="s">
        <v>2563</v>
      </c>
      <c r="D375" s="245"/>
      <c r="E375" s="245"/>
      <c r="F375" s="245"/>
      <c r="G375" s="245"/>
      <c r="H375" s="245"/>
    </row>
    <row r="376" spans="1:8" x14ac:dyDescent="0.35">
      <c r="A376" s="243">
        <v>372</v>
      </c>
      <c r="B376" s="201" t="str">
        <f t="shared" si="5"/>
        <v>The carbon content of the fuel or material.</v>
      </c>
      <c r="C376" s="201" t="s">
        <v>3435</v>
      </c>
      <c r="D376" s="245"/>
      <c r="E376" s="245"/>
      <c r="F376" s="245"/>
      <c r="G376" s="245"/>
      <c r="H376" s="245"/>
    </row>
    <row r="377" spans="1:8" x14ac:dyDescent="0.35">
      <c r="A377" s="243">
        <v>373</v>
      </c>
      <c r="B377" s="201" t="str">
        <f t="shared" si="5"/>
        <v>BioC</v>
      </c>
      <c r="C377" s="201" t="s">
        <v>2564</v>
      </c>
      <c r="D377" s="245"/>
      <c r="E377" s="245"/>
      <c r="F377" s="245"/>
      <c r="G377" s="245"/>
      <c r="H377" s="245"/>
    </row>
    <row r="378" spans="1:8" x14ac:dyDescent="0.35">
      <c r="A378" s="243">
        <v>374</v>
      </c>
      <c r="B378" s="201" t="str">
        <f t="shared" si="5"/>
        <v>The biomass fraction is the ratio of carbon stemming from biomass to the total carbon content of a fuel or material, expressed as percentage.</v>
      </c>
      <c r="C378" s="201" t="s">
        <v>2659</v>
      </c>
      <c r="D378" s="245"/>
      <c r="E378" s="245"/>
      <c r="F378" s="245"/>
      <c r="G378" s="245"/>
      <c r="H378" s="245"/>
    </row>
    <row r="379" spans="1:8" x14ac:dyDescent="0.35">
      <c r="A379" s="243">
        <v>375</v>
      </c>
      <c r="B379" s="201" t="str">
        <f t="shared" si="5"/>
        <v>Further columns greyed out</v>
      </c>
      <c r="C379" s="201" t="s">
        <v>2565</v>
      </c>
      <c r="D379" s="245"/>
      <c r="E379" s="245"/>
      <c r="F379" s="245"/>
      <c r="G379" s="245"/>
      <c r="H379" s="245"/>
    </row>
    <row r="380" spans="1:8" x14ac:dyDescent="0.35">
      <c r="A380" s="243">
        <v>376</v>
      </c>
      <c r="B380" s="201" t="str">
        <f t="shared" si="5"/>
        <v>Further columns are relevant for PFC emissions or emission sources (measurement-based approaches), but not for source streams. For source streams they are therefore greyed out.</v>
      </c>
      <c r="C380" s="201" t="s">
        <v>2567</v>
      </c>
      <c r="D380" s="245"/>
      <c r="E380" s="245"/>
      <c r="F380" s="245"/>
      <c r="G380" s="245"/>
      <c r="H380" s="245"/>
    </row>
    <row r="381" spans="1:8" x14ac:dyDescent="0.35">
      <c r="A381" s="243">
        <v>377</v>
      </c>
      <c r="B381" s="201" t="str">
        <f t="shared" si="5"/>
        <v>Energy and emissions</v>
      </c>
      <c r="C381" s="201" t="s">
        <v>2566</v>
      </c>
      <c r="D381" s="245"/>
      <c r="E381" s="245"/>
      <c r="F381" s="245"/>
      <c r="G381" s="245"/>
      <c r="H381" s="245"/>
    </row>
    <row r="382" spans="1:8" x14ac:dyDescent="0.35">
      <c r="A382" s="243">
        <v>378</v>
      </c>
      <c r="B382" s="201" t="str">
        <f t="shared" si="5"/>
        <v>On the right side of each block the total energy content and GHG emissions (fossil and biogenic) are calculated automatically for each source stream.</v>
      </c>
      <c r="C382" s="201" t="s">
        <v>3436</v>
      </c>
      <c r="D382" s="245"/>
      <c r="E382" s="245"/>
      <c r="F382" s="245"/>
      <c r="G382" s="245"/>
      <c r="H382" s="245"/>
    </row>
    <row r="383" spans="1:8" x14ac:dyDescent="0.25">
      <c r="A383" s="243">
        <v>379</v>
      </c>
      <c r="B383" s="320" t="str">
        <f t="shared" si="5"/>
        <v>PFC emissions</v>
      </c>
      <c r="C383" s="320" t="s">
        <v>213</v>
      </c>
      <c r="D383" s="245"/>
      <c r="E383" s="245"/>
      <c r="F383" s="245"/>
      <c r="G383" s="245"/>
      <c r="H383" s="245"/>
    </row>
    <row r="384" spans="1:8" x14ac:dyDescent="0.35">
      <c r="A384" s="243">
        <v>380</v>
      </c>
      <c r="B384" s="201" t="str">
        <f t="shared" si="5"/>
        <v>Please select from the drop-down list the monitoring method applied: "slope" (Method A) or "overvoltage" (Method B).</v>
      </c>
      <c r="C384" s="201" t="s">
        <v>2737</v>
      </c>
      <c r="D384" s="245"/>
      <c r="E384" s="245"/>
      <c r="F384" s="245"/>
      <c r="G384" s="245"/>
      <c r="H384" s="245"/>
    </row>
    <row r="385" spans="1:8" x14ac:dyDescent="0.35">
      <c r="A385" s="243">
        <v>381</v>
      </c>
      <c r="B385" s="201" t="str">
        <f t="shared" si="5"/>
        <v>Please provide here the type of anode such as Centre Worked Pre-Bake (CWPB), Vertical Stud Søderberg (VSS), etc.</v>
      </c>
      <c r="C385" s="201" t="s">
        <v>3437</v>
      </c>
      <c r="D385" s="245"/>
      <c r="E385" s="245"/>
      <c r="F385" s="245"/>
      <c r="G385" s="245"/>
      <c r="H385" s="245"/>
    </row>
    <row r="386" spans="1:8" x14ac:dyDescent="0.35">
      <c r="A386" s="243">
        <v>382</v>
      </c>
      <c r="B386" s="201" t="str">
        <f t="shared" si="5"/>
        <v>Activity data = annual production of primary Aluminium</v>
      </c>
      <c r="C386" s="201" t="s">
        <v>2570</v>
      </c>
      <c r="D386" s="245"/>
      <c r="E386" s="245"/>
      <c r="F386" s="245"/>
      <c r="G386" s="245"/>
      <c r="H386" s="245"/>
    </row>
    <row r="387" spans="1:8" x14ac:dyDescent="0.35">
      <c r="A387" s="243">
        <v>383</v>
      </c>
      <c r="B387" s="201" t="str">
        <f t="shared" si="5"/>
        <v>Method A: The frequency of anode effects (number of anode effects/cell-day)</v>
      </c>
      <c r="C387" s="201" t="s">
        <v>2735</v>
      </c>
      <c r="D387" s="245"/>
      <c r="E387" s="245"/>
      <c r="F387" s="245"/>
      <c r="G387" s="245"/>
      <c r="H387" s="245"/>
    </row>
    <row r="388" spans="1:8" x14ac:dyDescent="0.35">
      <c r="A388" s="243">
        <v>384</v>
      </c>
      <c r="B388" s="201" t="str">
        <f t="shared" si="5"/>
        <v>Method A: The average duration of anode effects (anode effect minutes/occurrence)</v>
      </c>
      <c r="C388" s="201" t="s">
        <v>2736</v>
      </c>
      <c r="D388" s="245"/>
      <c r="E388" s="245"/>
      <c r="F388" s="245"/>
      <c r="G388" s="245"/>
      <c r="H388" s="245"/>
    </row>
    <row r="389" spans="1:8" x14ac:dyDescent="0.35">
      <c r="A389" s="243">
        <v>385</v>
      </c>
      <c r="B389" s="201" t="str">
        <f t="shared" si="5"/>
        <v>Method A: The slope emission factor</v>
      </c>
      <c r="C389" s="201" t="s">
        <v>3438</v>
      </c>
      <c r="D389" s="245"/>
      <c r="E389" s="245"/>
      <c r="F389" s="245"/>
      <c r="G389" s="245"/>
      <c r="H389" s="245"/>
    </row>
    <row r="390" spans="1:8" x14ac:dyDescent="0.35">
      <c r="A390" s="243">
        <v>386</v>
      </c>
      <c r="B390" s="201" t="str">
        <f t="shared" ref="B390:B453" si="6">IFERROR(INDEX(C390:M390,$A$3-2),$C390)</f>
        <v>Method B: The anode effect overvoltage per cell</v>
      </c>
      <c r="C390" s="201" t="s">
        <v>3439</v>
      </c>
      <c r="D390" s="245"/>
      <c r="E390" s="245"/>
      <c r="F390" s="245"/>
      <c r="G390" s="245"/>
      <c r="H390" s="245"/>
    </row>
    <row r="391" spans="1:8" x14ac:dyDescent="0.35">
      <c r="A391" s="243">
        <v>387</v>
      </c>
      <c r="B391" s="201" t="str">
        <f t="shared" si="6"/>
        <v>Method B: The average current efficiency</v>
      </c>
      <c r="C391" s="201" t="s">
        <v>3440</v>
      </c>
      <c r="D391" s="245"/>
      <c r="E391" s="245"/>
      <c r="F391" s="245"/>
      <c r="G391" s="245"/>
      <c r="H391" s="245"/>
    </row>
    <row r="392" spans="1:8" x14ac:dyDescent="0.35">
      <c r="A392" s="243">
        <v>388</v>
      </c>
      <c r="B392" s="201" t="str">
        <f t="shared" si="6"/>
        <v>Method B: The overvoltage coefficient (‘emission factor’)</v>
      </c>
      <c r="C392" s="201" t="s">
        <v>3441</v>
      </c>
      <c r="D392" s="245"/>
      <c r="E392" s="245"/>
      <c r="F392" s="245"/>
      <c r="G392" s="245"/>
      <c r="H392" s="245"/>
    </row>
    <row r="393" spans="1:8" x14ac:dyDescent="0.35">
      <c r="A393" s="243">
        <v>389</v>
      </c>
      <c r="B393" s="201" t="str">
        <f t="shared" si="6"/>
        <v>The weight fraction of C2F6</v>
      </c>
      <c r="C393" s="201" t="s">
        <v>3442</v>
      </c>
      <c r="D393" s="245"/>
      <c r="E393" s="245"/>
      <c r="F393" s="245"/>
      <c r="G393" s="245"/>
      <c r="H393" s="245"/>
    </row>
    <row r="394" spans="1:8" x14ac:dyDescent="0.35">
      <c r="A394" s="243">
        <v>390</v>
      </c>
      <c r="B394" s="201" t="str">
        <f t="shared" si="6"/>
        <v>GWP (CF4)</v>
      </c>
      <c r="C394" s="201" t="s">
        <v>2571</v>
      </c>
      <c r="D394" s="245"/>
      <c r="E394" s="245"/>
      <c r="F394" s="245"/>
      <c r="G394" s="245"/>
      <c r="H394" s="245"/>
    </row>
    <row r="395" spans="1:8" x14ac:dyDescent="0.35">
      <c r="A395" s="243">
        <v>391</v>
      </c>
      <c r="B395" s="201" t="str">
        <f t="shared" si="6"/>
        <v>The global warming potential of CF4</v>
      </c>
      <c r="C395" s="201" t="s">
        <v>2572</v>
      </c>
      <c r="D395" s="245"/>
      <c r="E395" s="245"/>
      <c r="F395" s="245"/>
      <c r="G395" s="245"/>
      <c r="H395" s="245"/>
    </row>
    <row r="396" spans="1:8" x14ac:dyDescent="0.35">
      <c r="A396" s="243">
        <v>392</v>
      </c>
      <c r="B396" s="201" t="str">
        <f t="shared" si="6"/>
        <v>GWP (C2F6)</v>
      </c>
      <c r="C396" s="201" t="s">
        <v>2573</v>
      </c>
      <c r="D396" s="245"/>
      <c r="E396" s="245"/>
      <c r="F396" s="245"/>
      <c r="G396" s="245"/>
      <c r="H396" s="245"/>
    </row>
    <row r="397" spans="1:8" x14ac:dyDescent="0.35">
      <c r="A397" s="243">
        <v>393</v>
      </c>
      <c r="B397" s="201" t="str">
        <f t="shared" si="6"/>
        <v>The global warming potential of C2F6</v>
      </c>
      <c r="C397" s="201" t="s">
        <v>2574</v>
      </c>
      <c r="D397" s="245"/>
      <c r="E397" s="245"/>
      <c r="F397" s="245"/>
      <c r="G397" s="245"/>
      <c r="H397" s="245"/>
    </row>
    <row r="398" spans="1:8" x14ac:dyDescent="0.35">
      <c r="A398" s="243">
        <v>394</v>
      </c>
      <c r="B398" s="201" t="str">
        <f t="shared" si="6"/>
        <v>Collection efficiency</v>
      </c>
      <c r="C398" s="201" t="s">
        <v>2576</v>
      </c>
      <c r="D398" s="245"/>
      <c r="E398" s="245"/>
      <c r="F398" s="245"/>
      <c r="G398" s="245"/>
      <c r="H398" s="245"/>
    </row>
    <row r="399" spans="1:8" x14ac:dyDescent="0.35">
      <c r="A399" s="243">
        <v>395</v>
      </c>
      <c r="B399" s="201" t="str">
        <f t="shared" si="6"/>
        <v>Efficiency of the collection of the fugitive PFC emissions</v>
      </c>
      <c r="C399" s="201" t="s">
        <v>3443</v>
      </c>
      <c r="D399" s="245"/>
      <c r="E399" s="245"/>
      <c r="F399" s="245"/>
      <c r="G399" s="245"/>
      <c r="H399" s="245"/>
    </row>
    <row r="400" spans="1:8" x14ac:dyDescent="0.25">
      <c r="A400" s="243">
        <v>396</v>
      </c>
      <c r="B400" s="320" t="str">
        <f t="shared" si="6"/>
        <v>Emission sources | Measurement-based approaches (continuous emission monitoring)</v>
      </c>
      <c r="C400" s="320" t="s">
        <v>2575</v>
      </c>
      <c r="D400" s="245"/>
      <c r="E400" s="245"/>
      <c r="F400" s="245"/>
      <c r="G400" s="245"/>
      <c r="H400" s="245"/>
    </row>
    <row r="401" spans="1:8" x14ac:dyDescent="0.35">
      <c r="A401" s="243">
        <v>397</v>
      </c>
      <c r="B401" s="201" t="str">
        <f t="shared" si="6"/>
        <v>Please enter here a name for the emission source or the point of emission, e.g. Stack xyz.</v>
      </c>
      <c r="C401" s="201" t="s">
        <v>2578</v>
      </c>
      <c r="D401" s="245"/>
      <c r="E401" s="245"/>
      <c r="F401" s="245"/>
      <c r="G401" s="245"/>
      <c r="H401" s="245"/>
    </row>
    <row r="402" spans="1:8" x14ac:dyDescent="0.35">
      <c r="A402" s="243">
        <v>398</v>
      </c>
      <c r="B402" s="201" t="str">
        <f t="shared" si="6"/>
        <v>Please provide here the type of greenhouse gas (GHG) measured in the flue gas: CO2 or N2O.</v>
      </c>
      <c r="C402" s="201" t="s">
        <v>2577</v>
      </c>
      <c r="D402" s="245"/>
      <c r="E402" s="245"/>
      <c r="F402" s="245"/>
      <c r="G402" s="245"/>
      <c r="H402" s="245"/>
    </row>
    <row r="403" spans="1:8" x14ac:dyDescent="0.35">
      <c r="A403" s="243">
        <v>399</v>
      </c>
      <c r="B403" s="201" t="str">
        <f t="shared" si="6"/>
        <v xml:space="preserve">hourly average GHG conc. </v>
      </c>
      <c r="C403" s="201" t="s">
        <v>2581</v>
      </c>
      <c r="D403" s="245"/>
      <c r="E403" s="245"/>
      <c r="F403" s="245"/>
      <c r="G403" s="245"/>
      <c r="H403" s="245"/>
    </row>
    <row r="404" spans="1:8" x14ac:dyDescent="0.35">
      <c r="A404" s="243">
        <v>400</v>
      </c>
      <c r="B404" s="201" t="str">
        <f t="shared" si="6"/>
        <v>The weighted average hourly concentration of the GHG measured (g per Nm³)</v>
      </c>
      <c r="C404" s="201" t="s">
        <v>3444</v>
      </c>
      <c r="D404" s="245"/>
      <c r="E404" s="245"/>
      <c r="F404" s="245"/>
      <c r="G404" s="245"/>
      <c r="H404" s="245"/>
    </row>
    <row r="405" spans="1:8" x14ac:dyDescent="0.35">
      <c r="A405" s="243">
        <v>401</v>
      </c>
      <c r="B405" s="201" t="str">
        <f t="shared" si="6"/>
        <v>Hours operating</v>
      </c>
      <c r="C405" s="201" t="s">
        <v>3445</v>
      </c>
      <c r="D405" s="245"/>
      <c r="E405" s="245"/>
      <c r="F405" s="245"/>
      <c r="G405" s="245"/>
      <c r="H405" s="245"/>
    </row>
    <row r="406" spans="1:8" x14ac:dyDescent="0.35">
      <c r="A406" s="243">
        <v>402</v>
      </c>
      <c r="B406" s="201" t="str">
        <f t="shared" si="6"/>
        <v>The total hours of operation of the production process</v>
      </c>
      <c r="C406" s="201" t="s">
        <v>3446</v>
      </c>
      <c r="D406" s="245"/>
      <c r="E406" s="245"/>
      <c r="F406" s="245"/>
      <c r="G406" s="245"/>
      <c r="H406" s="245"/>
    </row>
    <row r="407" spans="1:8" x14ac:dyDescent="0.35">
      <c r="A407" s="243">
        <v>403</v>
      </c>
      <c r="B407" s="201" t="str">
        <f t="shared" si="6"/>
        <v>Flue gas</v>
      </c>
      <c r="C407" s="201" t="s">
        <v>2580</v>
      </c>
      <c r="D407" s="245"/>
      <c r="E407" s="245"/>
      <c r="F407" s="245"/>
      <c r="G407" s="245"/>
      <c r="H407" s="245"/>
    </row>
    <row r="408" spans="1:8" x14ac:dyDescent="0.35">
      <c r="A408" s="243">
        <v>404</v>
      </c>
      <c r="B408" s="201" t="str">
        <f t="shared" si="6"/>
        <v>The total volume of the flue gas</v>
      </c>
      <c r="C408" s="201" t="s">
        <v>2583</v>
      </c>
      <c r="D408" s="245"/>
      <c r="E408" s="245"/>
      <c r="F408" s="245"/>
      <c r="G408" s="245"/>
      <c r="H408" s="245"/>
    </row>
    <row r="409" spans="1:8" x14ac:dyDescent="0.35">
      <c r="A409" s="243">
        <v>405</v>
      </c>
      <c r="B409" s="202" t="str">
        <f t="shared" si="6"/>
        <v>Energy content</v>
      </c>
      <c r="C409" s="202" t="s">
        <v>2582</v>
      </c>
      <c r="D409" s="245"/>
      <c r="E409" s="245"/>
      <c r="F409" s="245"/>
      <c r="G409" s="245"/>
      <c r="H409" s="245"/>
    </row>
    <row r="410" spans="1:8" x14ac:dyDescent="0.35">
      <c r="A410" s="243">
        <v>406</v>
      </c>
      <c r="B410" s="202" t="str">
        <f t="shared" si="6"/>
        <v>The energy content of the fuels or materials entering the production process</v>
      </c>
      <c r="C410" s="202" t="s">
        <v>2584</v>
      </c>
      <c r="D410" s="245"/>
      <c r="E410" s="245"/>
      <c r="F410" s="245"/>
      <c r="G410" s="245"/>
      <c r="H410" s="245"/>
    </row>
    <row r="411" spans="1:8" ht="15.5" x14ac:dyDescent="0.35">
      <c r="A411" s="243">
        <v>407</v>
      </c>
      <c r="B411" s="88" t="str">
        <f t="shared" si="6"/>
        <v>Attribution of emissions to production processes</v>
      </c>
      <c r="C411" s="88" t="s">
        <v>2496</v>
      </c>
      <c r="D411" s="245"/>
      <c r="E411" s="245"/>
      <c r="F411" s="245"/>
      <c r="G411" s="245"/>
      <c r="H411" s="245"/>
    </row>
    <row r="412" spans="1:8" x14ac:dyDescent="0.35">
      <c r="A412" s="243">
        <v>408</v>
      </c>
      <c r="B412" s="203" t="str">
        <f t="shared" si="6"/>
        <v>In sheet "D_Processes" the data inputs required are needed in order to calculate the specific emissions of each production processes, based on which the specific embedded emissions are calculated in this template.</v>
      </c>
      <c r="C412" s="203" t="s">
        <v>3447</v>
      </c>
      <c r="D412" s="245"/>
      <c r="E412" s="245"/>
      <c r="F412" s="245"/>
      <c r="G412" s="245"/>
      <c r="H412" s="245"/>
    </row>
    <row r="413" spans="1:8" x14ac:dyDescent="0.35">
      <c r="A413" s="243">
        <v>409</v>
      </c>
      <c r="B413" s="197" t="str">
        <f t="shared" si="6"/>
        <v>Entries in sheet "E_PurchPrec" require similar entries. Further guidance is provided there.</v>
      </c>
      <c r="C413" s="197" t="s">
        <v>2646</v>
      </c>
      <c r="D413" s="245"/>
      <c r="E413" s="245"/>
      <c r="F413" s="245"/>
      <c r="G413" s="245"/>
      <c r="H413" s="245"/>
    </row>
    <row r="414" spans="1:8" ht="13" x14ac:dyDescent="0.35">
      <c r="A414" s="243">
        <v>410</v>
      </c>
      <c r="B414" s="189" t="str">
        <f t="shared" si="6"/>
        <v>a)</v>
      </c>
      <c r="C414" s="189" t="s">
        <v>2592</v>
      </c>
      <c r="D414" s="245"/>
      <c r="E414" s="245"/>
      <c r="F414" s="245"/>
      <c r="G414" s="245"/>
      <c r="H414" s="245"/>
    </row>
    <row r="415" spans="1:8" x14ac:dyDescent="0.35">
      <c r="A415" s="243">
        <v>411</v>
      </c>
      <c r="B415" s="204" t="str">
        <f t="shared" si="6"/>
        <v>Total production</v>
      </c>
      <c r="C415" s="204" t="s">
        <v>2613</v>
      </c>
      <c r="D415" s="245"/>
      <c r="E415" s="245"/>
      <c r="F415" s="245"/>
      <c r="G415" s="245"/>
      <c r="H415" s="245"/>
    </row>
    <row r="416" spans="1:8" x14ac:dyDescent="0.35">
      <c r="A416" s="243">
        <v>412</v>
      </c>
      <c r="B416" s="205" t="str">
        <f t="shared" si="6"/>
        <v>SEE Denominator</v>
      </c>
      <c r="C416" s="205" t="s">
        <v>2676</v>
      </c>
      <c r="D416" s="245"/>
      <c r="E416" s="245"/>
      <c r="F416" s="245"/>
      <c r="G416" s="245"/>
      <c r="H416" s="245"/>
    </row>
    <row r="417" spans="1:8" x14ac:dyDescent="0.35">
      <c r="A417" s="243">
        <v>413</v>
      </c>
      <c r="B417" s="200" t="str">
        <f t="shared" si="6"/>
        <v>Please provide here the total amount of goods produced in the relevant production process, distinguishing amounts by the relevant production route. This is the denominator for the calculation of the specific embedded emissions.</v>
      </c>
      <c r="C417" s="200" t="s">
        <v>2645</v>
      </c>
      <c r="D417" s="245"/>
      <c r="E417" s="245"/>
      <c r="F417" s="245"/>
      <c r="G417" s="245"/>
      <c r="H417" s="245"/>
    </row>
    <row r="418" spans="1:8" ht="13" x14ac:dyDescent="0.35">
      <c r="A418" s="243">
        <v>414</v>
      </c>
      <c r="B418" s="189" t="str">
        <f t="shared" si="6"/>
        <v>b)</v>
      </c>
      <c r="C418" s="189" t="s">
        <v>2593</v>
      </c>
      <c r="D418" s="245"/>
      <c r="E418" s="245"/>
      <c r="F418" s="245"/>
      <c r="G418" s="245"/>
      <c r="H418" s="245"/>
    </row>
    <row r="419" spans="1:8" x14ac:dyDescent="0.35">
      <c r="A419" s="243">
        <v>415</v>
      </c>
      <c r="B419" s="206" t="str">
        <f t="shared" si="6"/>
        <v>Production for the market</v>
      </c>
      <c r="C419" s="206" t="s">
        <v>2614</v>
      </c>
      <c r="D419" s="245"/>
      <c r="E419" s="245"/>
      <c r="F419" s="245"/>
      <c r="G419" s="245"/>
      <c r="H419" s="245"/>
    </row>
    <row r="420" spans="1:8" x14ac:dyDescent="0.35">
      <c r="A420" s="243">
        <v>416</v>
      </c>
      <c r="B420" s="201" t="str">
        <f t="shared" si="6"/>
        <v>Please provide here the total amount of goods that are placed on the market (any market, not only the European Union) and not further processed into goods within another production process of the installation.</v>
      </c>
      <c r="C420" s="201" t="s">
        <v>2615</v>
      </c>
      <c r="D420" s="245"/>
      <c r="E420" s="245"/>
      <c r="F420" s="245"/>
      <c r="G420" s="245"/>
      <c r="H420" s="245"/>
    </row>
    <row r="421" spans="1:8" ht="13" x14ac:dyDescent="0.35">
      <c r="A421" s="243">
        <v>417</v>
      </c>
      <c r="B421" s="189" t="str">
        <f t="shared" si="6"/>
        <v>c)</v>
      </c>
      <c r="C421" s="189" t="s">
        <v>2594</v>
      </c>
      <c r="D421" s="245"/>
      <c r="E421" s="245"/>
      <c r="F421" s="245"/>
      <c r="G421" s="245"/>
      <c r="H421" s="245"/>
    </row>
    <row r="422" spans="1:8" x14ac:dyDescent="0.35">
      <c r="A422" s="243">
        <v>418</v>
      </c>
      <c r="B422" s="206" t="str">
        <f t="shared" si="6"/>
        <v>Consumed in other 'production processes'</v>
      </c>
      <c r="C422" s="206" t="s">
        <v>2616</v>
      </c>
      <c r="D422" s="245"/>
      <c r="E422" s="245"/>
      <c r="F422" s="245"/>
      <c r="G422" s="245"/>
      <c r="H422" s="245"/>
    </row>
    <row r="423" spans="1:8" x14ac:dyDescent="0.35">
      <c r="A423" s="243">
        <v>419</v>
      </c>
      <c r="B423" s="201" t="str">
        <f t="shared" si="6"/>
        <v>Please provide here the total amount of goods that are consumed in each listed production process as input to be further processed into the goods produced in those processes. Please do not leave any yellow cells empty and enter zero ("0") if the good is not consumed by the specific process. Where all of the goods are reported as placed on the market under point b), this section will be greyed out and no inputs are required here.</v>
      </c>
      <c r="C423" s="201" t="s">
        <v>3448</v>
      </c>
      <c r="D423" s="245"/>
      <c r="E423" s="245"/>
      <c r="F423" s="245"/>
      <c r="G423" s="245"/>
      <c r="H423" s="245"/>
    </row>
    <row r="424" spans="1:8" ht="13" x14ac:dyDescent="0.35">
      <c r="A424" s="243">
        <v>420</v>
      </c>
      <c r="B424" s="189" t="str">
        <f t="shared" si="6"/>
        <v>d)</v>
      </c>
      <c r="C424" s="189" t="s">
        <v>2595</v>
      </c>
      <c r="D424" s="245"/>
      <c r="E424" s="245"/>
      <c r="F424" s="245"/>
      <c r="G424" s="245"/>
      <c r="H424" s="245"/>
    </row>
    <row r="425" spans="1:8" x14ac:dyDescent="0.35">
      <c r="A425" s="243">
        <v>421</v>
      </c>
      <c r="B425" s="206" t="str">
        <f t="shared" si="6"/>
        <v>Consumed for non-CBAM goods</v>
      </c>
      <c r="C425" s="206" t="s">
        <v>2618</v>
      </c>
      <c r="D425" s="245"/>
      <c r="E425" s="245"/>
      <c r="F425" s="245"/>
      <c r="G425" s="245"/>
      <c r="H425" s="245"/>
    </row>
    <row r="426" spans="1:8" x14ac:dyDescent="0.35">
      <c r="A426" s="243">
        <v>422</v>
      </c>
      <c r="B426" s="201" t="str">
        <f t="shared" si="6"/>
        <v>Please provide here the total amount of goods that are consumed in production processes within the installation which produce goods that are not covered by the scope of the CBAM.</v>
      </c>
      <c r="C426" s="201" t="s">
        <v>3449</v>
      </c>
      <c r="D426" s="245"/>
      <c r="E426" s="245"/>
      <c r="F426" s="245"/>
      <c r="G426" s="245"/>
      <c r="H426" s="245"/>
    </row>
    <row r="427" spans="1:8" ht="13" x14ac:dyDescent="0.35">
      <c r="A427" s="243">
        <v>423</v>
      </c>
      <c r="B427" s="189" t="str">
        <f t="shared" si="6"/>
        <v>e)</v>
      </c>
      <c r="C427" s="189" t="s">
        <v>2596</v>
      </c>
      <c r="D427" s="245"/>
      <c r="E427" s="245"/>
      <c r="F427" s="245"/>
      <c r="G427" s="245"/>
      <c r="H427" s="245"/>
    </row>
    <row r="428" spans="1:8" x14ac:dyDescent="0.35">
      <c r="A428" s="243">
        <v>424</v>
      </c>
      <c r="B428" s="206" t="str">
        <f t="shared" si="6"/>
        <v>Control</v>
      </c>
      <c r="C428" s="206" t="s">
        <v>2619</v>
      </c>
      <c r="D428" s="245"/>
      <c r="E428" s="245"/>
      <c r="F428" s="245"/>
      <c r="G428" s="245"/>
      <c r="H428" s="245"/>
    </row>
    <row r="429" spans="1:8" x14ac:dyDescent="0.35">
      <c r="A429" s="243">
        <v>425</v>
      </c>
      <c r="B429" s="201" t="str">
        <f t="shared" si="6"/>
        <v>This is an automatic calculation "a-(b+c+d)". Please ensure that this value is zero.</v>
      </c>
      <c r="C429" s="201" t="s">
        <v>2620</v>
      </c>
      <c r="D429" s="245"/>
      <c r="E429" s="245"/>
      <c r="F429" s="245"/>
      <c r="G429" s="245"/>
      <c r="H429" s="245"/>
    </row>
    <row r="430" spans="1:8" ht="13" x14ac:dyDescent="0.35">
      <c r="A430" s="243">
        <v>426</v>
      </c>
      <c r="B430" s="189" t="str">
        <f t="shared" si="6"/>
        <v>f)</v>
      </c>
      <c r="C430" s="189" t="s">
        <v>2597</v>
      </c>
      <c r="D430" s="245"/>
      <c r="E430" s="245"/>
      <c r="F430" s="245"/>
      <c r="G430" s="245"/>
      <c r="H430" s="245"/>
    </row>
    <row r="431" spans="1:8" x14ac:dyDescent="0.35">
      <c r="A431" s="243">
        <v>427</v>
      </c>
      <c r="B431" s="206" t="str">
        <f t="shared" si="6"/>
        <v>Applicable elements</v>
      </c>
      <c r="C431" s="206" t="s">
        <v>2603</v>
      </c>
      <c r="D431" s="245"/>
      <c r="E431" s="245"/>
      <c r="F431" s="245"/>
      <c r="G431" s="245"/>
      <c r="H431" s="245"/>
    </row>
    <row r="432" spans="1:8" x14ac:dyDescent="0.35">
      <c r="A432" s="243">
        <v>428</v>
      </c>
      <c r="B432" s="201" t="str">
        <f t="shared" si="6"/>
        <v>Please select here whether measurable heat (e.g. steam) or waste gases are imported to or exported from the relevant production process. The relevance of indirect emissions from electricity are shown automatically here.</v>
      </c>
      <c r="C432" s="201" t="s">
        <v>2604</v>
      </c>
      <c r="D432" s="245"/>
      <c r="E432" s="245"/>
      <c r="F432" s="245"/>
      <c r="G432" s="245"/>
      <c r="H432" s="245"/>
    </row>
    <row r="433" spans="1:8" x14ac:dyDescent="0.35">
      <c r="A433" s="243">
        <v>429</v>
      </c>
      <c r="B433" s="201" t="str">
        <f t="shared" si="6"/>
        <v>Waste gases are particularly relevant in integrated iron &amp; steel production and include flue gases containing high concentrations of incompletely oxidised carbon, for example, any coke oven gas imported into the blast furnace, or blast furnace gas exported from the production process to produce electricity.</v>
      </c>
      <c r="C433" s="201" t="s">
        <v>3450</v>
      </c>
      <c r="D433" s="245"/>
      <c r="E433" s="245"/>
      <c r="F433" s="245"/>
      <c r="G433" s="245"/>
      <c r="H433" s="245"/>
    </row>
    <row r="434" spans="1:8" ht="13" x14ac:dyDescent="0.35">
      <c r="A434" s="243">
        <v>430</v>
      </c>
      <c r="B434" s="189" t="str">
        <f t="shared" si="6"/>
        <v>g)</v>
      </c>
      <c r="C434" s="189" t="s">
        <v>2598</v>
      </c>
      <c r="D434" s="245"/>
      <c r="E434" s="245"/>
      <c r="F434" s="245"/>
      <c r="G434" s="245"/>
      <c r="H434" s="245"/>
    </row>
    <row r="435" spans="1:8" x14ac:dyDescent="0.35">
      <c r="A435" s="243">
        <v>431</v>
      </c>
      <c r="B435" s="206" t="str">
        <f t="shared" si="6"/>
        <v>DirEm*</v>
      </c>
      <c r="C435" s="206" t="s">
        <v>255</v>
      </c>
      <c r="D435" s="245"/>
      <c r="E435" s="245"/>
      <c r="F435" s="245"/>
      <c r="G435" s="245"/>
      <c r="H435" s="245"/>
    </row>
    <row r="436" spans="1:8" x14ac:dyDescent="0.35">
      <c r="A436" s="243">
        <v>432</v>
      </c>
      <c r="B436" s="201" t="str">
        <f t="shared" si="6"/>
        <v>Please include here all emissions directly linked to and therefore attributable to the production process taking into consideration the further provisions below.</v>
      </c>
      <c r="C436" s="201" t="s">
        <v>3451</v>
      </c>
      <c r="D436" s="245"/>
      <c r="E436" s="245"/>
      <c r="F436" s="245"/>
      <c r="G436" s="245"/>
      <c r="H436" s="245"/>
    </row>
    <row r="437" spans="1:8" x14ac:dyDescent="0.35">
      <c r="A437" s="243">
        <v>433</v>
      </c>
      <c r="B437" s="321" t="str">
        <f t="shared" si="6"/>
        <v>Avoidance of double counting</v>
      </c>
      <c r="C437" s="321" t="s">
        <v>2621</v>
      </c>
      <c r="D437" s="245"/>
      <c r="E437" s="245"/>
      <c r="F437" s="245"/>
      <c r="G437" s="245"/>
      <c r="H437" s="245"/>
    </row>
    <row r="438" spans="1:8" x14ac:dyDescent="0.35">
      <c r="A438" s="243">
        <v>434</v>
      </c>
      <c r="B438" s="201" t="str">
        <f t="shared" si="6"/>
        <v>Emissions shall only be attributed to ONE production process reported for this installation. Values entered here must therefore NOT include any emissions of the precursors that have been selected as another 'production process' as otherwise the template would double-count the embedded emissions.</v>
      </c>
      <c r="C438" s="201" t="s">
        <v>3452</v>
      </c>
      <c r="D438" s="245"/>
      <c r="E438" s="245"/>
      <c r="F438" s="245"/>
      <c r="G438" s="245"/>
      <c r="H438" s="245"/>
    </row>
    <row r="439" spans="1:8" x14ac:dyDescent="0.35">
      <c r="A439" s="243">
        <v>435</v>
      </c>
      <c r="B439" s="201" t="str">
        <f t="shared" si="6"/>
        <v>Measureable heat (e.g. steam): Emissions associated with fuel input into boilers can be either included here or via the 'import of measurable heat' below, but must not be reported twice. In the case the heat is produced in a CHP, the emissions have to be split between heat and electricity. The CHP Tool can help with that:</v>
      </c>
      <c r="C439" s="201" t="s">
        <v>3453</v>
      </c>
      <c r="D439" s="245"/>
      <c r="E439" s="245"/>
      <c r="F439" s="245"/>
      <c r="G439" s="245"/>
      <c r="H439" s="245"/>
    </row>
    <row r="440" spans="1:8" x14ac:dyDescent="0.35">
      <c r="A440" s="243">
        <v>436</v>
      </c>
      <c r="B440" s="201" t="str">
        <f t="shared" si="6"/>
        <v>Waste gases: special rules apply here. Emissions from waste gases produced in another production process and consumed in this process should NOT be reported under DirEm*, but under 'Waste gas imported' below.</v>
      </c>
      <c r="C440" s="201" t="s">
        <v>2623</v>
      </c>
      <c r="D440" s="245"/>
      <c r="E440" s="245"/>
      <c r="F440" s="245"/>
      <c r="G440" s="245"/>
      <c r="H440" s="245"/>
    </row>
    <row r="441" spans="1:8" x14ac:dyDescent="0.35">
      <c r="A441" s="243">
        <v>437</v>
      </c>
      <c r="B441" s="201" t="str">
        <f t="shared" si="6"/>
        <v>Emissions from waste gases produced in the production process, but exported for combustion outside the production process MUST be included here. The corresponding deduction of emissions will be done by entering the relevant data under 'waste gas exported' below. An example would be the export of blast furnace gas from the crude steel production to the adjacent power plants. The emissions associated with the combustion of the blast furnace gas should be attributed to the crude steel production here under DirEm*.</v>
      </c>
      <c r="C441" s="201" t="s">
        <v>2624</v>
      </c>
      <c r="D441" s="245"/>
      <c r="E441" s="245"/>
      <c r="F441" s="245"/>
      <c r="G441" s="245"/>
      <c r="H441" s="245"/>
    </row>
    <row r="442" spans="1:8" ht="13" x14ac:dyDescent="0.35">
      <c r="A442" s="243">
        <v>438</v>
      </c>
      <c r="B442" s="189" t="str">
        <f t="shared" si="6"/>
        <v>h)</v>
      </c>
      <c r="C442" s="189" t="s">
        <v>2599</v>
      </c>
      <c r="D442" s="245"/>
      <c r="E442" s="245"/>
      <c r="F442" s="245"/>
      <c r="G442" s="245"/>
      <c r="H442" s="245"/>
    </row>
    <row r="443" spans="1:8" x14ac:dyDescent="0.35">
      <c r="A443" s="243">
        <v>439</v>
      </c>
      <c r="B443" s="201" t="str">
        <f t="shared" si="6"/>
        <v>Please enter here the amounts of net measurable heat (e.g. steam) being imported to (e.g. from connected heat supplying installations) or exported from (e.g. heat recovery from the furnace and exported from the production process) the production process.</v>
      </c>
      <c r="C443" s="201" t="s">
        <v>3454</v>
      </c>
      <c r="D443" s="245"/>
      <c r="E443" s="245"/>
      <c r="F443" s="245"/>
      <c r="G443" s="245"/>
      <c r="H443" s="245"/>
    </row>
    <row r="444" spans="1:8" x14ac:dyDescent="0.35">
      <c r="A444" s="243">
        <v>440</v>
      </c>
      <c r="B444" s="201" t="str">
        <f t="shared" si="6"/>
        <v>For the emission factor (EF) of the heat, please consider the efficiency of the boiler. For example, if the EF of the fuel of which the heat is produced is 96 t CO2/TJ and the boiler efficiency is 90%, the EF to be reported here would be 96 divided by 90%.</v>
      </c>
      <c r="C444" s="201" t="s">
        <v>3455</v>
      </c>
      <c r="D444" s="245"/>
      <c r="E444" s="245"/>
      <c r="F444" s="245"/>
      <c r="G444" s="245"/>
      <c r="H444" s="245"/>
    </row>
    <row r="445" spans="1:8" x14ac:dyDescent="0.35">
      <c r="A445" s="243">
        <v>441</v>
      </c>
      <c r="B445" s="201" t="str">
        <f t="shared" si="6"/>
        <v>For the EF of heat produced in a CHP, please see the reference to the "CHP Tool" above.</v>
      </c>
      <c r="C445" s="201" t="s">
        <v>2627</v>
      </c>
      <c r="D445" s="245"/>
      <c r="E445" s="245"/>
      <c r="F445" s="245"/>
      <c r="G445" s="245"/>
      <c r="H445" s="245"/>
    </row>
    <row r="446" spans="1:8" x14ac:dyDescent="0.35">
      <c r="A446" s="243">
        <v>442</v>
      </c>
      <c r="B446" s="201" t="str">
        <f t="shared" si="6"/>
        <v>Where the EF of exported heat is not clearly defined (e.g. heat recovery from furnaces or from exothermic heat), the standard emission factor of the fuel most commonly used in the country and industrial sector, assuming a boiler efficiency of 90%, should be used.</v>
      </c>
      <c r="C446" s="201" t="s">
        <v>3456</v>
      </c>
      <c r="D446" s="245"/>
      <c r="E446" s="245"/>
      <c r="F446" s="245"/>
      <c r="G446" s="245"/>
      <c r="H446" s="245"/>
    </row>
    <row r="447" spans="1:8" x14ac:dyDescent="0.35">
      <c r="A447" s="243">
        <v>443</v>
      </c>
      <c r="B447" s="201" t="str">
        <f t="shared" si="6"/>
        <v>Heat recovered and NOT exported but used within the production process shall not be reported under exported heat.</v>
      </c>
      <c r="C447" s="201" t="s">
        <v>2626</v>
      </c>
      <c r="D447" s="245"/>
      <c r="E447" s="245"/>
      <c r="F447" s="245"/>
      <c r="G447" s="245"/>
      <c r="H447" s="245"/>
    </row>
    <row r="448" spans="1:8" ht="13" x14ac:dyDescent="0.35">
      <c r="A448" s="243">
        <v>444</v>
      </c>
      <c r="B448" s="189" t="str">
        <f t="shared" si="6"/>
        <v>i)</v>
      </c>
      <c r="C448" s="189" t="s">
        <v>2600</v>
      </c>
      <c r="D448" s="245"/>
      <c r="E448" s="245"/>
      <c r="F448" s="245"/>
      <c r="G448" s="245"/>
      <c r="H448" s="245"/>
    </row>
    <row r="449" spans="1:8" x14ac:dyDescent="0.35">
      <c r="A449" s="243">
        <v>445</v>
      </c>
      <c r="B449" s="206" t="str">
        <f t="shared" si="6"/>
        <v>Import and export of waste gases</v>
      </c>
      <c r="C449" s="206" t="s">
        <v>2628</v>
      </c>
      <c r="D449" s="245"/>
      <c r="E449" s="245"/>
      <c r="F449" s="245"/>
      <c r="G449" s="245"/>
      <c r="H449" s="245"/>
    </row>
    <row r="450" spans="1:8" x14ac:dyDescent="0.35">
      <c r="A450" s="243">
        <v>446</v>
      </c>
      <c r="B450" s="201" t="str">
        <f t="shared" si="6"/>
        <v>Further to the waste gas related provisions described above under DirEm*, please provide there the net amounts of waste gases imported from other processes or installations and consumed in this production process, as well as any amounts of waste gases exported and consumed outside the production process.</v>
      </c>
      <c r="C450" s="201" t="s">
        <v>3457</v>
      </c>
      <c r="D450" s="245"/>
      <c r="E450" s="245"/>
      <c r="F450" s="245"/>
      <c r="G450" s="245"/>
      <c r="H450" s="245"/>
    </row>
    <row r="451" spans="1:8" x14ac:dyDescent="0.35">
      <c r="A451" s="243">
        <v>447</v>
      </c>
      <c r="B451" s="201" t="str">
        <f t="shared" si="6"/>
        <v>The emission factor of the waste gases will not impact the emissions attributed to this production process, due to the special rules for waste gases. Inputs there are therefore optional.</v>
      </c>
      <c r="C451" s="201" t="s">
        <v>3458</v>
      </c>
      <c r="D451" s="245"/>
      <c r="E451" s="245"/>
      <c r="F451" s="245"/>
      <c r="G451" s="245"/>
      <c r="H451" s="245"/>
    </row>
    <row r="452" spans="1:8" ht="13" x14ac:dyDescent="0.35">
      <c r="A452" s="243">
        <v>448</v>
      </c>
      <c r="B452" s="189" t="str">
        <f t="shared" si="6"/>
        <v>j)</v>
      </c>
      <c r="C452" s="189" t="s">
        <v>2601</v>
      </c>
      <c r="D452" s="245"/>
      <c r="E452" s="245"/>
      <c r="F452" s="245"/>
      <c r="G452" s="245"/>
      <c r="H452" s="245"/>
    </row>
    <row r="453" spans="1:8" x14ac:dyDescent="0.35">
      <c r="A453" s="243">
        <v>449</v>
      </c>
      <c r="B453" s="201" t="str">
        <f t="shared" si="6"/>
        <v>Please enter the total amount of electricity consumed within the system boundaries of the production process.</v>
      </c>
      <c r="C453" s="201" t="s">
        <v>2629</v>
      </c>
      <c r="D453" s="245"/>
      <c r="E453" s="245"/>
      <c r="F453" s="245"/>
      <c r="G453" s="245"/>
      <c r="H453" s="245"/>
    </row>
    <row r="454" spans="1:8" x14ac:dyDescent="0.35">
      <c r="A454" s="243">
        <v>450</v>
      </c>
      <c r="B454" s="201" t="str">
        <f t="shared" ref="B454:B517" si="7">IFERROR(INDEX(C454:M454,$A$3-2),$C454)</f>
        <v>Please enter the average emission factor of the electricity consumed using the methods below for determination of this factor.</v>
      </c>
      <c r="C454" s="201" t="s">
        <v>3459</v>
      </c>
      <c r="D454" s="245"/>
      <c r="E454" s="245"/>
      <c r="F454" s="245"/>
      <c r="G454" s="245"/>
      <c r="H454" s="245"/>
    </row>
    <row r="455" spans="1:8" x14ac:dyDescent="0.35">
      <c r="A455" s="243">
        <v>451</v>
      </c>
      <c r="B455" s="201" t="str">
        <f t="shared" si="7"/>
        <v>The emission factor of the electricity can be determined by the following methods:</v>
      </c>
      <c r="C455" s="201" t="s">
        <v>3460</v>
      </c>
      <c r="D455" s="245"/>
      <c r="E455" s="245"/>
      <c r="F455" s="245"/>
      <c r="G455" s="245"/>
      <c r="H455" s="245"/>
    </row>
    <row r="456" spans="1:8" x14ac:dyDescent="0.35">
      <c r="A456" s="243">
        <v>452</v>
      </c>
      <c r="B456" s="201" t="str">
        <f t="shared" si="7"/>
        <v xml:space="preserve">CO2 emission factor based on specific default values  </v>
      </c>
      <c r="C456" s="201" t="s">
        <v>3461</v>
      </c>
      <c r="D456" s="245"/>
      <c r="E456" s="245"/>
      <c r="F456" s="245"/>
      <c r="G456" s="245"/>
      <c r="H456" s="245"/>
    </row>
    <row r="457" spans="1:8" x14ac:dyDescent="0.35">
      <c r="A457" s="243">
        <v>453</v>
      </c>
      <c r="B457" s="201" t="str">
        <f t="shared" si="7"/>
        <v xml:space="preserve">CO2 emission factor based on alternative default value </v>
      </c>
      <c r="C457" s="201" t="s">
        <v>3462</v>
      </c>
      <c r="D457" s="245"/>
      <c r="E457" s="245"/>
      <c r="F457" s="245"/>
      <c r="G457" s="245"/>
      <c r="H457" s="245"/>
    </row>
    <row r="458" spans="1:8" x14ac:dyDescent="0.35">
      <c r="A458" s="243">
        <v>454</v>
      </c>
      <c r="B458" s="201" t="str">
        <f t="shared" si="7"/>
        <v>CO2 emission factor based on reliable data demonstrated by the importer</v>
      </c>
      <c r="C458" s="201" t="s">
        <v>3463</v>
      </c>
      <c r="D458" s="245"/>
      <c r="E458" s="245"/>
      <c r="F458" s="245"/>
      <c r="G458" s="245"/>
      <c r="H458" s="245"/>
    </row>
    <row r="459" spans="1:8" x14ac:dyDescent="0.35">
      <c r="A459" s="243">
        <v>455</v>
      </c>
      <c r="B459" s="201" t="str">
        <f t="shared" si="7"/>
        <v xml:space="preserve">CO2 emission factor based on actual CO2 emissions of the installation </v>
      </c>
      <c r="C459" s="201" t="s">
        <v>3464</v>
      </c>
      <c r="D459" s="245"/>
      <c r="E459" s="245"/>
      <c r="F459" s="245"/>
      <c r="G459" s="245"/>
      <c r="H459" s="245"/>
    </row>
    <row r="460" spans="1:8" x14ac:dyDescent="0.35">
      <c r="A460" s="243">
        <v>456</v>
      </c>
      <c r="B460" s="206" t="str">
        <f t="shared" si="7"/>
        <v>Mix</v>
      </c>
      <c r="C460" s="206" t="s">
        <v>2630</v>
      </c>
      <c r="D460" s="245"/>
      <c r="E460" s="245"/>
      <c r="F460" s="245"/>
      <c r="G460" s="245"/>
      <c r="H460" s="245"/>
    </row>
    <row r="461" spans="1:8" x14ac:dyDescent="0.35">
      <c r="A461" s="243">
        <v>457</v>
      </c>
      <c r="B461" s="201" t="str">
        <f t="shared" si="7"/>
        <v>Where the electricity is not predominantly obtained from one source or the EF determined by more than one of the above sources, the EF is determined as a mix of the methods above.</v>
      </c>
      <c r="C461" s="201" t="s">
        <v>2664</v>
      </c>
      <c r="D461" s="245"/>
      <c r="E461" s="245"/>
      <c r="F461" s="245"/>
      <c r="G461" s="245"/>
      <c r="H461" s="245"/>
    </row>
    <row r="462" spans="1:8" ht="13" x14ac:dyDescent="0.35">
      <c r="A462" s="243">
        <v>458</v>
      </c>
      <c r="B462" s="189" t="str">
        <f t="shared" si="7"/>
        <v>k)</v>
      </c>
      <c r="C462" s="189" t="s">
        <v>2602</v>
      </c>
      <c r="D462" s="245"/>
      <c r="E462" s="245"/>
      <c r="F462" s="245"/>
      <c r="G462" s="245"/>
      <c r="H462" s="245"/>
    </row>
    <row r="463" spans="1:8" x14ac:dyDescent="0.35">
      <c r="A463" s="243">
        <v>459</v>
      </c>
      <c r="B463" s="202" t="str">
        <f t="shared" si="7"/>
        <v>Electricity exported</v>
      </c>
      <c r="C463" s="202" t="s">
        <v>2632</v>
      </c>
      <c r="D463" s="245"/>
      <c r="E463" s="245"/>
      <c r="F463" s="245"/>
      <c r="G463" s="245"/>
      <c r="H463" s="245"/>
    </row>
    <row r="464" spans="1:8" x14ac:dyDescent="0.35">
      <c r="A464" s="243">
        <v>460</v>
      </c>
      <c r="B464" s="202" t="str">
        <f t="shared" si="7"/>
        <v>This concerns special forms of electricity production being produced within the production process but exported outside the process. It concerns electricity produced via other forms than in gas turbines or via steam in turbines, but - for instance - via expansion of compressed gases in expansion turbines.</v>
      </c>
      <c r="C464" s="202" t="s">
        <v>2633</v>
      </c>
      <c r="D464" s="245"/>
      <c r="E464" s="245"/>
      <c r="F464" s="245"/>
      <c r="G464" s="245"/>
      <c r="H464" s="245"/>
    </row>
    <row r="465" spans="1:8" ht="15.5" x14ac:dyDescent="0.35">
      <c r="A465" s="243">
        <v>461</v>
      </c>
      <c r="B465" s="88" t="str">
        <f t="shared" si="7"/>
        <v>Summary of products</v>
      </c>
      <c r="C465" s="88" t="s">
        <v>352</v>
      </c>
      <c r="D465" s="245"/>
      <c r="E465" s="245"/>
      <c r="F465" s="245"/>
      <c r="G465" s="245"/>
      <c r="H465" s="245"/>
    </row>
    <row r="466" spans="1:8" x14ac:dyDescent="0.35">
      <c r="A466" s="243">
        <v>462</v>
      </c>
      <c r="B466" s="197" t="str">
        <f t="shared" si="7"/>
        <v>Please find below the detailed guidance on how to complete the sheet "Summary_Products".</v>
      </c>
      <c r="C466" s="197" t="s">
        <v>2539</v>
      </c>
      <c r="D466" s="245"/>
      <c r="E466" s="245"/>
      <c r="F466" s="245"/>
      <c r="G466" s="245"/>
      <c r="H466" s="245"/>
    </row>
    <row r="467" spans="1:8" x14ac:dyDescent="0.35">
      <c r="A467" s="243">
        <v>463</v>
      </c>
      <c r="B467" s="203" t="str">
        <f t="shared" si="7"/>
        <v>Sheet "Summary_Products" will be crucial for the communication with the 'reporting declarant' as it contains the main information required in order to correctly fill in the 'CBAM report' for importing the goods into the European Union.</v>
      </c>
      <c r="C467" s="203" t="s">
        <v>2540</v>
      </c>
      <c r="D467" s="245"/>
      <c r="E467" s="245"/>
      <c r="F467" s="245"/>
      <c r="G467" s="245"/>
      <c r="H467" s="245"/>
    </row>
    <row r="468" spans="1:8" x14ac:dyDescent="0.35">
      <c r="A468" s="243">
        <v>464</v>
      </c>
      <c r="B468" s="197" t="str">
        <f t="shared" si="7"/>
        <v>The information provided there should be for each type of good imported into the EU. The type of goods should be listed as disaggregated as possible, i.e. splitting type of goods by their CN codes using as many digits as possible.</v>
      </c>
      <c r="C468" s="197" t="s">
        <v>3465</v>
      </c>
      <c r="D468" s="245"/>
      <c r="E468" s="245"/>
      <c r="F468" s="245"/>
      <c r="G468" s="245"/>
      <c r="H468" s="245"/>
    </row>
    <row r="469" spans="1:8" x14ac:dyDescent="0.35">
      <c r="A469" s="243">
        <v>465</v>
      </c>
      <c r="B469" s="203" t="str">
        <f t="shared" si="7"/>
        <v>All information provided (specific embedded emissions, carbon price due, etc.) shall relate to the same reference period as entered in sheet A, section 1.</v>
      </c>
      <c r="C469" s="203" t="s">
        <v>2741</v>
      </c>
      <c r="D469" s="245"/>
      <c r="E469" s="245"/>
      <c r="F469" s="245"/>
      <c r="G469" s="245"/>
      <c r="H469" s="245"/>
    </row>
    <row r="470" spans="1:8" x14ac:dyDescent="0.35">
      <c r="A470" s="243">
        <v>466</v>
      </c>
      <c r="B470" s="197" t="str">
        <f t="shared" si="7"/>
        <v>An example for how to complete a row is provided at the top of the table in sheet "Summary_Products".</v>
      </c>
      <c r="C470" s="197" t="s">
        <v>2612</v>
      </c>
      <c r="D470" s="245"/>
      <c r="E470" s="245"/>
      <c r="F470" s="245"/>
      <c r="G470" s="245"/>
      <c r="H470" s="245"/>
    </row>
    <row r="471" spans="1:8" x14ac:dyDescent="0.25">
      <c r="A471" s="243">
        <v>467</v>
      </c>
      <c r="B471" s="320" t="str">
        <f t="shared" si="7"/>
        <v>General parameters</v>
      </c>
      <c r="C471" s="320" t="s">
        <v>2509</v>
      </c>
      <c r="D471" s="245"/>
      <c r="E471" s="245"/>
      <c r="F471" s="245"/>
      <c r="G471" s="245"/>
      <c r="H471" s="245"/>
    </row>
    <row r="472" spans="1:8" x14ac:dyDescent="0.35">
      <c r="A472" s="243">
        <v>468</v>
      </c>
      <c r="B472" s="207" t="str">
        <f t="shared" si="7"/>
        <v>Production process from which the products arise</v>
      </c>
      <c r="C472" s="207" t="s">
        <v>322</v>
      </c>
      <c r="D472" s="245"/>
      <c r="E472" s="245"/>
      <c r="F472" s="245"/>
      <c r="G472" s="245"/>
      <c r="H472" s="245"/>
    </row>
    <row r="473" spans="1:8" x14ac:dyDescent="0.35">
      <c r="A473" s="243">
        <v>469</v>
      </c>
      <c r="B473" s="201" t="str">
        <f t="shared" si="7"/>
        <v>This contains a drop-down list with all production processes listed in sheet A, section 4.b. The type of aggregated good will be displayed automatically and the drop-down list for the relevant CN codes (see below) will only contain the codes relevant for this type of aggregated good.</v>
      </c>
      <c r="C473" s="201" t="s">
        <v>2506</v>
      </c>
      <c r="D473" s="245"/>
      <c r="E473" s="245"/>
      <c r="F473" s="245"/>
      <c r="G473" s="245"/>
      <c r="H473" s="245"/>
    </row>
    <row r="474" spans="1:8" x14ac:dyDescent="0.35">
      <c r="A474" s="243">
        <v>470</v>
      </c>
      <c r="B474" s="201" t="str">
        <f t="shared" si="7"/>
        <v>CN Codes</v>
      </c>
      <c r="C474" s="201" t="s">
        <v>286</v>
      </c>
      <c r="D474" s="245"/>
      <c r="E474" s="245"/>
      <c r="F474" s="245"/>
      <c r="G474" s="245"/>
      <c r="H474" s="245"/>
    </row>
    <row r="475" spans="1:8" x14ac:dyDescent="0.35">
      <c r="A475" s="243">
        <v>471</v>
      </c>
      <c r="B475" s="201" t="str">
        <f t="shared" si="7"/>
        <v>Please select here the relevant CN code, as disaggregated as possible (i.e. 8-digit code, if possible)</v>
      </c>
      <c r="C475" s="201" t="s">
        <v>2507</v>
      </c>
      <c r="D475" s="245"/>
      <c r="E475" s="245"/>
      <c r="F475" s="245"/>
      <c r="G475" s="245"/>
      <c r="H475" s="245"/>
    </row>
    <row r="476" spans="1:8" x14ac:dyDescent="0.35">
      <c r="A476" s="243">
        <v>472</v>
      </c>
      <c r="B476" s="201" t="str">
        <f t="shared" si="7"/>
        <v>Product name 
(used for communication with reporting declarant)</v>
      </c>
      <c r="C476" s="201" t="s">
        <v>2455</v>
      </c>
      <c r="D476" s="245"/>
      <c r="E476" s="245"/>
      <c r="F476" s="245"/>
      <c r="G476" s="245"/>
      <c r="H476" s="245"/>
    </row>
    <row r="477" spans="1:8" x14ac:dyDescent="0.35">
      <c r="A477" s="243">
        <v>473</v>
      </c>
      <c r="B477" s="201" t="str">
        <f t="shared" si="7"/>
        <v>Please enter here a unique name for the product which you typically use in communication with your customers, in this case the reporting declarants, such as on product specification sheets or invoices. This will help the reporting declarant with matching the products with the information in this list.</v>
      </c>
      <c r="C477" s="201" t="s">
        <v>2508</v>
      </c>
      <c r="D477" s="245"/>
      <c r="E477" s="245"/>
      <c r="F477" s="245"/>
      <c r="G477" s="245"/>
      <c r="H477" s="245"/>
    </row>
    <row r="478" spans="1:8" x14ac:dyDescent="0.35">
      <c r="A478" s="243">
        <v>474</v>
      </c>
      <c r="B478" s="206" t="str">
        <f t="shared" si="7"/>
        <v>Embedded emissions</v>
      </c>
      <c r="C478" s="206" t="s">
        <v>2503</v>
      </c>
      <c r="D478" s="245"/>
      <c r="E478" s="245"/>
      <c r="F478" s="245"/>
      <c r="G478" s="245"/>
      <c r="H478" s="245"/>
    </row>
    <row r="479" spans="1:8" x14ac:dyDescent="0.35">
      <c r="A479" s="243">
        <v>475</v>
      </c>
      <c r="B479" s="201" t="str">
        <f t="shared" si="7"/>
        <v>Data related to the specific embedded emissions (SEE, direct/indirect/total) will be taken automatically based on entries in previous sheets, including the embedded electricity and the source based on which the emission factor (EF) of the electricity consumption is determined.</v>
      </c>
      <c r="C479" s="201" t="s">
        <v>3466</v>
      </c>
      <c r="D479" s="245"/>
      <c r="E479" s="245"/>
      <c r="F479" s="245"/>
      <c r="G479" s="245"/>
      <c r="H479" s="245"/>
    </row>
    <row r="480" spans="1:8" x14ac:dyDescent="0.35">
      <c r="A480" s="243">
        <v>476</v>
      </c>
      <c r="B480" s="206" t="str">
        <f t="shared" si="7"/>
        <v>Embedded electricity</v>
      </c>
      <c r="C480" s="206" t="s">
        <v>325</v>
      </c>
      <c r="D480" s="245"/>
      <c r="E480" s="245"/>
      <c r="F480" s="245"/>
      <c r="G480" s="245"/>
      <c r="H480" s="245"/>
    </row>
    <row r="481" spans="1:8" x14ac:dyDescent="0.35">
      <c r="A481" s="243">
        <v>477</v>
      </c>
      <c r="B481" s="206" t="str">
        <f t="shared" si="7"/>
        <v>Specific embedded electricity consumption of the production process, i.e. including any embedded electricity consumption in other production processes within the installation (i.e. excl. from purchased precursors).</v>
      </c>
      <c r="C481" s="206" t="s">
        <v>3467</v>
      </c>
      <c r="D481" s="245"/>
      <c r="E481" s="245"/>
      <c r="F481" s="245"/>
      <c r="G481" s="245"/>
      <c r="H481" s="245"/>
    </row>
    <row r="482" spans="1:8" x14ac:dyDescent="0.25">
      <c r="A482" s="243">
        <v>478</v>
      </c>
      <c r="B482" s="320" t="str">
        <f t="shared" si="7"/>
        <v>Special parameters for certain aggregated good types</v>
      </c>
      <c r="C482" s="320" t="s">
        <v>2510</v>
      </c>
      <c r="D482" s="245"/>
      <c r="E482" s="245"/>
      <c r="F482" s="245"/>
      <c r="G482" s="245"/>
      <c r="H482" s="245"/>
    </row>
    <row r="483" spans="1:8" x14ac:dyDescent="0.35">
      <c r="A483" s="243">
        <v>479</v>
      </c>
      <c r="B483" s="206" t="str">
        <f t="shared" si="7"/>
        <v>The main reducing agent of the precursor, if known</v>
      </c>
      <c r="C483" s="206" t="s">
        <v>280</v>
      </c>
      <c r="D483" s="245"/>
      <c r="E483" s="245"/>
      <c r="F483" s="245"/>
      <c r="G483" s="245"/>
      <c r="H483" s="245"/>
    </row>
    <row r="484" spans="1:8" x14ac:dyDescent="0.35">
      <c r="A484" s="243">
        <v>480</v>
      </c>
      <c r="B484" s="201" t="str">
        <f t="shared" si="7"/>
        <v>This parameter is relevant for the production of pig iron, direct reduced iron, crude steel and iron and steel products. Please select from the drop-down list the main reducing agent (coke or coal, natural gas, etc.) used to reduce the iron ores.</v>
      </c>
      <c r="C484" s="201" t="s">
        <v>2513</v>
      </c>
      <c r="D484" s="245"/>
      <c r="E484" s="245"/>
      <c r="F484" s="245"/>
      <c r="G484" s="245"/>
      <c r="H484" s="245"/>
    </row>
    <row r="485" spans="1:8" x14ac:dyDescent="0.35">
      <c r="A485" s="243">
        <v>481</v>
      </c>
      <c r="B485" s="206" t="str">
        <f t="shared" si="7"/>
        <v>Steel mill identification number</v>
      </c>
      <c r="C485" s="206" t="s">
        <v>2706</v>
      </c>
      <c r="D485" s="245"/>
      <c r="E485" s="245"/>
      <c r="F485" s="245"/>
      <c r="G485" s="245"/>
      <c r="H485" s="245"/>
    </row>
    <row r="486" spans="1:8" x14ac:dyDescent="0.35">
      <c r="A486" s="243">
        <v>482</v>
      </c>
      <c r="B486" s="201" t="str">
        <f t="shared" si="7"/>
        <v>For steel goods, the identification number of the specific steel mill (also known as the "heat number") where a particular batch of raw materials was produced, where known.</v>
      </c>
      <c r="C486" s="201" t="s">
        <v>3468</v>
      </c>
      <c r="D486" s="245"/>
      <c r="E486" s="245"/>
      <c r="F486" s="245"/>
      <c r="G486" s="245"/>
      <c r="H486" s="245"/>
    </row>
    <row r="487" spans="1:8" x14ac:dyDescent="0.35">
      <c r="A487" s="243">
        <v>483</v>
      </c>
      <c r="B487" s="206" t="str">
        <f t="shared" si="7"/>
        <v>% Mn</v>
      </c>
      <c r="C487" s="206" t="s">
        <v>272</v>
      </c>
      <c r="D487" s="245"/>
      <c r="E487" s="245"/>
      <c r="F487" s="245"/>
      <c r="G487" s="245"/>
      <c r="H487" s="245"/>
    </row>
    <row r="488" spans="1:8" x14ac:dyDescent="0.35">
      <c r="A488" s="243">
        <v>484</v>
      </c>
      <c r="B488" s="201" t="str">
        <f t="shared" si="7"/>
        <v>This parameter is relevant for the production of pig iron, direct reduced iron, crude steel, iron and steel products and ferro-manganese. Please provide here the mass % of Mn in the product.</v>
      </c>
      <c r="C488" s="201" t="s">
        <v>2514</v>
      </c>
      <c r="D488" s="245"/>
      <c r="E488" s="245"/>
      <c r="F488" s="245"/>
      <c r="G488" s="245"/>
      <c r="H488" s="245"/>
    </row>
    <row r="489" spans="1:8" x14ac:dyDescent="0.35">
      <c r="A489" s="243">
        <v>485</v>
      </c>
      <c r="B489" s="206" t="str">
        <f t="shared" si="7"/>
        <v>% Cr</v>
      </c>
      <c r="C489" s="206" t="s">
        <v>273</v>
      </c>
      <c r="D489" s="245"/>
      <c r="E489" s="245"/>
      <c r="F489" s="245"/>
      <c r="G489" s="245"/>
      <c r="H489" s="245"/>
    </row>
    <row r="490" spans="1:8" x14ac:dyDescent="0.35">
      <c r="A490" s="243">
        <v>486</v>
      </c>
      <c r="B490" s="201" t="str">
        <f t="shared" si="7"/>
        <v>This parameter is relevant for the production of pig iron, direct reduced iron, crude steel, iron and steel products and ferro-chromium. Please provide here the mass % of Cr in the product.</v>
      </c>
      <c r="C490" s="201" t="s">
        <v>2515</v>
      </c>
      <c r="D490" s="245"/>
      <c r="E490" s="245"/>
      <c r="F490" s="245"/>
      <c r="G490" s="245"/>
      <c r="H490" s="245"/>
    </row>
    <row r="491" spans="1:8" x14ac:dyDescent="0.35">
      <c r="A491" s="243">
        <v>487</v>
      </c>
      <c r="B491" s="206" t="str">
        <f t="shared" si="7"/>
        <v>% Ni</v>
      </c>
      <c r="C491" s="206" t="s">
        <v>274</v>
      </c>
      <c r="D491" s="245"/>
      <c r="E491" s="245"/>
      <c r="F491" s="245"/>
      <c r="G491" s="245"/>
      <c r="H491" s="245"/>
    </row>
    <row r="492" spans="1:8" x14ac:dyDescent="0.35">
      <c r="A492" s="243">
        <v>488</v>
      </c>
      <c r="B492" s="201" t="str">
        <f t="shared" si="7"/>
        <v>This parameter is relevant for the production of pig iron, direct reduced iron, crude steel, iron and steel products and ferro-nickel. Please provide here the mass % of Ni in the product.</v>
      </c>
      <c r="C492" s="201" t="s">
        <v>2516</v>
      </c>
      <c r="D492" s="245"/>
      <c r="E492" s="245"/>
      <c r="F492" s="245"/>
      <c r="G492" s="245"/>
      <c r="H492" s="245"/>
    </row>
    <row r="493" spans="1:8" x14ac:dyDescent="0.35">
      <c r="A493" s="243">
        <v>489</v>
      </c>
      <c r="B493" s="206" t="str">
        <f t="shared" si="7"/>
        <v>% other alloys</v>
      </c>
      <c r="C493" s="206" t="s">
        <v>275</v>
      </c>
      <c r="D493" s="245"/>
      <c r="E493" s="245"/>
      <c r="F493" s="245"/>
      <c r="G493" s="245"/>
      <c r="H493" s="245"/>
    </row>
    <row r="494" spans="1:8" x14ac:dyDescent="0.35">
      <c r="A494" s="243">
        <v>490</v>
      </c>
      <c r="B494" s="201" t="str">
        <f t="shared" si="7"/>
        <v>This parameter is relevant for the production of pig iron, direct reduced iron, crude steel and iron and steel products. Please provide here the mass % of other alloy elements in the product.</v>
      </c>
      <c r="C494" s="201" t="s">
        <v>2517</v>
      </c>
      <c r="D494" s="245"/>
      <c r="E494" s="245"/>
      <c r="F494" s="245"/>
      <c r="G494" s="245"/>
      <c r="H494" s="245"/>
    </row>
    <row r="495" spans="1:8" x14ac:dyDescent="0.35">
      <c r="A495" s="243">
        <v>491</v>
      </c>
      <c r="B495" s="206" t="str">
        <f t="shared" si="7"/>
        <v>% carbon</v>
      </c>
      <c r="C495" s="206" t="s">
        <v>2457</v>
      </c>
      <c r="D495" s="245"/>
      <c r="E495" s="245"/>
      <c r="F495" s="245"/>
      <c r="G495" s="245"/>
      <c r="H495" s="245"/>
    </row>
    <row r="496" spans="1:8" x14ac:dyDescent="0.35">
      <c r="A496" s="243">
        <v>492</v>
      </c>
      <c r="B496" s="201" t="str">
        <f t="shared" si="7"/>
        <v>This parameter is relevant for the production of ferro-manganese, ferro-chromium and ferro-nickel. Please provide here the mass % of carbon in the product.</v>
      </c>
      <c r="C496" s="201" t="s">
        <v>2518</v>
      </c>
      <c r="D496" s="245"/>
      <c r="E496" s="245"/>
      <c r="F496" s="245"/>
      <c r="G496" s="245"/>
      <c r="H496" s="245"/>
    </row>
    <row r="497" spans="1:8" x14ac:dyDescent="0.35">
      <c r="A497" s="243">
        <v>493</v>
      </c>
      <c r="B497" s="206" t="str">
        <f t="shared" si="7"/>
        <v>t scrap per t steel</v>
      </c>
      <c r="C497" s="206" t="s">
        <v>277</v>
      </c>
      <c r="D497" s="245"/>
      <c r="E497" s="245"/>
      <c r="F497" s="245"/>
      <c r="G497" s="245"/>
      <c r="H497" s="245"/>
    </row>
    <row r="498" spans="1:8" x14ac:dyDescent="0.35">
      <c r="A498" s="243">
        <v>494</v>
      </c>
      <c r="B498" s="201" t="str">
        <f t="shared" si="7"/>
        <v>This parameter is relevant for the production of crude steel and iron and steel products. Please provide here the mass % of tonne scrap used per tonne of steel produced.</v>
      </c>
      <c r="C498" s="201" t="s">
        <v>2519</v>
      </c>
      <c r="D498" s="245"/>
      <c r="E498" s="245"/>
      <c r="F498" s="245"/>
      <c r="G498" s="245"/>
      <c r="H498" s="245"/>
    </row>
    <row r="499" spans="1:8" x14ac:dyDescent="0.35">
      <c r="A499" s="243">
        <v>495</v>
      </c>
      <c r="B499" s="206" t="str">
        <f t="shared" si="7"/>
        <v>% other materials</v>
      </c>
      <c r="C499" s="206" t="s">
        <v>2667</v>
      </c>
      <c r="D499" s="245"/>
      <c r="E499" s="245"/>
      <c r="F499" s="245"/>
      <c r="G499" s="245"/>
      <c r="H499" s="245"/>
    </row>
    <row r="500" spans="1:8" x14ac:dyDescent="0.35">
      <c r="A500" s="243">
        <v>496</v>
      </c>
      <c r="B500" s="201" t="str">
        <f t="shared" si="7"/>
        <v>This parameter is relevant for the production of the aggregated good iron and steel products. Please provide here the mass % of materials contained which are not iron or steel, if their mass is more than 1-5% of the total good’s mass.</v>
      </c>
      <c r="C500" s="201" t="s">
        <v>2683</v>
      </c>
      <c r="D500" s="245"/>
      <c r="E500" s="245"/>
      <c r="F500" s="245"/>
      <c r="G500" s="245"/>
      <c r="H500" s="245"/>
    </row>
    <row r="501" spans="1:8" x14ac:dyDescent="0.35">
      <c r="A501" s="243">
        <v>497</v>
      </c>
      <c r="B501" s="206" t="str">
        <f t="shared" si="7"/>
        <v>t scrap per t aluminium</v>
      </c>
      <c r="C501" s="206" t="s">
        <v>278</v>
      </c>
      <c r="D501" s="245"/>
      <c r="E501" s="245"/>
      <c r="F501" s="245"/>
      <c r="G501" s="245"/>
      <c r="H501" s="245"/>
    </row>
    <row r="502" spans="1:8" x14ac:dyDescent="0.35">
      <c r="A502" s="243">
        <v>498</v>
      </c>
      <c r="B502" s="201" t="str">
        <f t="shared" si="7"/>
        <v>This parameter is relevant for the production of unwrought aluminium and aluminium products. Please provide here the mass % of tonne scrap used per tonne of aluminium produced.</v>
      </c>
      <c r="C502" s="201" t="s">
        <v>2710</v>
      </c>
      <c r="D502" s="245"/>
      <c r="E502" s="245"/>
      <c r="F502" s="245"/>
      <c r="G502" s="245"/>
      <c r="H502" s="245"/>
    </row>
    <row r="503" spans="1:8" x14ac:dyDescent="0.35">
      <c r="A503" s="243">
        <v>499</v>
      </c>
      <c r="B503" s="206" t="str">
        <f t="shared" si="7"/>
        <v>% pre-consumer scrap</v>
      </c>
      <c r="C503" s="206" t="s">
        <v>2684</v>
      </c>
      <c r="D503" s="245"/>
      <c r="E503" s="245"/>
      <c r="F503" s="245"/>
      <c r="G503" s="245"/>
      <c r="H503" s="245"/>
    </row>
    <row r="504" spans="1:8" x14ac:dyDescent="0.35">
      <c r="A504" s="243">
        <v>500</v>
      </c>
      <c r="B504" s="201" t="str">
        <f t="shared" si="7"/>
        <v>This parameter is relevant for the production of crude steel, unwrought aluminium and aluminium products. Please provide here the mass % of tonne pre-consumer scrap used per tonne of steel/aluminium produced.</v>
      </c>
      <c r="C504" s="201" t="s">
        <v>2711</v>
      </c>
      <c r="D504" s="245"/>
      <c r="E504" s="245"/>
      <c r="F504" s="245"/>
      <c r="G504" s="245"/>
      <c r="H504" s="245"/>
    </row>
    <row r="505" spans="1:8" x14ac:dyDescent="0.35">
      <c r="A505" s="243">
        <v>501</v>
      </c>
      <c r="B505" s="206" t="str">
        <f t="shared" si="7"/>
        <v>% non-aluminium elements</v>
      </c>
      <c r="C505" s="206" t="s">
        <v>2668</v>
      </c>
      <c r="D505" s="245"/>
      <c r="E505" s="245"/>
      <c r="F505" s="245"/>
      <c r="G505" s="245"/>
      <c r="H505" s="245"/>
    </row>
    <row r="506" spans="1:8" x14ac:dyDescent="0.35">
      <c r="A506" s="243">
        <v>502</v>
      </c>
      <c r="B506" s="201" t="str">
        <f t="shared" si="7"/>
        <v>This parameter is relevant for the production of unwrought aluminium and aluminium products. Please provide here the mass % of elements contained which are not aluminium, if their mass is more than 1% of the total good’s mass.</v>
      </c>
      <c r="C506" s="201" t="s">
        <v>2712</v>
      </c>
      <c r="D506" s="245"/>
      <c r="E506" s="245"/>
      <c r="F506" s="245"/>
      <c r="G506" s="245"/>
      <c r="H506" s="245"/>
    </row>
    <row r="507" spans="1:8" x14ac:dyDescent="0.35">
      <c r="A507" s="243">
        <v>503</v>
      </c>
      <c r="B507" s="206" t="str">
        <f t="shared" si="7"/>
        <v>Clinker factor</v>
      </c>
      <c r="C507" s="206" t="s">
        <v>2511</v>
      </c>
      <c r="D507" s="245"/>
      <c r="E507" s="245"/>
      <c r="F507" s="245"/>
      <c r="G507" s="245"/>
      <c r="H507" s="245"/>
    </row>
    <row r="508" spans="1:8" x14ac:dyDescent="0.35">
      <c r="A508" s="243">
        <v>504</v>
      </c>
      <c r="B508" s="201" t="str">
        <f t="shared" si="7"/>
        <v>This parameter is relevant for the production of cement. Please provide here the clinker factor, expressed as mass % of clinker content in the cement.</v>
      </c>
      <c r="C508" s="201" t="s">
        <v>3469</v>
      </c>
      <c r="D508" s="245"/>
      <c r="E508" s="245"/>
      <c r="F508" s="245"/>
      <c r="G508" s="245"/>
      <c r="H508" s="245"/>
    </row>
    <row r="509" spans="1:8" x14ac:dyDescent="0.35">
      <c r="A509" s="243">
        <v>505</v>
      </c>
      <c r="B509" s="206" t="str">
        <f t="shared" si="7"/>
        <v>Calcined or not</v>
      </c>
      <c r="C509" s="206" t="s">
        <v>2512</v>
      </c>
      <c r="D509" s="245"/>
      <c r="E509" s="245"/>
      <c r="F509" s="245"/>
      <c r="G509" s="245"/>
      <c r="H509" s="245"/>
    </row>
    <row r="510" spans="1:8" x14ac:dyDescent="0.35">
      <c r="A510" s="243">
        <v>506</v>
      </c>
      <c r="B510" s="201" t="str">
        <f t="shared" si="7"/>
        <v>This parameter is relevant for the production of calcined clay. Please select here from the drop-down list whether the clay is calcined or not.</v>
      </c>
      <c r="C510" s="201" t="s">
        <v>2520</v>
      </c>
      <c r="D510" s="245"/>
      <c r="E510" s="245"/>
      <c r="F510" s="245"/>
      <c r="G510" s="245"/>
      <c r="H510" s="245"/>
    </row>
    <row r="511" spans="1:8" x14ac:dyDescent="0.35">
      <c r="A511" s="243">
        <v>507</v>
      </c>
      <c r="B511" s="206" t="str">
        <f t="shared" si="7"/>
        <v>Concentration, if hydrous solution</v>
      </c>
      <c r="C511" s="206" t="s">
        <v>271</v>
      </c>
      <c r="D511" s="245"/>
      <c r="E511" s="245"/>
      <c r="F511" s="245"/>
      <c r="G511" s="245"/>
      <c r="H511" s="245"/>
    </row>
    <row r="512" spans="1:8" x14ac:dyDescent="0.35">
      <c r="A512" s="243">
        <v>508</v>
      </c>
      <c r="B512" s="201" t="str">
        <f t="shared" si="7"/>
        <v>This parameter is relevant for the production of ammonia. Please provide here the concentration of ammonia, if in hydrous solution, expressed as %.</v>
      </c>
      <c r="C512" s="201" t="s">
        <v>3470</v>
      </c>
      <c r="D512" s="245"/>
      <c r="E512" s="245"/>
      <c r="F512" s="245"/>
      <c r="G512" s="245"/>
      <c r="H512" s="245"/>
    </row>
    <row r="513" spans="1:8" x14ac:dyDescent="0.35">
      <c r="A513" s="243">
        <v>509</v>
      </c>
      <c r="B513" s="206" t="str">
        <f t="shared" si="7"/>
        <v>% nitric acid</v>
      </c>
      <c r="C513" s="206" t="s">
        <v>2670</v>
      </c>
      <c r="D513" s="245"/>
      <c r="E513" s="245"/>
      <c r="F513" s="245"/>
      <c r="G513" s="245"/>
      <c r="H513" s="245"/>
    </row>
    <row r="514" spans="1:8" x14ac:dyDescent="0.35">
      <c r="A514" s="243">
        <v>510</v>
      </c>
      <c r="B514" s="201" t="str">
        <f t="shared" si="7"/>
        <v>This parameter is relevant for the production of nitric acid. Please provide here the mass % of nitric acid in the product (i.e. the purity).</v>
      </c>
      <c r="C514" s="201" t="s">
        <v>2521</v>
      </c>
      <c r="D514" s="245"/>
      <c r="E514" s="245"/>
      <c r="F514" s="245"/>
      <c r="G514" s="245"/>
      <c r="H514" s="245"/>
    </row>
    <row r="515" spans="1:8" x14ac:dyDescent="0.35">
      <c r="A515" s="243">
        <v>511</v>
      </c>
      <c r="B515" s="206" t="str">
        <f t="shared" si="7"/>
        <v>% urea</v>
      </c>
      <c r="C515" s="206" t="s">
        <v>2669</v>
      </c>
      <c r="D515" s="245"/>
      <c r="E515" s="245"/>
      <c r="F515" s="245"/>
      <c r="G515" s="245"/>
      <c r="H515" s="245"/>
    </row>
    <row r="516" spans="1:8" x14ac:dyDescent="0.35">
      <c r="A516" s="243">
        <v>512</v>
      </c>
      <c r="B516" s="201" t="str">
        <f t="shared" si="7"/>
        <v>This parameter is relevant for the production of urea. Please provide here the mass % of urea in the product (i.e. the purity).</v>
      </c>
      <c r="C516" s="201" t="s">
        <v>2522</v>
      </c>
      <c r="D516" s="245"/>
      <c r="E516" s="245"/>
      <c r="F516" s="245"/>
      <c r="G516" s="245"/>
      <c r="H516" s="245"/>
    </row>
    <row r="517" spans="1:8" x14ac:dyDescent="0.35">
      <c r="A517" s="243">
        <v>513</v>
      </c>
      <c r="B517" s="206" t="str">
        <f t="shared" si="7"/>
        <v>% N contained</v>
      </c>
      <c r="C517" s="206" t="s">
        <v>270</v>
      </c>
      <c r="D517" s="245"/>
      <c r="E517" s="245"/>
      <c r="F517" s="245"/>
      <c r="G517" s="245"/>
      <c r="H517" s="245"/>
    </row>
    <row r="518" spans="1:8" x14ac:dyDescent="0.35">
      <c r="A518" s="243">
        <v>514</v>
      </c>
      <c r="B518" s="201" t="str">
        <f t="shared" ref="B518:B581" si="8">IFERROR(INDEX(C518:M518,$A$3-2),$C518)</f>
        <v>This parameter is relevant for the production of urea. Please provide here the mass % nitrogen in the product.</v>
      </c>
      <c r="C518" s="201" t="s">
        <v>2523</v>
      </c>
      <c r="D518" s="245"/>
      <c r="E518" s="245"/>
      <c r="F518" s="245"/>
      <c r="G518" s="245"/>
      <c r="H518" s="245"/>
    </row>
    <row r="519" spans="1:8" x14ac:dyDescent="0.35">
      <c r="A519" s="243">
        <v>515</v>
      </c>
      <c r="B519" s="206" t="str">
        <f t="shared" si="8"/>
        <v>% N as ammonium (NH4+)</v>
      </c>
      <c r="C519" s="206" t="s">
        <v>2671</v>
      </c>
      <c r="D519" s="245"/>
      <c r="E519" s="245"/>
      <c r="F519" s="245"/>
      <c r="G519" s="245"/>
      <c r="H519" s="245"/>
    </row>
    <row r="520" spans="1:8" x14ac:dyDescent="0.35">
      <c r="A520" s="243">
        <v>516</v>
      </c>
      <c r="B520" s="201" t="str">
        <f t="shared" si="8"/>
        <v>This parameter is relevant for the production of mixed fertilisers. Please provide here the mass % content of nitrogen as ammonium ion.</v>
      </c>
      <c r="C520" s="201" t="s">
        <v>2524</v>
      </c>
      <c r="D520" s="245"/>
      <c r="E520" s="245"/>
      <c r="F520" s="245"/>
      <c r="G520" s="245"/>
      <c r="H520" s="245"/>
    </row>
    <row r="521" spans="1:8" x14ac:dyDescent="0.35">
      <c r="A521" s="243">
        <v>517</v>
      </c>
      <c r="B521" s="206" t="str">
        <f t="shared" si="8"/>
        <v>% N as nitrate (NO3–)</v>
      </c>
      <c r="C521" s="206" t="s">
        <v>2672</v>
      </c>
      <c r="D521" s="245"/>
      <c r="E521" s="245"/>
      <c r="F521" s="245"/>
      <c r="G521" s="245"/>
      <c r="H521" s="245"/>
    </row>
    <row r="522" spans="1:8" x14ac:dyDescent="0.35">
      <c r="A522" s="243">
        <v>518</v>
      </c>
      <c r="B522" s="201" t="str">
        <f t="shared" si="8"/>
        <v>This parameter is relevant for the production of mixed fertilisers. Please provide here the mass % content of nitrogen as nitrate ion.</v>
      </c>
      <c r="C522" s="201" t="s">
        <v>2525</v>
      </c>
      <c r="D522" s="245"/>
      <c r="E522" s="245"/>
      <c r="F522" s="245"/>
      <c r="G522" s="245"/>
      <c r="H522" s="245"/>
    </row>
    <row r="523" spans="1:8" x14ac:dyDescent="0.35">
      <c r="A523" s="243">
        <v>519</v>
      </c>
      <c r="B523" s="206" t="str">
        <f t="shared" si="8"/>
        <v>% N as Urea</v>
      </c>
      <c r="C523" s="206" t="s">
        <v>2673</v>
      </c>
      <c r="D523" s="245"/>
      <c r="E523" s="245"/>
      <c r="F523" s="245"/>
      <c r="G523" s="245"/>
      <c r="H523" s="245"/>
    </row>
    <row r="524" spans="1:8" x14ac:dyDescent="0.35">
      <c r="A524" s="243">
        <v>520</v>
      </c>
      <c r="B524" s="201" t="str">
        <f t="shared" si="8"/>
        <v>This parameter is relevant for the production of mixed fertilisers. Please provide here the mass % content of urea.</v>
      </c>
      <c r="C524" s="201" t="s">
        <v>2526</v>
      </c>
      <c r="D524" s="245"/>
      <c r="E524" s="245"/>
      <c r="F524" s="245"/>
      <c r="G524" s="245"/>
      <c r="H524" s="245"/>
    </row>
    <row r="525" spans="1:8" x14ac:dyDescent="0.35">
      <c r="A525" s="243">
        <v>521</v>
      </c>
      <c r="B525" s="206" t="str">
        <f t="shared" si="8"/>
        <v>% N in other (organic) forms</v>
      </c>
      <c r="C525" s="206" t="s">
        <v>2674</v>
      </c>
      <c r="D525" s="245"/>
      <c r="E525" s="245"/>
      <c r="F525" s="245"/>
      <c r="G525" s="245"/>
      <c r="H525" s="245"/>
    </row>
    <row r="526" spans="1:8" x14ac:dyDescent="0.35">
      <c r="A526" s="243">
        <v>522</v>
      </c>
      <c r="B526" s="201" t="str">
        <f t="shared" si="8"/>
        <v>This parameter is relevant for the production of mixed fertilisers. Please provide here the mass % content of nitrogen in other forms.</v>
      </c>
      <c r="C526" s="201" t="s">
        <v>2527</v>
      </c>
      <c r="D526" s="245"/>
      <c r="E526" s="245"/>
      <c r="F526" s="245"/>
      <c r="G526" s="245"/>
      <c r="H526" s="245"/>
    </row>
    <row r="527" spans="1:8" x14ac:dyDescent="0.25">
      <c r="A527" s="243">
        <v>523</v>
      </c>
      <c r="B527" s="320" t="str">
        <f t="shared" si="8"/>
        <v>Information on carbon price due</v>
      </c>
      <c r="C527" s="320" t="s">
        <v>2742</v>
      </c>
      <c r="D527" s="245"/>
      <c r="E527" s="245"/>
      <c r="F527" s="245"/>
      <c r="G527" s="245"/>
      <c r="H527" s="245"/>
    </row>
    <row r="528" spans="1:8" ht="12" x14ac:dyDescent="0.35">
      <c r="A528" s="243">
        <v>524</v>
      </c>
      <c r="B528" s="208" t="str">
        <f t="shared" si="8"/>
        <v>Note</v>
      </c>
      <c r="C528" s="208" t="s">
        <v>2606</v>
      </c>
      <c r="D528" s="245"/>
      <c r="E528" s="245"/>
      <c r="F528" s="245"/>
      <c r="G528" s="245"/>
      <c r="H528" s="245"/>
    </row>
    <row r="529" spans="1:8" ht="12" x14ac:dyDescent="0.35">
      <c r="A529" s="243">
        <v>525</v>
      </c>
      <c r="B529" s="208" t="str">
        <f t="shared" si="8"/>
        <v>Where precursors are subject to carbon pricing and the system boundaries of the carbon price correspond to the system boundaries of the relevant production process of the precursor, you can use the "tool for calculation of the carbon price due" and use the results of that tool and enter them here.</v>
      </c>
      <c r="C529" s="208" t="s">
        <v>2743</v>
      </c>
      <c r="D529" s="245"/>
      <c r="E529" s="245"/>
      <c r="F529" s="245"/>
      <c r="G529" s="245"/>
      <c r="H529" s="245"/>
    </row>
    <row r="530" spans="1:8" x14ac:dyDescent="0.35">
      <c r="A530" s="243">
        <v>526</v>
      </c>
      <c r="B530" s="206" t="str">
        <f t="shared" si="8"/>
        <v>Type of instrument (carbon pricing)</v>
      </c>
      <c r="C530" s="206" t="s">
        <v>3501</v>
      </c>
      <c r="D530" s="245"/>
      <c r="E530" s="245"/>
      <c r="F530" s="245"/>
      <c r="G530" s="245"/>
      <c r="H530" s="245"/>
    </row>
    <row r="531" spans="1:8" x14ac:dyDescent="0.35">
      <c r="A531" s="243">
        <v>527</v>
      </c>
      <c r="B531" s="201" t="str">
        <f t="shared" si="8"/>
        <v>Please select from the drop-down list whether the type of carbon price is an emissions trading system (ETS), a carbon tax, a combination of instruments, or other type of carbon pricing instrument.</v>
      </c>
      <c r="C531" s="201" t="s">
        <v>3503</v>
      </c>
      <c r="D531" s="245"/>
      <c r="E531" s="245"/>
      <c r="F531" s="245"/>
      <c r="G531" s="245"/>
      <c r="H531" s="245"/>
    </row>
    <row r="532" spans="1:8" x14ac:dyDescent="0.35">
      <c r="A532" s="243">
        <v>528</v>
      </c>
      <c r="B532" s="206" t="str">
        <f t="shared" si="8"/>
        <v>Share of total embedded emissions covered by the carbon price</v>
      </c>
      <c r="C532" s="206" t="s">
        <v>2504</v>
      </c>
      <c r="D532" s="245"/>
      <c r="E532" s="245"/>
      <c r="F532" s="245"/>
      <c r="G532" s="245"/>
      <c r="H532" s="245"/>
    </row>
    <row r="533" spans="1:8" x14ac:dyDescent="0.35">
      <c r="A533" s="243">
        <v>529</v>
      </c>
      <c r="B533" s="201" t="str">
        <f t="shared" si="8"/>
        <v>Please enter here the share of the TOTAL (direct + indirect) embedded emissions that are subject to carbon pricing. For instance, if only direct emissions are covered by a carbon pricing system, the share to be provided here would be exactly the share of the direct emissions of the total emissions.</v>
      </c>
      <c r="C533" s="201" t="s">
        <v>2537</v>
      </c>
      <c r="D533" s="245"/>
      <c r="E533" s="245"/>
      <c r="F533" s="245"/>
      <c r="G533" s="245"/>
      <c r="H533" s="245"/>
    </row>
    <row r="534" spans="1:8" x14ac:dyDescent="0.35">
      <c r="A534" s="243">
        <v>530</v>
      </c>
      <c r="B534" s="206" t="str">
        <f t="shared" si="8"/>
        <v>Currency</v>
      </c>
      <c r="C534" s="206" t="s">
        <v>524</v>
      </c>
      <c r="D534" s="245"/>
      <c r="E534" s="245"/>
      <c r="F534" s="245"/>
      <c r="G534" s="245"/>
      <c r="H534" s="245"/>
    </row>
    <row r="535" spans="1:8" x14ac:dyDescent="0.35">
      <c r="A535" s="243">
        <v>531</v>
      </c>
      <c r="B535" s="201" t="str">
        <f t="shared" si="8"/>
        <v>Please enter the currency in which the carbon price is being due.</v>
      </c>
      <c r="C535" s="201" t="s">
        <v>3471</v>
      </c>
      <c r="D535" s="245"/>
      <c r="E535" s="245"/>
      <c r="F535" s="245"/>
      <c r="G535" s="245"/>
      <c r="H535" s="245"/>
    </row>
    <row r="536" spans="1:8" x14ac:dyDescent="0.35">
      <c r="A536" s="243">
        <v>532</v>
      </c>
      <c r="B536" s="201" t="str">
        <f t="shared" si="8"/>
        <v>Please enter here the carbon price due per tonne or MWh (as applicable) of product in the relevant currency. This value shall not include any rebate such as free allocation or financial compensation.</v>
      </c>
      <c r="C536" s="201" t="s">
        <v>3472</v>
      </c>
      <c r="D536" s="245"/>
      <c r="E536" s="245"/>
      <c r="F536" s="245"/>
      <c r="G536" s="245"/>
      <c r="H536" s="245"/>
    </row>
    <row r="537" spans="1:8" x14ac:dyDescent="0.35">
      <c r="A537" s="243">
        <v>533</v>
      </c>
      <c r="B537" s="206" t="str">
        <f t="shared" si="8"/>
        <v>Type of rebate</v>
      </c>
      <c r="C537" s="206" t="s">
        <v>3502</v>
      </c>
      <c r="D537" s="245"/>
      <c r="E537" s="245"/>
      <c r="F537" s="245"/>
      <c r="G537" s="245"/>
      <c r="H537" s="245"/>
    </row>
    <row r="538" spans="1:8" x14ac:dyDescent="0.35">
      <c r="A538" s="243">
        <v>534</v>
      </c>
      <c r="B538" s="201" t="str">
        <f t="shared" si="8"/>
        <v>Please select from the drop-down list whether the type of rebate or other form of compensation is via free allocation, financial compensation, tax deduction, a combination or any other type of rebate or compensation.</v>
      </c>
      <c r="C538" s="201" t="s">
        <v>3504</v>
      </c>
      <c r="D538" s="245"/>
      <c r="E538" s="245"/>
      <c r="F538" s="245"/>
      <c r="G538" s="245"/>
      <c r="H538" s="245"/>
    </row>
    <row r="539" spans="1:8" x14ac:dyDescent="0.35">
      <c r="A539" s="243">
        <v>535</v>
      </c>
      <c r="B539" s="206" t="str">
        <f t="shared" si="8"/>
        <v>Share of embedded emissions covered by the rebate</v>
      </c>
      <c r="C539" s="206" t="s">
        <v>2713</v>
      </c>
      <c r="D539" s="245"/>
      <c r="E539" s="245"/>
      <c r="F539" s="245"/>
      <c r="G539" s="245"/>
      <c r="H539" s="245"/>
    </row>
    <row r="540" spans="1:8" x14ac:dyDescent="0.35">
      <c r="A540" s="243">
        <v>536</v>
      </c>
      <c r="B540" s="201" t="str">
        <f t="shared" si="8"/>
        <v>Please enter here the share of the TOTAL (direct + indirect) embedded emissions that are subject to rebate. For instance, if only indirect emissions are covered by the rebate, the share to be provided here would be exactly the share of the indirect emissions of the total emissions.</v>
      </c>
      <c r="C540" s="201" t="s">
        <v>2538</v>
      </c>
      <c r="D540" s="245"/>
      <c r="E540" s="245"/>
      <c r="F540" s="245"/>
      <c r="G540" s="245"/>
      <c r="H540" s="245"/>
    </row>
    <row r="541" spans="1:8" x14ac:dyDescent="0.35">
      <c r="A541" s="243">
        <v>537</v>
      </c>
      <c r="B541" s="201" t="str">
        <f t="shared" si="8"/>
        <v xml:space="preserve">Please enter here the rebate per tonne or MWh (as applicable) of product covered by the rebate in the relevant currency. </v>
      </c>
      <c r="C541" s="201" t="s">
        <v>3473</v>
      </c>
      <c r="D541" s="245"/>
      <c r="E541" s="245"/>
      <c r="F541" s="245"/>
      <c r="G541" s="245"/>
      <c r="H541" s="245"/>
    </row>
    <row r="542" spans="1:8" x14ac:dyDescent="0.35">
      <c r="A542" s="243">
        <v>538</v>
      </c>
      <c r="B542" s="202" t="str">
        <f t="shared" si="8"/>
        <v>Result</v>
      </c>
      <c r="C542" s="202" t="s">
        <v>2588</v>
      </c>
      <c r="D542" s="245"/>
      <c r="E542" s="245"/>
      <c r="F542" s="245"/>
      <c r="G542" s="245"/>
      <c r="H542" s="245"/>
    </row>
    <row r="543" spans="1:8" ht="12" thickBot="1" x14ac:dyDescent="0.4">
      <c r="A543" s="243">
        <v>539</v>
      </c>
      <c r="B543" s="209" t="str">
        <f t="shared" si="8"/>
        <v>The result is the effective carbon price due per tonne of CO2 equivalent, i.e. the carbon price due less any rebates.</v>
      </c>
      <c r="C543" s="209" t="s">
        <v>3474</v>
      </c>
      <c r="D543" s="245"/>
      <c r="E543" s="245"/>
      <c r="F543" s="245"/>
      <c r="G543" s="245"/>
      <c r="H543" s="245"/>
    </row>
    <row r="544" spans="1:8" ht="13" x14ac:dyDescent="0.35">
      <c r="A544" s="243">
        <v>540</v>
      </c>
      <c r="B544" s="273" t="str">
        <f t="shared" si="8"/>
        <v>Summary of production processes</v>
      </c>
      <c r="C544" s="273" t="s">
        <v>330</v>
      </c>
      <c r="D544" s="245"/>
      <c r="E544" s="245"/>
      <c r="F544" s="245"/>
      <c r="G544" s="245"/>
      <c r="H544" s="245"/>
    </row>
    <row r="545" spans="1:8" ht="15.5" x14ac:dyDescent="0.35">
      <c r="A545" s="243">
        <v>541</v>
      </c>
      <c r="B545" s="88" t="str">
        <f t="shared" si="8"/>
        <v>Summary of the installation, processes and production routes</v>
      </c>
      <c r="C545" s="88" t="s">
        <v>2479</v>
      </c>
      <c r="D545" s="245"/>
      <c r="E545" s="245"/>
      <c r="F545" s="245"/>
      <c r="G545" s="245"/>
      <c r="H545" s="245"/>
    </row>
    <row r="546" spans="1:8" ht="12.5" x14ac:dyDescent="0.35">
      <c r="A546" s="243">
        <v>542</v>
      </c>
      <c r="B546" s="60" t="str">
        <f t="shared" si="8"/>
        <v>Installation &amp; processes</v>
      </c>
      <c r="C546" s="60" t="s">
        <v>2533</v>
      </c>
      <c r="D546" s="245"/>
      <c r="E546" s="245"/>
      <c r="F546" s="245"/>
      <c r="G546" s="245"/>
      <c r="H546" s="245"/>
    </row>
    <row r="547" spans="1:8" ht="14" x14ac:dyDescent="0.35">
      <c r="A547" s="243">
        <v>543</v>
      </c>
      <c r="B547" s="322" t="str">
        <f t="shared" si="8"/>
        <v>Summary of the installation</v>
      </c>
      <c r="C547" s="322" t="s">
        <v>2480</v>
      </c>
      <c r="D547" s="245"/>
      <c r="E547" s="245"/>
      <c r="F547" s="245"/>
      <c r="G547" s="245"/>
      <c r="H547" s="245"/>
    </row>
    <row r="548" spans="1:8" ht="12.5" x14ac:dyDescent="0.35">
      <c r="A548" s="243">
        <v>544</v>
      </c>
      <c r="B548" s="323" t="str">
        <f t="shared" si="8"/>
        <v>Reporting period start:</v>
      </c>
      <c r="C548" s="323" t="s">
        <v>2485</v>
      </c>
      <c r="D548" s="245"/>
      <c r="E548" s="245"/>
      <c r="F548" s="245"/>
      <c r="G548" s="245"/>
      <c r="H548" s="245"/>
    </row>
    <row r="549" spans="1:8" ht="12.5" x14ac:dyDescent="0.35">
      <c r="A549" s="243">
        <v>545</v>
      </c>
      <c r="B549" s="323" t="str">
        <f t="shared" si="8"/>
        <v>Reporting period end:</v>
      </c>
      <c r="C549" s="323" t="s">
        <v>2486</v>
      </c>
      <c r="D549" s="245"/>
      <c r="E549" s="245"/>
      <c r="F549" s="245"/>
      <c r="G549" s="245"/>
      <c r="H549" s="245"/>
    </row>
    <row r="550" spans="1:8" ht="14" x14ac:dyDescent="0.35">
      <c r="A550" s="243">
        <v>546</v>
      </c>
      <c r="B550" s="322" t="str">
        <f t="shared" si="8"/>
        <v>Summary of the production processes, included precursors and production routes, where relevant</v>
      </c>
      <c r="C550" s="322" t="s">
        <v>2675</v>
      </c>
      <c r="D550" s="245"/>
      <c r="E550" s="245"/>
      <c r="F550" s="245"/>
      <c r="G550" s="245"/>
      <c r="H550" s="245"/>
    </row>
    <row r="551" spans="1:8" ht="13" x14ac:dyDescent="0.3">
      <c r="A551" s="243">
        <v>547</v>
      </c>
      <c r="B551" s="257" t="str">
        <f t="shared" si="8"/>
        <v>Aggregated good produced</v>
      </c>
      <c r="C551" s="257" t="s">
        <v>2487</v>
      </c>
      <c r="D551" s="245"/>
      <c r="E551" s="245"/>
      <c r="F551" s="245"/>
      <c r="G551" s="245"/>
      <c r="H551" s="245"/>
    </row>
    <row r="552" spans="1:8" ht="13" x14ac:dyDescent="0.3">
      <c r="A552" s="243">
        <v>548</v>
      </c>
      <c r="B552" s="304" t="str">
        <f t="shared" si="8"/>
        <v>Routes</v>
      </c>
      <c r="C552" s="304" t="s">
        <v>2473</v>
      </c>
      <c r="D552" s="245"/>
      <c r="E552" s="245"/>
      <c r="F552" s="245"/>
      <c r="G552" s="245"/>
      <c r="H552" s="245"/>
    </row>
    <row r="553" spans="1:8" ht="13" x14ac:dyDescent="0.3">
      <c r="A553" s="243">
        <v>549</v>
      </c>
      <c r="B553" s="257" t="str">
        <f t="shared" si="8"/>
        <v>Purchased precursor</v>
      </c>
      <c r="C553" s="257" t="s">
        <v>561</v>
      </c>
      <c r="D553" s="245"/>
      <c r="E553" s="245"/>
      <c r="F553" s="245"/>
      <c r="G553" s="245"/>
      <c r="H553" s="245"/>
    </row>
    <row r="554" spans="1:8" ht="15.5" x14ac:dyDescent="0.35">
      <c r="A554" s="243">
        <v>550</v>
      </c>
      <c r="B554" s="88" t="str">
        <f t="shared" si="8"/>
        <v>Greenhouse gas emissions balance and specific embedded emissions (SEE)</v>
      </c>
      <c r="C554" s="88" t="s">
        <v>509</v>
      </c>
      <c r="D554" s="245"/>
      <c r="E554" s="245"/>
      <c r="F554" s="245"/>
      <c r="G554" s="245"/>
      <c r="H554" s="245"/>
    </row>
    <row r="555" spans="1:8" ht="12.5" x14ac:dyDescent="0.35">
      <c r="A555" s="243">
        <v>551</v>
      </c>
      <c r="B555" s="60" t="str">
        <f t="shared" si="8"/>
        <v>GHG &amp; SEE</v>
      </c>
      <c r="C555" s="60" t="s">
        <v>2534</v>
      </c>
      <c r="D555" s="245"/>
      <c r="E555" s="245"/>
      <c r="F555" s="245"/>
      <c r="G555" s="245"/>
      <c r="H555" s="245"/>
    </row>
    <row r="556" spans="1:8" ht="14" x14ac:dyDescent="0.35">
      <c r="A556" s="243">
        <v>552</v>
      </c>
      <c r="B556" s="322" t="str">
        <f t="shared" si="8"/>
        <v>GHG emissions balance of the installation and all production processes</v>
      </c>
      <c r="C556" s="322" t="s">
        <v>505</v>
      </c>
      <c r="D556" s="245"/>
      <c r="E556" s="245"/>
      <c r="F556" s="245"/>
      <c r="G556" s="245"/>
      <c r="H556" s="245"/>
    </row>
    <row r="557" spans="1:8" ht="13" x14ac:dyDescent="0.3">
      <c r="A557" s="243">
        <v>553</v>
      </c>
      <c r="B557" s="304" t="str">
        <f t="shared" si="8"/>
        <v>Heat emissions</v>
      </c>
      <c r="C557" s="304" t="s">
        <v>345</v>
      </c>
      <c r="D557" s="245"/>
      <c r="E557" s="245"/>
      <c r="F557" s="245"/>
      <c r="G557" s="245"/>
      <c r="H557" s="245"/>
    </row>
    <row r="558" spans="1:8" ht="13" x14ac:dyDescent="0.3">
      <c r="A558" s="243">
        <v>554</v>
      </c>
      <c r="B558" s="304" t="str">
        <f t="shared" si="8"/>
        <v>Waste gas emissions</v>
      </c>
      <c r="C558" s="304" t="s">
        <v>502</v>
      </c>
      <c r="D558" s="245"/>
      <c r="E558" s="245"/>
      <c r="F558" s="245"/>
      <c r="G558" s="245"/>
      <c r="H558" s="245"/>
    </row>
    <row r="559" spans="1:8" ht="13" x14ac:dyDescent="0.3">
      <c r="A559" s="243">
        <v>555</v>
      </c>
      <c r="B559" s="304" t="str">
        <f t="shared" si="8"/>
        <v>Indirect, if relevant</v>
      </c>
      <c r="C559" s="304" t="s">
        <v>254</v>
      </c>
      <c r="D559" s="245"/>
      <c r="E559" s="245"/>
      <c r="F559" s="245"/>
      <c r="G559" s="245"/>
      <c r="H559" s="245"/>
    </row>
    <row r="560" spans="1:8" ht="13" x14ac:dyDescent="0.3">
      <c r="A560" s="243">
        <v>556</v>
      </c>
      <c r="B560" s="287" t="str">
        <f t="shared" si="8"/>
        <v>Comparison:</v>
      </c>
      <c r="C560" s="287" t="s">
        <v>334</v>
      </c>
      <c r="D560" s="245"/>
      <c r="E560" s="245"/>
      <c r="F560" s="245"/>
      <c r="G560" s="245"/>
      <c r="H560" s="245"/>
    </row>
    <row r="561" spans="1:8" ht="13" x14ac:dyDescent="0.3">
      <c r="A561" s="243">
        <v>557</v>
      </c>
      <c r="B561" s="304" t="str">
        <f t="shared" si="8"/>
        <v>Emissions</v>
      </c>
      <c r="C561" s="304" t="s">
        <v>346</v>
      </c>
      <c r="D561" s="245"/>
      <c r="E561" s="245"/>
      <c r="F561" s="245"/>
      <c r="G561" s="245"/>
      <c r="H561" s="245"/>
    </row>
    <row r="562" spans="1:8" ht="12.5" x14ac:dyDescent="0.35">
      <c r="A562" s="243">
        <v>558</v>
      </c>
      <c r="B562" s="317" t="str">
        <f t="shared" si="8"/>
        <v>Total emissions of the installation (from sheet "C_Emissions&amp;Energy")</v>
      </c>
      <c r="C562" s="317" t="s">
        <v>504</v>
      </c>
      <c r="D562" s="245"/>
      <c r="E562" s="245"/>
      <c r="F562" s="245"/>
      <c r="G562" s="245"/>
      <c r="H562" s="245"/>
    </row>
    <row r="563" spans="1:8" ht="12.5" x14ac:dyDescent="0.35">
      <c r="A563" s="243">
        <v>559</v>
      </c>
      <c r="B563" s="173" t="str">
        <f t="shared" si="8"/>
        <v>Rest (= emissions not attributed to CBAM processes)</v>
      </c>
      <c r="C563" s="173" t="s">
        <v>333</v>
      </c>
      <c r="D563" s="245"/>
      <c r="E563" s="245"/>
      <c r="F563" s="245"/>
      <c r="G563" s="245"/>
      <c r="H563" s="245"/>
    </row>
    <row r="564" spans="1:8" ht="12.5" x14ac:dyDescent="0.35">
      <c r="A564" s="243">
        <v>560</v>
      </c>
      <c r="B564" s="174" t="str">
        <f t="shared" si="8"/>
        <v>Rest (expressed as % of total)</v>
      </c>
      <c r="C564" s="174" t="s">
        <v>503</v>
      </c>
      <c r="D564" s="245"/>
      <c r="E564" s="245"/>
      <c r="F564" s="245"/>
      <c r="G564" s="245"/>
      <c r="H564" s="245"/>
    </row>
    <row r="565" spans="1:8" ht="12" x14ac:dyDescent="0.35">
      <c r="A565" s="243">
        <v>561</v>
      </c>
      <c r="B565" s="210" t="str">
        <f t="shared" si="8"/>
        <v>Note: the system boundaries between production processes, indirect emissions and the installation's total emissions might not be consistent. Therefore, values for "Rest" different from zero are not necessarily indicative of any omissions or errors being made in this report.</v>
      </c>
      <c r="C565" s="210" t="s">
        <v>344</v>
      </c>
      <c r="D565" s="245"/>
      <c r="E565" s="245"/>
      <c r="F565" s="245"/>
      <c r="G565" s="245"/>
      <c r="H565" s="245"/>
    </row>
    <row r="566" spans="1:8" ht="14" x14ac:dyDescent="0.35">
      <c r="A566" s="243">
        <v>562</v>
      </c>
      <c r="B566" s="322" t="str">
        <f t="shared" si="8"/>
        <v>Specific direct and indirect (embedded) emissions</v>
      </c>
      <c r="C566" s="322" t="s">
        <v>331</v>
      </c>
      <c r="D566" s="245"/>
      <c r="E566" s="245"/>
      <c r="F566" s="245"/>
      <c r="G566" s="245"/>
      <c r="H566" s="245"/>
    </row>
    <row r="567" spans="1:8" x14ac:dyDescent="0.35">
      <c r="A567" s="243">
        <v>563</v>
      </c>
      <c r="B567" s="303" t="str">
        <f t="shared" si="8"/>
        <v>The following abbreviations are used in the tables below:</v>
      </c>
      <c r="C567" s="303" t="s">
        <v>339</v>
      </c>
      <c r="D567" s="245"/>
      <c r="E567" s="245"/>
      <c r="F567" s="245"/>
      <c r="G567" s="245"/>
      <c r="H567" s="245"/>
    </row>
    <row r="568" spans="1:8" x14ac:dyDescent="0.35">
      <c r="A568" s="243">
        <v>564</v>
      </c>
      <c r="B568" s="200" t="str">
        <f t="shared" si="8"/>
        <v>SE (direct)</v>
      </c>
      <c r="C568" s="200" t="s">
        <v>290</v>
      </c>
      <c r="D568" s="245"/>
      <c r="E568" s="245"/>
      <c r="F568" s="245"/>
      <c r="G568" s="245"/>
      <c r="H568" s="245"/>
    </row>
    <row r="569" spans="1:8" x14ac:dyDescent="0.35">
      <c r="A569" s="243">
        <v>565</v>
      </c>
      <c r="B569" s="200" t="str">
        <f t="shared" si="8"/>
        <v>Specific direct emissions of the production process, i.e. excluding any embedded emissions from any precursors consumed in the process.</v>
      </c>
      <c r="C569" s="200" t="s">
        <v>2637</v>
      </c>
      <c r="D569" s="245"/>
      <c r="E569" s="245"/>
      <c r="F569" s="245"/>
      <c r="G569" s="245"/>
      <c r="H569" s="245"/>
    </row>
    <row r="570" spans="1:8" x14ac:dyDescent="0.35">
      <c r="A570" s="243">
        <v>566</v>
      </c>
      <c r="B570" s="201" t="str">
        <f t="shared" si="8"/>
        <v>SEE (direct)</v>
      </c>
      <c r="C570" s="201" t="s">
        <v>167</v>
      </c>
      <c r="D570" s="245"/>
      <c r="E570" s="245"/>
      <c r="F570" s="245"/>
      <c r="G570" s="245"/>
      <c r="H570" s="245"/>
    </row>
    <row r="571" spans="1:8" x14ac:dyDescent="0.35">
      <c r="A571" s="243">
        <v>567</v>
      </c>
      <c r="B571" s="201" t="str">
        <f t="shared" si="8"/>
        <v>Specific embedded direct emissions of the production process, i.e. including any embedded emissions from any precursors consumed in the process.</v>
      </c>
      <c r="C571" s="201" t="s">
        <v>2638</v>
      </c>
      <c r="D571" s="245"/>
      <c r="E571" s="245"/>
      <c r="F571" s="245"/>
      <c r="G571" s="245"/>
      <c r="H571" s="245"/>
    </row>
    <row r="572" spans="1:8" x14ac:dyDescent="0.35">
      <c r="A572" s="243">
        <v>568</v>
      </c>
      <c r="B572" s="201" t="str">
        <f t="shared" si="8"/>
        <v>SE (indirect)</v>
      </c>
      <c r="C572" s="201" t="s">
        <v>293</v>
      </c>
      <c r="D572" s="245"/>
      <c r="E572" s="245"/>
      <c r="F572" s="245"/>
      <c r="G572" s="245"/>
      <c r="H572" s="245"/>
    </row>
    <row r="573" spans="1:8" x14ac:dyDescent="0.35">
      <c r="A573" s="243">
        <v>569</v>
      </c>
      <c r="B573" s="201" t="str">
        <f t="shared" si="8"/>
        <v>Specific indirect emissions of the production process, i.e. excluding any embedded indirect emissions from any precursors consumed in the process.</v>
      </c>
      <c r="C573" s="201" t="s">
        <v>2639</v>
      </c>
      <c r="D573" s="245"/>
      <c r="E573" s="245"/>
      <c r="F573" s="245"/>
      <c r="G573" s="245"/>
      <c r="H573" s="245"/>
    </row>
    <row r="574" spans="1:8" x14ac:dyDescent="0.35">
      <c r="A574" s="243">
        <v>570</v>
      </c>
      <c r="B574" s="201" t="str">
        <f t="shared" si="8"/>
        <v>SEE (indirect)</v>
      </c>
      <c r="C574" s="201" t="s">
        <v>166</v>
      </c>
      <c r="D574" s="245"/>
      <c r="E574" s="245"/>
      <c r="F574" s="245"/>
      <c r="G574" s="245"/>
      <c r="H574" s="245"/>
    </row>
    <row r="575" spans="1:8" x14ac:dyDescent="0.35">
      <c r="A575" s="243">
        <v>571</v>
      </c>
      <c r="B575" s="201" t="str">
        <f t="shared" si="8"/>
        <v>Specific embedded indirect emissions of the production process, i.e. including any embedded indirect emissions from any precursors consumed in the process.</v>
      </c>
      <c r="C575" s="201" t="s">
        <v>2640</v>
      </c>
      <c r="D575" s="245"/>
      <c r="E575" s="245"/>
      <c r="F575" s="245"/>
      <c r="G575" s="245"/>
      <c r="H575" s="245"/>
    </row>
    <row r="576" spans="1:8" x14ac:dyDescent="0.35">
      <c r="A576" s="243">
        <v>572</v>
      </c>
      <c r="B576" s="201" t="str">
        <f t="shared" si="8"/>
        <v>Electricity consumed</v>
      </c>
      <c r="C576" s="201" t="s">
        <v>324</v>
      </c>
      <c r="D576" s="245"/>
      <c r="E576" s="245"/>
      <c r="F576" s="245"/>
      <c r="G576" s="245"/>
      <c r="H576" s="245"/>
    </row>
    <row r="577" spans="1:8" x14ac:dyDescent="0.35">
      <c r="A577" s="243">
        <v>573</v>
      </c>
      <c r="B577" s="201" t="str">
        <f t="shared" si="8"/>
        <v>Specific electricity consumption within the production process.</v>
      </c>
      <c r="C577" s="201" t="s">
        <v>332</v>
      </c>
      <c r="D577" s="245"/>
      <c r="E577" s="245"/>
      <c r="F577" s="245"/>
      <c r="G577" s="245"/>
      <c r="H577" s="245"/>
    </row>
    <row r="578" spans="1:8" ht="13" x14ac:dyDescent="0.3">
      <c r="A578" s="243">
        <v>574</v>
      </c>
      <c r="B578" s="324" t="str">
        <f t="shared" si="8"/>
        <v>Type of precursor</v>
      </c>
      <c r="C578" s="324" t="s">
        <v>358</v>
      </c>
      <c r="D578" s="245"/>
      <c r="E578" s="245"/>
      <c r="F578" s="245"/>
      <c r="G578" s="245"/>
      <c r="H578" s="245"/>
    </row>
    <row r="579" spans="1:8" ht="15.5" x14ac:dyDescent="0.35">
      <c r="A579" s="243">
        <v>575</v>
      </c>
      <c r="B579" s="88" t="str">
        <f t="shared" si="8"/>
        <v>Detailed overview of each production processes</v>
      </c>
      <c r="C579" s="88" t="s">
        <v>301</v>
      </c>
      <c r="D579" s="245"/>
      <c r="E579" s="245"/>
      <c r="F579" s="245"/>
      <c r="G579" s="245"/>
      <c r="H579" s="245"/>
    </row>
    <row r="580" spans="1:8" ht="12.5" x14ac:dyDescent="0.35">
      <c r="A580" s="243">
        <v>576</v>
      </c>
      <c r="B580" s="60" t="str">
        <f t="shared" si="8"/>
        <v>Detailed overview</v>
      </c>
      <c r="C580" s="60" t="s">
        <v>2535</v>
      </c>
      <c r="D580" s="245"/>
      <c r="E580" s="245"/>
      <c r="F580" s="245"/>
      <c r="G580" s="245"/>
      <c r="H580" s="245"/>
    </row>
    <row r="581" spans="1:8" x14ac:dyDescent="0.35">
      <c r="A581" s="243">
        <v>577</v>
      </c>
      <c r="B581" s="204" t="str">
        <f t="shared" si="8"/>
        <v>General aspects</v>
      </c>
      <c r="C581" s="204" t="s">
        <v>359</v>
      </c>
      <c r="D581" s="245"/>
      <c r="E581" s="245"/>
      <c r="F581" s="245"/>
      <c r="G581" s="245"/>
      <c r="H581" s="245"/>
    </row>
    <row r="582" spans="1:8" x14ac:dyDescent="0.35">
      <c r="A582" s="243">
        <v>578</v>
      </c>
      <c r="B582" s="200" t="str">
        <f t="shared" ref="B582:B645" si="9">IFERROR(INDEX(C582:M582,$A$3-2),$C582)</f>
        <v xml:space="preserve">The term 'specific' of all elements below is to be understood as being expressed per unit of good (usually tonnes) of the production process in consideration. </v>
      </c>
      <c r="C582" s="200" t="s">
        <v>2665</v>
      </c>
      <c r="D582" s="245"/>
      <c r="E582" s="245"/>
      <c r="F582" s="245"/>
      <c r="G582" s="245"/>
      <c r="H582" s="245"/>
    </row>
    <row r="583" spans="1:8" x14ac:dyDescent="0.35">
      <c r="A583" s="243">
        <v>579</v>
      </c>
      <c r="B583" s="201" t="str">
        <f t="shared" si="9"/>
        <v>Example: a precursor has specific embedded emissions of 0,8 tonnes of CO2e per tonne. The 'mass share' is 0,3 tonnes of precursor consumed per tonne of production from the relevant 'production process'. Under the block of the relevant 'production process, the value for 'SEE' for this precursor will therefore be displayed as 0,24 tonnes CO2e per tonne.</v>
      </c>
      <c r="C583" s="201" t="s">
        <v>3475</v>
      </c>
      <c r="D583" s="245"/>
      <c r="E583" s="245"/>
      <c r="F583" s="245"/>
      <c r="G583" s="245"/>
      <c r="H583" s="245"/>
    </row>
    <row r="584" spans="1:8" x14ac:dyDescent="0.35">
      <c r="A584" s="243">
        <v>580</v>
      </c>
      <c r="B584" s="201" t="str">
        <f t="shared" si="9"/>
        <v>Mass share</v>
      </c>
      <c r="C584" s="201" t="s">
        <v>292</v>
      </c>
      <c r="D584" s="245"/>
      <c r="E584" s="245"/>
      <c r="F584" s="245"/>
      <c r="G584" s="245"/>
      <c r="H584" s="245"/>
    </row>
    <row r="585" spans="1:8" x14ac:dyDescent="0.35">
      <c r="A585" s="243">
        <v>581</v>
      </c>
      <c r="B585" s="201" t="str">
        <f t="shared" si="9"/>
        <v>This is the specific consumption of each precursor per unit of products produced by the relevant 'production process'.</v>
      </c>
      <c r="C585" s="201" t="s">
        <v>337</v>
      </c>
      <c r="D585" s="245"/>
      <c r="E585" s="245"/>
      <c r="F585" s="245"/>
      <c r="G585" s="245"/>
      <c r="H585" s="245"/>
    </row>
    <row r="586" spans="1:8" x14ac:dyDescent="0.35">
      <c r="A586" s="243">
        <v>582</v>
      </c>
      <c r="B586" s="201" t="str">
        <f t="shared" si="9"/>
        <v>(Share of) Default value</v>
      </c>
      <c r="C586" s="201" t="s">
        <v>2719</v>
      </c>
      <c r="D586" s="245"/>
      <c r="E586" s="245"/>
      <c r="F586" s="245"/>
      <c r="G586" s="245"/>
      <c r="H586" s="245"/>
    </row>
    <row r="587" spans="1:8" x14ac:dyDescent="0.35">
      <c r="A587" s="243">
        <v>583</v>
      </c>
      <c r="B587" s="201" t="str">
        <f t="shared" si="9"/>
        <v>This is relevant for purchased precursors and indicates whether the embedded direct emissions are determined based on default values ("TRUE") or actual measurements ("FALSE"). For the whole process, this indicator will calculate the share of embedded emissions determined by default values.</v>
      </c>
      <c r="C587" s="201" t="s">
        <v>2720</v>
      </c>
      <c r="D587" s="245"/>
      <c r="E587" s="245"/>
      <c r="F587" s="245"/>
      <c r="G587" s="245"/>
      <c r="H587" s="245"/>
    </row>
    <row r="588" spans="1:8" x14ac:dyDescent="0.35">
      <c r="A588" s="243">
        <v>584</v>
      </c>
      <c r="B588" s="201" t="str">
        <f t="shared" si="9"/>
        <v>Total (direct + indirect) specific embedded emissions of the production process, i.e. including any embedded indirect emissions from any precursors consumed in the process.</v>
      </c>
      <c r="C588" s="201" t="s">
        <v>2666</v>
      </c>
      <c r="D588" s="245"/>
      <c r="E588" s="245"/>
      <c r="F588" s="245"/>
      <c r="G588" s="245"/>
      <c r="H588" s="245"/>
    </row>
    <row r="589" spans="1:8" x14ac:dyDescent="0.35">
      <c r="A589" s="243">
        <v>585</v>
      </c>
      <c r="B589" s="201" t="str">
        <f t="shared" si="9"/>
        <v>EmbEm (direct)</v>
      </c>
      <c r="C589" s="201" t="s">
        <v>180</v>
      </c>
      <c r="D589" s="245"/>
      <c r="E589" s="245"/>
      <c r="F589" s="245"/>
      <c r="G589" s="245"/>
      <c r="H589" s="245"/>
    </row>
    <row r="590" spans="1:8" x14ac:dyDescent="0.35">
      <c r="A590" s="243">
        <v>586</v>
      </c>
      <c r="B590" s="201" t="str">
        <f t="shared" si="9"/>
        <v>Embedded direct emissions of the production process, i.e. including any embedded emissions from any precursors consumed in the process.</v>
      </c>
      <c r="C590" s="201" t="s">
        <v>2648</v>
      </c>
      <c r="D590" s="245"/>
      <c r="E590" s="245"/>
      <c r="F590" s="245"/>
      <c r="G590" s="245"/>
      <c r="H590" s="245"/>
    </row>
    <row r="591" spans="1:8" x14ac:dyDescent="0.35">
      <c r="A591" s="243">
        <v>587</v>
      </c>
      <c r="B591" s="201" t="str">
        <f t="shared" si="9"/>
        <v>EmbEm (indirect)</v>
      </c>
      <c r="C591" s="201" t="s">
        <v>181</v>
      </c>
      <c r="D591" s="245"/>
      <c r="E591" s="245"/>
      <c r="F591" s="245"/>
      <c r="G591" s="245"/>
      <c r="H591" s="245"/>
    </row>
    <row r="592" spans="1:8" x14ac:dyDescent="0.35">
      <c r="A592" s="243">
        <v>588</v>
      </c>
      <c r="B592" s="201" t="str">
        <f t="shared" si="9"/>
        <v>Embedded indirect emissions of the production process, i.e. including any embedded indirect emissions from any precursors consumed in the process.</v>
      </c>
      <c r="C592" s="201" t="s">
        <v>2649</v>
      </c>
      <c r="D592" s="245"/>
      <c r="E592" s="245"/>
      <c r="F592" s="245"/>
      <c r="G592" s="245"/>
      <c r="H592" s="245"/>
    </row>
    <row r="593" spans="1:8" x14ac:dyDescent="0.35">
      <c r="A593" s="243">
        <v>589</v>
      </c>
      <c r="B593" s="201" t="str">
        <f t="shared" si="9"/>
        <v>EmbEm (total)</v>
      </c>
      <c r="C593" s="201" t="s">
        <v>182</v>
      </c>
      <c r="D593" s="245"/>
      <c r="E593" s="245"/>
      <c r="F593" s="245"/>
      <c r="G593" s="245"/>
      <c r="H593" s="245"/>
    </row>
    <row r="594" spans="1:8" x14ac:dyDescent="0.35">
      <c r="A594" s="243">
        <v>590</v>
      </c>
      <c r="B594" s="201" t="str">
        <f t="shared" si="9"/>
        <v>Source of electricity EF</v>
      </c>
      <c r="C594" s="201" t="s">
        <v>523</v>
      </c>
      <c r="D594" s="245"/>
      <c r="E594" s="245"/>
      <c r="F594" s="245"/>
      <c r="G594" s="245"/>
      <c r="H594" s="245"/>
    </row>
    <row r="595" spans="1:8" x14ac:dyDescent="0.35">
      <c r="A595" s="243">
        <v>591</v>
      </c>
      <c r="B595" s="201" t="str">
        <f t="shared" si="9"/>
        <v>The source or method based on which the electricity emission factor (EF) was determined for the relevant production process or precursor.</v>
      </c>
      <c r="C595" s="201" t="s">
        <v>2714</v>
      </c>
      <c r="D595" s="245"/>
      <c r="E595" s="245"/>
      <c r="F595" s="245"/>
      <c r="G595" s="245"/>
      <c r="H595" s="245"/>
    </row>
    <row r="596" spans="1:8" x14ac:dyDescent="0.35">
      <c r="A596" s="243">
        <v>592</v>
      </c>
      <c r="B596" s="201" t="str">
        <f t="shared" si="9"/>
        <v>Where the electricity is not predominantly obtained from one source or the EF by one of the above sources, the EF is determined as a mix of the methods above.</v>
      </c>
      <c r="C596" s="201" t="s">
        <v>2631</v>
      </c>
      <c r="D596" s="245"/>
      <c r="E596" s="245"/>
      <c r="F596" s="245"/>
      <c r="G596" s="245"/>
      <c r="H596" s="245"/>
    </row>
    <row r="597" spans="1:8" x14ac:dyDescent="0.35">
      <c r="A597" s="243">
        <v>593</v>
      </c>
      <c r="B597" s="201" t="str">
        <f t="shared" si="9"/>
        <v>Specific electricity</v>
      </c>
      <c r="C597" s="201" t="s">
        <v>3476</v>
      </c>
      <c r="D597" s="245"/>
      <c r="E597" s="245"/>
      <c r="F597" s="245"/>
      <c r="G597" s="245"/>
      <c r="H597" s="245"/>
    </row>
    <row r="598" spans="1:8" x14ac:dyDescent="0.35">
      <c r="A598" s="243">
        <v>594</v>
      </c>
      <c r="B598" s="201" t="str">
        <f t="shared" si="9"/>
        <v>Specific electricity consumption within the production process, excluding any electricity embedded in purchased precursors.</v>
      </c>
      <c r="C598" s="201" t="s">
        <v>3477</v>
      </c>
      <c r="D598" s="245"/>
      <c r="E598" s="245"/>
      <c r="F598" s="245"/>
      <c r="G598" s="245"/>
      <c r="H598" s="245"/>
    </row>
    <row r="599" spans="1:8" ht="12" thickBot="1" x14ac:dyDescent="0.4">
      <c r="A599" s="243">
        <v>595</v>
      </c>
      <c r="B599" s="211" t="str">
        <f t="shared" si="9"/>
        <v>This is the country in which the relevant precursor is produced, where imported from outside the own installation.</v>
      </c>
      <c r="C599" s="211" t="s">
        <v>2647</v>
      </c>
      <c r="D599" s="245"/>
      <c r="E599" s="245"/>
      <c r="F599" s="245"/>
      <c r="G599" s="245"/>
      <c r="H599" s="245"/>
    </row>
    <row r="600" spans="1:8" ht="13.5" thickBot="1" x14ac:dyDescent="0.4">
      <c r="A600" s="243">
        <v>596</v>
      </c>
      <c r="B600" s="325" t="str">
        <f t="shared" si="9"/>
        <v>Total production process</v>
      </c>
      <c r="C600" s="325" t="s">
        <v>338</v>
      </c>
      <c r="D600" s="245"/>
      <c r="E600" s="245"/>
      <c r="F600" s="245"/>
      <c r="G600" s="245"/>
      <c r="H600" s="245"/>
    </row>
    <row r="601" spans="1:8" ht="12.5" x14ac:dyDescent="0.35">
      <c r="A601" s="243">
        <v>597</v>
      </c>
      <c r="B601" s="64" t="str">
        <f t="shared" si="9"/>
        <v>Production and consumption</v>
      </c>
      <c r="C601" s="64" t="s">
        <v>183</v>
      </c>
      <c r="D601" s="245"/>
      <c r="E601" s="245"/>
      <c r="F601" s="245"/>
      <c r="G601" s="245"/>
      <c r="H601" s="245"/>
    </row>
    <row r="602" spans="1:8" ht="12.5" x14ac:dyDescent="0.35">
      <c r="A602" s="243">
        <v>598</v>
      </c>
      <c r="B602" s="64" t="str">
        <f t="shared" si="9"/>
        <v>Total production of precursors</v>
      </c>
      <c r="C602" s="64" t="s">
        <v>184</v>
      </c>
      <c r="D602" s="245"/>
      <c r="E602" s="245"/>
      <c r="F602" s="245"/>
      <c r="G602" s="245"/>
      <c r="H602" s="245"/>
    </row>
    <row r="603" spans="1:8" x14ac:dyDescent="0.25">
      <c r="A603" s="243">
        <v>599</v>
      </c>
      <c r="B603" s="326" t="str">
        <f t="shared" si="9"/>
        <v>Type of aggregated good or precursor</v>
      </c>
      <c r="C603" s="326" t="s">
        <v>2505</v>
      </c>
      <c r="D603" s="245"/>
      <c r="E603" s="245"/>
      <c r="F603" s="245"/>
      <c r="G603" s="245"/>
      <c r="H603" s="245"/>
    </row>
    <row r="604" spans="1:8" x14ac:dyDescent="0.25">
      <c r="A604" s="243">
        <v>600</v>
      </c>
      <c r="B604" s="327" t="str">
        <f t="shared" si="9"/>
        <v>CN Name</v>
      </c>
      <c r="C604" s="327" t="s">
        <v>287</v>
      </c>
      <c r="D604" s="245"/>
      <c r="E604" s="245"/>
      <c r="F604" s="245"/>
      <c r="G604" s="245"/>
      <c r="H604" s="245"/>
    </row>
    <row r="605" spans="1:8" x14ac:dyDescent="0.25">
      <c r="A605" s="243">
        <v>601</v>
      </c>
      <c r="B605" s="327" t="str">
        <f t="shared" si="9"/>
        <v>Product name 
(used for communication with reporting declarant, e.g. on invoices)</v>
      </c>
      <c r="C605" s="327" t="s">
        <v>2611</v>
      </c>
      <c r="D605" s="245"/>
      <c r="E605" s="245"/>
      <c r="F605" s="245"/>
      <c r="G605" s="245"/>
      <c r="H605" s="245"/>
    </row>
    <row r="606" spans="1:8" x14ac:dyDescent="0.25">
      <c r="A606" s="243">
        <v>602</v>
      </c>
      <c r="B606" s="327" t="str">
        <f t="shared" si="9"/>
        <v>Source for electricity EF</v>
      </c>
      <c r="C606" s="327" t="s">
        <v>532</v>
      </c>
      <c r="D606" s="245"/>
      <c r="E606" s="245"/>
      <c r="F606" s="245"/>
      <c r="G606" s="245"/>
      <c r="H606" s="245"/>
    </row>
    <row r="607" spans="1:8" x14ac:dyDescent="0.25">
      <c r="A607" s="243">
        <v>603</v>
      </c>
      <c r="B607" s="327" t="str">
        <f t="shared" si="9"/>
        <v>Embedded electricity (MWh/t)</v>
      </c>
      <c r="C607" s="327" t="s">
        <v>2687</v>
      </c>
      <c r="D607" s="245"/>
      <c r="E607" s="245"/>
      <c r="F607" s="245"/>
      <c r="G607" s="245"/>
      <c r="H607" s="245"/>
    </row>
    <row r="608" spans="1:8" ht="13" x14ac:dyDescent="0.3">
      <c r="A608" s="243">
        <v>604</v>
      </c>
      <c r="B608" s="256" t="str">
        <f t="shared" si="9"/>
        <v>Embedded emissions covered by the carbon price</v>
      </c>
      <c r="C608" s="256" t="s">
        <v>557</v>
      </c>
      <c r="D608" s="245"/>
      <c r="E608" s="245"/>
      <c r="F608" s="245"/>
      <c r="G608" s="245"/>
      <c r="H608" s="245"/>
    </row>
    <row r="609" spans="1:8" ht="13" x14ac:dyDescent="0.3">
      <c r="A609" s="243">
        <v>605</v>
      </c>
      <c r="B609" s="256" t="str">
        <f t="shared" si="9"/>
        <v>Embedded emissions covered by rebate</v>
      </c>
      <c r="C609" s="256" t="s">
        <v>2488</v>
      </c>
      <c r="D609" s="245"/>
      <c r="E609" s="245"/>
      <c r="F609" s="245"/>
      <c r="G609" s="245"/>
      <c r="H609" s="245"/>
    </row>
    <row r="610" spans="1:8" x14ac:dyDescent="0.25">
      <c r="A610" s="243">
        <v>606</v>
      </c>
      <c r="B610" s="328" t="str">
        <f t="shared" si="9"/>
        <v>Example process A</v>
      </c>
      <c r="C610" s="328" t="s">
        <v>2609</v>
      </c>
      <c r="D610" s="245"/>
      <c r="E610" s="245"/>
      <c r="F610" s="245"/>
      <c r="G610" s="245"/>
      <c r="H610" s="245"/>
    </row>
    <row r="611" spans="1:8" x14ac:dyDescent="0.25">
      <c r="A611" s="243">
        <v>607</v>
      </c>
      <c r="B611" s="328" t="str">
        <f t="shared" si="9"/>
        <v>Iron or steel products</v>
      </c>
      <c r="C611" s="328" t="s">
        <v>242</v>
      </c>
      <c r="D611" s="245"/>
      <c r="E611" s="245"/>
      <c r="F611" s="245"/>
      <c r="G611" s="245"/>
      <c r="H611" s="245"/>
    </row>
    <row r="612" spans="1:8" x14ac:dyDescent="0.2">
      <c r="A612" s="243">
        <v>608</v>
      </c>
      <c r="B612" s="329" t="str">
        <f t="shared" si="9"/>
        <v>Semi-finished products of iron or non-alloy steel, containing by weight &lt; 0,25% carbon, of circular or polygonal cross-section, forged</v>
      </c>
      <c r="C612" s="329" t="s">
        <v>785</v>
      </c>
      <c r="D612" s="245"/>
      <c r="E612" s="245"/>
      <c r="F612" s="245"/>
      <c r="G612" s="245"/>
      <c r="H612" s="245"/>
    </row>
    <row r="613" spans="1:8" x14ac:dyDescent="0.25">
      <c r="A613" s="243">
        <v>609</v>
      </c>
      <c r="B613" s="330" t="str">
        <f t="shared" si="9"/>
        <v>Example name A</v>
      </c>
      <c r="C613" s="330" t="s">
        <v>2610</v>
      </c>
      <c r="D613" s="245"/>
      <c r="E613" s="245"/>
      <c r="F613" s="245"/>
      <c r="G613" s="245"/>
      <c r="H613" s="245"/>
    </row>
    <row r="614" spans="1:8" x14ac:dyDescent="0.25">
      <c r="A614" s="243">
        <v>610</v>
      </c>
      <c r="B614" s="330" t="str">
        <f t="shared" si="9"/>
        <v>tCO2e/t</v>
      </c>
      <c r="C614" s="330" t="s">
        <v>2608</v>
      </c>
      <c r="D614" s="245"/>
      <c r="E614" s="245"/>
      <c r="F614" s="245"/>
      <c r="G614" s="245"/>
      <c r="H614" s="245"/>
    </row>
    <row r="615" spans="1:8" x14ac:dyDescent="0.25">
      <c r="A615" s="243">
        <v>611</v>
      </c>
      <c r="B615" s="330" t="str">
        <f t="shared" si="9"/>
        <v>Coal or coke</v>
      </c>
      <c r="C615" s="330" t="s">
        <v>283</v>
      </c>
      <c r="D615" s="245"/>
      <c r="E615" s="245"/>
      <c r="F615" s="245"/>
      <c r="G615" s="245"/>
      <c r="H615" s="245"/>
    </row>
    <row r="616" spans="1:8" ht="12.5" x14ac:dyDescent="0.25">
      <c r="A616" s="243">
        <v>612</v>
      </c>
      <c r="B616" s="331" t="str">
        <f t="shared" si="9"/>
        <v>tax</v>
      </c>
      <c r="C616" s="331" t="s">
        <v>527</v>
      </c>
      <c r="D616" s="245"/>
      <c r="E616" s="245"/>
      <c r="F616" s="245"/>
      <c r="G616" s="245"/>
      <c r="H616" s="245"/>
    </row>
    <row r="617" spans="1:8" ht="12.5" x14ac:dyDescent="0.25">
      <c r="A617" s="243">
        <v>613</v>
      </c>
      <c r="B617" s="331" t="str">
        <f t="shared" si="9"/>
        <v>USD</v>
      </c>
      <c r="C617" s="331" t="s">
        <v>525</v>
      </c>
      <c r="D617" s="245"/>
      <c r="E617" s="245"/>
      <c r="F617" s="245"/>
      <c r="G617" s="245"/>
      <c r="H617" s="245"/>
    </row>
    <row r="618" spans="1:8" ht="13" thickBot="1" x14ac:dyDescent="0.3">
      <c r="A618" s="243">
        <v>614</v>
      </c>
      <c r="B618" s="332" t="str">
        <f t="shared" si="9"/>
        <v>USD/t</v>
      </c>
      <c r="C618" s="332" t="s">
        <v>2781</v>
      </c>
      <c r="D618" s="245"/>
      <c r="E618" s="245"/>
      <c r="F618" s="245"/>
      <c r="G618" s="245"/>
      <c r="H618" s="245"/>
    </row>
    <row r="619" spans="1:8" ht="13.5" thickBot="1" x14ac:dyDescent="0.4">
      <c r="A619" s="243">
        <v>615</v>
      </c>
      <c r="B619" s="275" t="str">
        <f t="shared" si="9"/>
        <v>Communication with reporting declarants</v>
      </c>
      <c r="C619" s="275" t="s">
        <v>3199</v>
      </c>
      <c r="D619" s="245"/>
      <c r="E619" s="245"/>
      <c r="F619" s="245"/>
      <c r="G619" s="245"/>
      <c r="H619" s="245"/>
    </row>
    <row r="620" spans="1:8" x14ac:dyDescent="0.35">
      <c r="A620" s="243">
        <v>616</v>
      </c>
      <c r="B620" s="203" t="str">
        <f t="shared" si="9"/>
        <v>This sheet summarises the main information from sheets "Summary_Processes" and "Summary_Products" to be communicated to the reporting declarants importing the goods into the European Union. In contrast to previous sheets, the headers and content of the tables will always be in English language in order to avoid translation problems with reporting declarants.</v>
      </c>
      <c r="C620" s="203" t="s">
        <v>3203</v>
      </c>
      <c r="D620" s="245"/>
      <c r="E620" s="245"/>
      <c r="F620" s="245"/>
      <c r="G620" s="245"/>
      <c r="H620" s="245"/>
    </row>
    <row r="621" spans="1:8" ht="15.5" x14ac:dyDescent="0.35">
      <c r="A621" s="243">
        <v>617</v>
      </c>
      <c r="B621" s="88" t="str">
        <f t="shared" si="9"/>
        <v>Summary of the installation and production processes</v>
      </c>
      <c r="C621" s="88" t="s">
        <v>2688</v>
      </c>
      <c r="D621" s="245"/>
      <c r="E621" s="245"/>
      <c r="F621" s="245"/>
      <c r="G621" s="245"/>
      <c r="H621" s="245"/>
    </row>
    <row r="622" spans="1:8" ht="14" x14ac:dyDescent="0.35">
      <c r="A622" s="243">
        <v>618</v>
      </c>
      <c r="B622" s="322" t="str">
        <f t="shared" si="9"/>
        <v>Installation details</v>
      </c>
      <c r="C622" s="322" t="s">
        <v>2697</v>
      </c>
      <c r="D622" s="245"/>
      <c r="E622" s="245"/>
      <c r="F622" s="245"/>
      <c r="G622" s="245"/>
      <c r="H622" s="245"/>
    </row>
    <row r="623" spans="1:8" ht="14" x14ac:dyDescent="0.35">
      <c r="A623" s="243">
        <v>619</v>
      </c>
      <c r="B623" s="322" t="str">
        <f t="shared" si="9"/>
        <v>Summary of the production processes and production routes, where relevant</v>
      </c>
      <c r="C623" s="322" t="s">
        <v>2689</v>
      </c>
      <c r="D623" s="245"/>
      <c r="E623" s="245"/>
      <c r="F623" s="245"/>
      <c r="G623" s="245"/>
      <c r="H623" s="245"/>
    </row>
    <row r="624" spans="1:8" ht="12.5" x14ac:dyDescent="0.35">
      <c r="A624" s="243">
        <v>620</v>
      </c>
      <c r="B624" s="173" t="str">
        <f t="shared" si="9"/>
        <v>Total direct emissions during reporting period:</v>
      </c>
      <c r="C624" s="173" t="s">
        <v>2702</v>
      </c>
      <c r="D624" s="245"/>
      <c r="E624" s="245"/>
      <c r="F624" s="245"/>
      <c r="G624" s="245"/>
      <c r="H624" s="245"/>
    </row>
    <row r="625" spans="1:8" ht="12.5" x14ac:dyDescent="0.35">
      <c r="A625" s="243">
        <v>621</v>
      </c>
      <c r="B625" s="333" t="str">
        <f t="shared" si="9"/>
        <v>Total indirect emissions during reporting period:</v>
      </c>
      <c r="C625" s="333" t="s">
        <v>2703</v>
      </c>
      <c r="D625" s="245"/>
      <c r="E625" s="245"/>
      <c r="F625" s="245"/>
      <c r="G625" s="245"/>
      <c r="H625" s="245"/>
    </row>
    <row r="626" spans="1:8" ht="12.5" x14ac:dyDescent="0.35">
      <c r="A626" s="243">
        <v>622</v>
      </c>
      <c r="B626" s="174" t="str">
        <f t="shared" si="9"/>
        <v>Total emissions during reporting period:</v>
      </c>
      <c r="C626" s="174" t="s">
        <v>2704</v>
      </c>
      <c r="D626" s="245"/>
      <c r="E626" s="245"/>
      <c r="F626" s="245"/>
      <c r="G626" s="245"/>
      <c r="H626" s="245"/>
    </row>
    <row r="627" spans="1:8" ht="13" x14ac:dyDescent="0.35">
      <c r="A627" s="243">
        <v>623</v>
      </c>
      <c r="B627" s="260" t="str">
        <f t="shared" si="9"/>
        <v>This is a hidden sheet for the calculation of the embedded emissions along the whole supply chain, including any relevant precursors produced within the same installation, or purchased from other installations.</v>
      </c>
      <c r="C627" s="260" t="s">
        <v>560</v>
      </c>
      <c r="D627" s="245"/>
      <c r="E627" s="245"/>
      <c r="F627" s="245"/>
      <c r="G627" s="245"/>
      <c r="H627" s="245"/>
    </row>
    <row r="628" spans="1:8" x14ac:dyDescent="0.35">
      <c r="A628" s="243">
        <v>624</v>
      </c>
      <c r="B628" s="69" t="str">
        <f t="shared" si="9"/>
        <v>Share of precursor consumed, per unit of good produced</v>
      </c>
      <c r="C628" s="69" t="s">
        <v>186</v>
      </c>
      <c r="D628" s="245"/>
      <c r="E628" s="245"/>
      <c r="F628" s="245"/>
      <c r="G628" s="245"/>
      <c r="H628" s="245"/>
    </row>
    <row r="629" spans="1:8" x14ac:dyDescent="0.35">
      <c r="A629" s="243">
        <v>625</v>
      </c>
      <c r="B629" s="69" t="str">
        <f t="shared" si="9"/>
        <v>Share of purchased precursor consumed, per unit of good produced</v>
      </c>
      <c r="C629" s="69" t="s">
        <v>513</v>
      </c>
      <c r="D629" s="245"/>
      <c r="E629" s="245"/>
      <c r="F629" s="245"/>
      <c r="G629" s="245"/>
      <c r="H629" s="245"/>
    </row>
    <row r="630" spans="1:8" x14ac:dyDescent="0.35">
      <c r="A630" s="243">
        <v>626</v>
      </c>
      <c r="B630" s="69" t="str">
        <f t="shared" si="9"/>
        <v>Precursors</v>
      </c>
      <c r="C630" s="69" t="s">
        <v>512</v>
      </c>
      <c r="D630" s="245"/>
      <c r="E630" s="245"/>
      <c r="F630" s="245"/>
      <c r="G630" s="245"/>
      <c r="H630" s="245"/>
    </row>
    <row r="631" spans="1:8" ht="12.5" x14ac:dyDescent="0.25">
      <c r="A631" s="243">
        <v>627</v>
      </c>
      <c r="B631" s="334" t="str">
        <f t="shared" si="9"/>
        <v>n.a.</v>
      </c>
      <c r="C631" s="334" t="s">
        <v>27</v>
      </c>
      <c r="D631" s="245"/>
      <c r="E631" s="245"/>
      <c r="F631" s="245"/>
      <c r="G631" s="245"/>
      <c r="H631" s="245"/>
    </row>
    <row r="632" spans="1:8" ht="12.5" x14ac:dyDescent="0.25">
      <c r="A632" s="243">
        <v>628</v>
      </c>
      <c r="B632" s="334" t="str">
        <f t="shared" si="9"/>
        <v>tonnes</v>
      </c>
      <c r="C632" s="334" t="s">
        <v>38</v>
      </c>
      <c r="D632" s="245"/>
      <c r="E632" s="245"/>
      <c r="F632" s="245"/>
      <c r="G632" s="245"/>
      <c r="H632" s="245"/>
    </row>
    <row r="633" spans="1:8" ht="12.5" x14ac:dyDescent="0.35">
      <c r="A633" s="243">
        <v>629</v>
      </c>
      <c r="B633" s="190" t="str">
        <f t="shared" si="9"/>
        <v>1000Nm3</v>
      </c>
      <c r="C633" s="190" t="s">
        <v>140</v>
      </c>
      <c r="D633" s="245"/>
      <c r="E633" s="245"/>
      <c r="F633" s="245"/>
      <c r="G633" s="245"/>
      <c r="H633" s="245"/>
    </row>
    <row r="634" spans="1:8" ht="12.5" x14ac:dyDescent="0.25">
      <c r="A634" s="243">
        <v>630</v>
      </c>
      <c r="B634" s="300" t="str">
        <f t="shared" si="9"/>
        <v>None</v>
      </c>
      <c r="C634" s="300" t="s">
        <v>2490</v>
      </c>
      <c r="D634" s="245"/>
      <c r="E634" s="245"/>
      <c r="F634" s="245"/>
      <c r="G634" s="245"/>
      <c r="H634" s="245"/>
    </row>
    <row r="635" spans="1:8" ht="12.5" x14ac:dyDescent="0.35">
      <c r="A635" s="243">
        <v>631</v>
      </c>
      <c r="B635" s="190" t="str">
        <f t="shared" si="9"/>
        <v>National Emissions Trading System</v>
      </c>
      <c r="C635" s="190" t="s">
        <v>3505</v>
      </c>
      <c r="D635" s="245"/>
      <c r="E635" s="245"/>
      <c r="F635" s="245"/>
      <c r="G635" s="245"/>
      <c r="H635" s="245"/>
    </row>
    <row r="636" spans="1:8" ht="12.5" x14ac:dyDescent="0.35">
      <c r="A636" s="243">
        <v>632</v>
      </c>
      <c r="B636" s="190" t="str">
        <f t="shared" si="9"/>
        <v>Carbon Tax</v>
      </c>
      <c r="C636" s="190" t="s">
        <v>3506</v>
      </c>
      <c r="D636" s="245"/>
      <c r="E636" s="245"/>
      <c r="F636" s="245"/>
      <c r="G636" s="245"/>
      <c r="H636" s="245"/>
    </row>
    <row r="637" spans="1:8" ht="12.5" x14ac:dyDescent="0.35">
      <c r="A637" s="243">
        <v>633</v>
      </c>
      <c r="B637" s="190" t="str">
        <f t="shared" si="9"/>
        <v>Combination</v>
      </c>
      <c r="C637" s="190" t="s">
        <v>2491</v>
      </c>
      <c r="D637" s="245"/>
      <c r="E637" s="245"/>
      <c r="F637" s="245"/>
      <c r="G637" s="245"/>
      <c r="H637" s="245"/>
    </row>
    <row r="638" spans="1:8" ht="12.5" x14ac:dyDescent="0.35">
      <c r="A638" s="243">
        <v>634</v>
      </c>
      <c r="B638" s="190" t="str">
        <f t="shared" si="9"/>
        <v>Other</v>
      </c>
      <c r="C638" s="190" t="s">
        <v>2492</v>
      </c>
      <c r="D638" s="245"/>
      <c r="E638" s="245"/>
      <c r="F638" s="245"/>
      <c r="G638" s="245"/>
      <c r="H638" s="245"/>
    </row>
    <row r="639" spans="1:8" ht="12.5" x14ac:dyDescent="0.35">
      <c r="A639" s="243">
        <v>635</v>
      </c>
      <c r="B639" s="190" t="str">
        <f t="shared" si="9"/>
        <v>Free allocation</v>
      </c>
      <c r="C639" s="190" t="s">
        <v>2482</v>
      </c>
      <c r="D639" s="245"/>
      <c r="E639" s="245"/>
      <c r="F639" s="245"/>
      <c r="G639" s="245"/>
      <c r="H639" s="245"/>
    </row>
    <row r="640" spans="1:8" ht="12.5" x14ac:dyDescent="0.35">
      <c r="A640" s="243">
        <v>636</v>
      </c>
      <c r="B640" s="190" t="str">
        <f t="shared" si="9"/>
        <v>Financial compensation</v>
      </c>
      <c r="C640" s="190" t="s">
        <v>2483</v>
      </c>
      <c r="D640" s="245"/>
      <c r="E640" s="245"/>
      <c r="F640" s="245"/>
      <c r="G640" s="245"/>
      <c r="H640" s="245"/>
    </row>
    <row r="641" spans="1:8" ht="12.5" x14ac:dyDescent="0.35">
      <c r="A641" s="243">
        <v>637</v>
      </c>
      <c r="B641" s="190" t="str">
        <f t="shared" si="9"/>
        <v>Tax deduction</v>
      </c>
      <c r="C641" s="190" t="s">
        <v>2484</v>
      </c>
      <c r="D641" s="245"/>
      <c r="E641" s="245"/>
      <c r="F641" s="245"/>
      <c r="G641" s="245"/>
      <c r="H641" s="245"/>
    </row>
    <row r="642" spans="1:8" ht="12.5" x14ac:dyDescent="0.25">
      <c r="A642" s="243">
        <v>638</v>
      </c>
      <c r="B642" s="335" t="str">
        <f t="shared" si="9"/>
        <v>h/year</v>
      </c>
      <c r="C642" s="335" t="s">
        <v>3478</v>
      </c>
      <c r="D642" s="245"/>
      <c r="E642" s="245"/>
      <c r="F642" s="245"/>
      <c r="G642" s="245"/>
      <c r="H642" s="245"/>
    </row>
    <row r="643" spans="1:8" ht="12.5" x14ac:dyDescent="0.25">
      <c r="A643" s="243">
        <v>639</v>
      </c>
      <c r="B643" s="335" t="str">
        <f t="shared" si="9"/>
        <v>1000Nm3/h</v>
      </c>
      <c r="C643" s="335" t="s">
        <v>98</v>
      </c>
      <c r="D643" s="245"/>
      <c r="E643" s="245"/>
      <c r="F643" s="245"/>
      <c r="G643" s="245"/>
      <c r="H643" s="245"/>
    </row>
    <row r="644" spans="1:8" ht="12.5" x14ac:dyDescent="0.25">
      <c r="A644" s="243">
        <v>640</v>
      </c>
      <c r="B644" s="335" t="str">
        <f t="shared" si="9"/>
        <v>g/Nm3</v>
      </c>
      <c r="C644" s="335" t="s">
        <v>97</v>
      </c>
      <c r="D644" s="245"/>
      <c r="E644" s="245"/>
      <c r="F644" s="245"/>
      <c r="G644" s="245"/>
      <c r="H644" s="245"/>
    </row>
    <row r="645" spans="1:8" ht="12.5" x14ac:dyDescent="0.25">
      <c r="A645" s="243">
        <v>641</v>
      </c>
      <c r="B645" s="335" t="str">
        <f t="shared" si="9"/>
        <v>Year</v>
      </c>
      <c r="C645" s="335" t="s">
        <v>246</v>
      </c>
      <c r="D645" s="245"/>
      <c r="E645" s="245"/>
      <c r="F645" s="245"/>
      <c r="G645" s="245"/>
      <c r="H645" s="245"/>
    </row>
    <row r="646" spans="1:8" ht="12.5" x14ac:dyDescent="0.25">
      <c r="A646" s="243">
        <v>642</v>
      </c>
      <c r="B646" s="300" t="str">
        <f t="shared" ref="B646:B709" si="10">IFERROR(INDEX(C646:M646,$A$3-2),$C646)</f>
        <v>Process emissions</v>
      </c>
      <c r="C646" s="300" t="s">
        <v>303</v>
      </c>
      <c r="D646" s="245"/>
      <c r="E646" s="245"/>
      <c r="F646" s="245"/>
      <c r="G646" s="245"/>
      <c r="H646" s="245"/>
    </row>
    <row r="647" spans="1:8" ht="12.5" x14ac:dyDescent="0.25">
      <c r="A647" s="243">
        <v>643</v>
      </c>
      <c r="B647" s="300" t="str">
        <f t="shared" si="10"/>
        <v>Slope method</v>
      </c>
      <c r="C647" s="300" t="s">
        <v>314</v>
      </c>
      <c r="D647" s="245"/>
      <c r="E647" s="245"/>
      <c r="F647" s="245"/>
      <c r="G647" s="245"/>
      <c r="H647" s="245"/>
    </row>
    <row r="648" spans="1:8" ht="12.5" x14ac:dyDescent="0.35">
      <c r="A648" s="243">
        <v>644</v>
      </c>
      <c r="B648" s="190" t="str">
        <f t="shared" si="10"/>
        <v>Natural gas</v>
      </c>
      <c r="C648" s="190" t="s">
        <v>284</v>
      </c>
      <c r="D648" s="245"/>
      <c r="E648" s="245"/>
      <c r="F648" s="245"/>
      <c r="G648" s="245"/>
      <c r="H648" s="245"/>
    </row>
    <row r="649" spans="1:8" ht="12.5" x14ac:dyDescent="0.35">
      <c r="A649" s="243">
        <v>645</v>
      </c>
      <c r="B649" s="190" t="str">
        <f t="shared" si="10"/>
        <v>Biogas</v>
      </c>
      <c r="C649" s="190" t="s">
        <v>285</v>
      </c>
      <c r="D649" s="245"/>
      <c r="E649" s="245"/>
      <c r="F649" s="245"/>
      <c r="G649" s="245"/>
      <c r="H649" s="245"/>
    </row>
    <row r="650" spans="1:8" ht="12.5" x14ac:dyDescent="0.35">
      <c r="A650" s="243">
        <v>646</v>
      </c>
      <c r="B650" s="190" t="str">
        <f t="shared" si="10"/>
        <v>Hydrogen</v>
      </c>
      <c r="C650" s="190" t="s">
        <v>13</v>
      </c>
      <c r="D650" s="245"/>
      <c r="E650" s="245"/>
      <c r="F650" s="245"/>
      <c r="G650" s="245"/>
      <c r="H650" s="245"/>
    </row>
    <row r="651" spans="1:8" ht="12.5" x14ac:dyDescent="0.35">
      <c r="A651" s="243">
        <v>647</v>
      </c>
      <c r="B651" s="190" t="str">
        <f t="shared" si="10"/>
        <v>Missing! Please assign ALL relevant aggregated goods categories to a 'production process'.</v>
      </c>
      <c r="C651" s="190" t="s">
        <v>508</v>
      </c>
      <c r="D651" s="245"/>
      <c r="E651" s="245"/>
      <c r="F651" s="245"/>
      <c r="G651" s="245"/>
      <c r="H651" s="245"/>
    </row>
    <row r="652" spans="1:8" ht="12.5" x14ac:dyDescent="0.25">
      <c r="A652" s="243">
        <v>648</v>
      </c>
      <c r="B652" s="300" t="str">
        <f t="shared" si="10"/>
        <v>Click here to proceed to next sheet</v>
      </c>
      <c r="C652" s="300" t="s">
        <v>341</v>
      </c>
      <c r="D652" s="245"/>
      <c r="E652" s="245"/>
      <c r="F652" s="245"/>
      <c r="G652" s="245"/>
      <c r="H652" s="245"/>
    </row>
    <row r="653" spans="1:8" ht="12.5" x14ac:dyDescent="0.25">
      <c r="A653" s="243">
        <v>649</v>
      </c>
      <c r="B653" s="300" t="str">
        <f t="shared" si="10"/>
        <v>Only direct production</v>
      </c>
      <c r="C653" s="300" t="s">
        <v>261</v>
      </c>
      <c r="D653" s="245"/>
      <c r="E653" s="245"/>
      <c r="F653" s="245"/>
      <c r="G653" s="245"/>
      <c r="H653" s="245"/>
    </row>
    <row r="654" spans="1:8" ht="12.5" x14ac:dyDescent="0.25">
      <c r="A654" s="243">
        <v>650</v>
      </c>
      <c r="B654" s="300" t="str">
        <f t="shared" si="10"/>
        <v>All production routes</v>
      </c>
      <c r="C654" s="300" t="s">
        <v>123</v>
      </c>
      <c r="D654" s="245"/>
      <c r="E654" s="245"/>
      <c r="F654" s="245"/>
      <c r="G654" s="245"/>
      <c r="H654" s="245"/>
    </row>
    <row r="655" spans="1:8" ht="12.5" x14ac:dyDescent="0.25">
      <c r="A655" s="243">
        <v>651</v>
      </c>
      <c r="B655" s="300" t="str">
        <f t="shared" si="10"/>
        <v>Please select…</v>
      </c>
      <c r="C655" s="300" t="s">
        <v>364</v>
      </c>
      <c r="D655" s="245"/>
      <c r="E655" s="245"/>
      <c r="F655" s="245"/>
      <c r="G655" s="245"/>
      <c r="H655" s="245"/>
    </row>
    <row r="656" spans="1:8" ht="12.5" x14ac:dyDescent="0.25">
      <c r="A656" s="243">
        <v>652</v>
      </c>
      <c r="B656" s="300" t="str">
        <f t="shared" si="10"/>
        <v>Incomplete!</v>
      </c>
      <c r="C656" s="300" t="s">
        <v>2456</v>
      </c>
      <c r="D656" s="245"/>
      <c r="E656" s="245"/>
      <c r="F656" s="245"/>
      <c r="G656" s="245"/>
      <c r="H656" s="245"/>
    </row>
    <row r="657" spans="1:8" ht="12.5" x14ac:dyDescent="0.25">
      <c r="A657" s="243">
        <v>653</v>
      </c>
      <c r="B657" s="300" t="str">
        <f t="shared" si="10"/>
        <v>Duplicate!</v>
      </c>
      <c r="C657" s="300" t="s">
        <v>2532</v>
      </c>
      <c r="D657" s="245"/>
      <c r="E657" s="245"/>
      <c r="F657" s="245"/>
      <c r="G657" s="245"/>
      <c r="H657" s="245"/>
    </row>
    <row r="658" spans="1:8" ht="12.5" x14ac:dyDescent="0.25">
      <c r="A658" s="243">
        <v>654</v>
      </c>
      <c r="B658" s="300" t="str">
        <f t="shared" si="10"/>
        <v>Measured</v>
      </c>
      <c r="C658" s="300" t="s">
        <v>2494</v>
      </c>
      <c r="D658" s="245"/>
      <c r="E658" s="245"/>
      <c r="F658" s="245"/>
      <c r="G658" s="245"/>
      <c r="H658" s="245"/>
    </row>
    <row r="659" spans="1:8" ht="12.5" x14ac:dyDescent="0.25">
      <c r="A659" s="243">
        <v>655</v>
      </c>
      <c r="B659" s="300" t="str">
        <f t="shared" si="10"/>
        <v>Default</v>
      </c>
      <c r="C659" s="300" t="s">
        <v>2495</v>
      </c>
      <c r="D659" s="245"/>
      <c r="E659" s="245"/>
      <c r="F659" s="245"/>
      <c r="G659" s="245"/>
      <c r="H659" s="245"/>
    </row>
    <row r="660" spans="1:8" ht="12.5" x14ac:dyDescent="0.25">
      <c r="A660" s="243">
        <v>656</v>
      </c>
      <c r="B660" s="300" t="str">
        <f t="shared" si="10"/>
        <v>Please click on this link for further guidance on how to complete this section.</v>
      </c>
      <c r="C660" s="300" t="s">
        <v>2605</v>
      </c>
      <c r="D660" s="245"/>
      <c r="E660" s="245"/>
      <c r="F660" s="245"/>
      <c r="G660" s="245"/>
      <c r="H660" s="245"/>
    </row>
    <row r="661" spans="1:8" ht="12.5" x14ac:dyDescent="0.25">
      <c r="A661" s="243">
        <v>657</v>
      </c>
      <c r="B661" s="300" t="str">
        <f t="shared" si="10"/>
        <v>Please click on this link if you want to go back to the relevant section for data entry.</v>
      </c>
      <c r="C661" s="300" t="s">
        <v>2499</v>
      </c>
      <c r="D661" s="245"/>
      <c r="E661" s="245"/>
      <c r="F661" s="245"/>
      <c r="G661" s="245"/>
      <c r="H661" s="245"/>
    </row>
    <row r="662" spans="1:8" ht="12.5" x14ac:dyDescent="0.25">
      <c r="A662" s="243">
        <v>658</v>
      </c>
      <c r="B662" s="300" t="str">
        <f t="shared" si="10"/>
        <v>Please click on this link to go to the "tool for calculation of the carbon price due".</v>
      </c>
      <c r="C662" s="300" t="s">
        <v>2744</v>
      </c>
      <c r="D662" s="245"/>
      <c r="E662" s="245"/>
      <c r="F662" s="245"/>
      <c r="G662" s="245"/>
      <c r="H662" s="245"/>
    </row>
    <row r="663" spans="1:8" ht="12.5" x14ac:dyDescent="0.25">
      <c r="A663" s="243">
        <v>659</v>
      </c>
      <c r="B663" s="300" t="str">
        <f t="shared" si="10"/>
        <v>Please click on this link to go to the "CHP Tool for attributing emissions between heat and electricity".</v>
      </c>
      <c r="C663" s="300" t="s">
        <v>2650</v>
      </c>
      <c r="D663" s="245"/>
      <c r="E663" s="245"/>
      <c r="F663" s="245"/>
      <c r="G663" s="245"/>
      <c r="H663" s="245"/>
    </row>
    <row r="664" spans="1:8" ht="12.5" x14ac:dyDescent="0.25">
      <c r="A664" s="243">
        <v>660</v>
      </c>
      <c r="B664" s="126" t="str">
        <f t="shared" si="10"/>
        <v>Cement</v>
      </c>
      <c r="C664" s="126" t="s">
        <v>2458</v>
      </c>
      <c r="D664" s="245"/>
      <c r="E664" s="245"/>
      <c r="F664" s="245"/>
      <c r="G664" s="245"/>
      <c r="H664" s="245"/>
    </row>
    <row r="665" spans="1:8" ht="12.5" x14ac:dyDescent="0.25">
      <c r="A665" s="243">
        <v>661</v>
      </c>
      <c r="B665" s="126" t="str">
        <f t="shared" si="10"/>
        <v>Cement clinker</v>
      </c>
      <c r="C665" s="126" t="s">
        <v>11</v>
      </c>
      <c r="D665" s="245"/>
      <c r="E665" s="245"/>
      <c r="F665" s="245"/>
      <c r="G665" s="245"/>
      <c r="H665" s="245"/>
    </row>
    <row r="666" spans="1:8" ht="12.5" x14ac:dyDescent="0.25">
      <c r="A666" s="243">
        <v>662</v>
      </c>
      <c r="B666" s="126" t="str">
        <f t="shared" si="10"/>
        <v xml:space="preserve">Calcined clays </v>
      </c>
      <c r="C666" s="126" t="s">
        <v>23</v>
      </c>
      <c r="D666" s="245"/>
      <c r="E666" s="245"/>
      <c r="F666" s="245"/>
      <c r="G666" s="245"/>
      <c r="H666" s="245"/>
    </row>
    <row r="667" spans="1:8" ht="12.5" x14ac:dyDescent="0.25">
      <c r="A667" s="243">
        <v>663</v>
      </c>
      <c r="B667" s="126" t="str">
        <f t="shared" si="10"/>
        <v>Aluminous cement</v>
      </c>
      <c r="C667" s="126" t="s">
        <v>17</v>
      </c>
      <c r="D667" s="245"/>
      <c r="E667" s="245"/>
      <c r="F667" s="245"/>
      <c r="G667" s="245"/>
      <c r="H667" s="245"/>
    </row>
    <row r="668" spans="1:8" ht="12.5" x14ac:dyDescent="0.25">
      <c r="A668" s="243">
        <v>664</v>
      </c>
      <c r="B668" s="126" t="str">
        <f t="shared" si="10"/>
        <v>Crude steel</v>
      </c>
      <c r="C668" s="126" t="s">
        <v>12</v>
      </c>
      <c r="D668" s="245"/>
      <c r="E668" s="245"/>
      <c r="F668" s="245"/>
      <c r="G668" s="245"/>
      <c r="H668" s="245"/>
    </row>
    <row r="669" spans="1:8" ht="12.5" x14ac:dyDescent="0.25">
      <c r="A669" s="243">
        <v>665</v>
      </c>
      <c r="B669" s="126" t="str">
        <f t="shared" si="10"/>
        <v>Basic oxygen steelmaking</v>
      </c>
      <c r="C669" s="126" t="s">
        <v>2465</v>
      </c>
      <c r="D669" s="245"/>
      <c r="E669" s="245"/>
      <c r="F669" s="245"/>
      <c r="G669" s="245"/>
      <c r="H669" s="245"/>
    </row>
    <row r="670" spans="1:8" ht="12.5" x14ac:dyDescent="0.25">
      <c r="A670" s="243">
        <v>666</v>
      </c>
      <c r="B670" s="126" t="str">
        <f t="shared" si="10"/>
        <v>Electric arc furnace</v>
      </c>
      <c r="C670" s="126" t="s">
        <v>2466</v>
      </c>
      <c r="D670" s="245"/>
      <c r="E670" s="245"/>
      <c r="F670" s="245"/>
      <c r="G670" s="245"/>
      <c r="H670" s="245"/>
    </row>
    <row r="671" spans="1:8" ht="12.5" x14ac:dyDescent="0.25">
      <c r="A671" s="243">
        <v>667</v>
      </c>
      <c r="B671" s="126" t="str">
        <f t="shared" si="10"/>
        <v>Other production routes</v>
      </c>
      <c r="C671" s="126" t="s">
        <v>124</v>
      </c>
      <c r="D671" s="245"/>
      <c r="E671" s="245"/>
      <c r="F671" s="245"/>
      <c r="G671" s="245"/>
      <c r="H671" s="245"/>
    </row>
    <row r="672" spans="1:8" ht="12.5" x14ac:dyDescent="0.25">
      <c r="A672" s="243">
        <v>668</v>
      </c>
      <c r="B672" s="126" t="str">
        <f t="shared" si="10"/>
        <v>Unknown production routes</v>
      </c>
      <c r="C672" s="126" t="s">
        <v>187</v>
      </c>
      <c r="D672" s="245"/>
      <c r="E672" s="245"/>
      <c r="F672" s="245"/>
      <c r="G672" s="245"/>
      <c r="H672" s="245"/>
    </row>
    <row r="673" spans="1:8" ht="12.5" x14ac:dyDescent="0.25">
      <c r="A673" s="243">
        <v>669</v>
      </c>
      <c r="B673" s="126" t="str">
        <f t="shared" si="10"/>
        <v>Direct reduced iron</v>
      </c>
      <c r="C673" s="126" t="s">
        <v>276</v>
      </c>
      <c r="D673" s="245"/>
      <c r="E673" s="245"/>
      <c r="F673" s="245"/>
      <c r="G673" s="245"/>
      <c r="H673" s="245"/>
    </row>
    <row r="674" spans="1:8" ht="12.5" x14ac:dyDescent="0.25">
      <c r="A674" s="243">
        <v>670</v>
      </c>
      <c r="B674" s="126" t="str">
        <f t="shared" si="10"/>
        <v>Pig iron</v>
      </c>
      <c r="C674" s="126" t="s">
        <v>2464</v>
      </c>
      <c r="D674" s="245"/>
      <c r="E674" s="245"/>
      <c r="F674" s="245"/>
      <c r="G674" s="245"/>
      <c r="H674" s="245"/>
    </row>
    <row r="675" spans="1:8" ht="12.5" x14ac:dyDescent="0.25">
      <c r="A675" s="243">
        <v>671</v>
      </c>
      <c r="B675" s="126" t="str">
        <f t="shared" si="10"/>
        <v>Blast furnace route</v>
      </c>
      <c r="C675" s="126" t="s">
        <v>18</v>
      </c>
      <c r="D675" s="245"/>
      <c r="E675" s="245"/>
      <c r="F675" s="245"/>
      <c r="G675" s="245"/>
      <c r="H675" s="245"/>
    </row>
    <row r="676" spans="1:8" ht="12.5" x14ac:dyDescent="0.25">
      <c r="A676" s="243">
        <v>672</v>
      </c>
      <c r="B676" s="126" t="str">
        <f t="shared" si="10"/>
        <v>Smelting reduction</v>
      </c>
      <c r="C676" s="126" t="s">
        <v>19</v>
      </c>
      <c r="D676" s="245"/>
      <c r="E676" s="245"/>
      <c r="F676" s="245"/>
      <c r="G676" s="245"/>
      <c r="H676" s="245"/>
    </row>
    <row r="677" spans="1:8" ht="12.5" x14ac:dyDescent="0.25">
      <c r="A677" s="243">
        <v>673</v>
      </c>
      <c r="B677" s="126" t="str">
        <f t="shared" si="10"/>
        <v>Alloys (FeMn, FeCr, FeNi)</v>
      </c>
      <c r="C677" s="126" t="s">
        <v>20</v>
      </c>
      <c r="D677" s="245"/>
      <c r="E677" s="245"/>
      <c r="F677" s="245"/>
      <c r="G677" s="245"/>
      <c r="H677" s="245"/>
    </row>
    <row r="678" spans="1:8" ht="12.5" x14ac:dyDescent="0.25">
      <c r="A678" s="243">
        <v>674</v>
      </c>
      <c r="B678" s="126" t="str">
        <f t="shared" si="10"/>
        <v>Sintered Ore</v>
      </c>
      <c r="C678" s="126" t="s">
        <v>2651</v>
      </c>
      <c r="D678" s="245"/>
      <c r="E678" s="245"/>
      <c r="F678" s="245"/>
      <c r="G678" s="245"/>
      <c r="H678" s="245"/>
    </row>
    <row r="679" spans="1:8" ht="12.5" x14ac:dyDescent="0.25">
      <c r="A679" s="243">
        <v>675</v>
      </c>
      <c r="B679" s="126" t="str">
        <f t="shared" si="10"/>
        <v>Steam reforming and partial oxidation</v>
      </c>
      <c r="C679" s="126" t="s">
        <v>2461</v>
      </c>
      <c r="D679" s="245"/>
      <c r="E679" s="245"/>
      <c r="F679" s="245"/>
      <c r="G679" s="245"/>
      <c r="H679" s="245"/>
    </row>
    <row r="680" spans="1:8" ht="12.5" x14ac:dyDescent="0.25">
      <c r="A680" s="243">
        <v>676</v>
      </c>
      <c r="B680" s="126" t="str">
        <f t="shared" si="10"/>
        <v>Electrolysis of water</v>
      </c>
      <c r="C680" s="126" t="s">
        <v>2459</v>
      </c>
      <c r="D680" s="245"/>
      <c r="E680" s="245"/>
      <c r="F680" s="245"/>
      <c r="G680" s="245"/>
      <c r="H680" s="245"/>
    </row>
    <row r="681" spans="1:8" ht="12.5" x14ac:dyDescent="0.25">
      <c r="A681" s="243">
        <v>677</v>
      </c>
      <c r="B681" s="126" t="str">
        <f t="shared" si="10"/>
        <v>Chlor-Alkali electrolysis and production of chlorates</v>
      </c>
      <c r="C681" s="126" t="s">
        <v>2460</v>
      </c>
      <c r="D681" s="245"/>
      <c r="E681" s="245"/>
      <c r="F681" s="245"/>
      <c r="G681" s="245"/>
      <c r="H681" s="245"/>
    </row>
    <row r="682" spans="1:8" ht="12.5" x14ac:dyDescent="0.25">
      <c r="A682" s="243">
        <v>678</v>
      </c>
      <c r="B682" s="126" t="str">
        <f t="shared" si="10"/>
        <v>Ammonia</v>
      </c>
      <c r="C682" s="126" t="s">
        <v>14</v>
      </c>
      <c r="D682" s="245"/>
      <c r="E682" s="245"/>
      <c r="F682" s="245"/>
      <c r="G682" s="245"/>
      <c r="H682" s="245"/>
    </row>
    <row r="683" spans="1:8" ht="12.5" x14ac:dyDescent="0.25">
      <c r="A683" s="243">
        <v>679</v>
      </c>
      <c r="B683" s="126" t="str">
        <f t="shared" si="10"/>
        <v>Haber-Bosch process with steam reforming of natural gas or biogas</v>
      </c>
      <c r="C683" s="126" t="s">
        <v>2462</v>
      </c>
      <c r="D683" s="245"/>
      <c r="E683" s="245"/>
      <c r="F683" s="245"/>
      <c r="G683" s="245"/>
      <c r="H683" s="245"/>
    </row>
    <row r="684" spans="1:8" ht="12.5" x14ac:dyDescent="0.25">
      <c r="A684" s="243">
        <v>680</v>
      </c>
      <c r="B684" s="126" t="str">
        <f t="shared" si="10"/>
        <v>Haber-Bosch process with gasification of coal or other fuels</v>
      </c>
      <c r="C684" s="126" t="s">
        <v>2463</v>
      </c>
      <c r="D684" s="245"/>
      <c r="E684" s="245"/>
      <c r="F684" s="245"/>
      <c r="G684" s="245"/>
      <c r="H684" s="245"/>
    </row>
    <row r="685" spans="1:8" ht="12.5" x14ac:dyDescent="0.25">
      <c r="A685" s="243">
        <v>681</v>
      </c>
      <c r="B685" s="126" t="str">
        <f t="shared" si="10"/>
        <v>Nitric acid</v>
      </c>
      <c r="C685" s="126" t="s">
        <v>15</v>
      </c>
      <c r="D685" s="245"/>
      <c r="E685" s="245"/>
      <c r="F685" s="245"/>
      <c r="G685" s="245"/>
      <c r="H685" s="245"/>
    </row>
    <row r="686" spans="1:8" ht="12.5" x14ac:dyDescent="0.25">
      <c r="A686" s="243">
        <v>682</v>
      </c>
      <c r="B686" s="126" t="str">
        <f t="shared" si="10"/>
        <v>Urea</v>
      </c>
      <c r="C686" s="126" t="s">
        <v>16</v>
      </c>
      <c r="D686" s="245"/>
      <c r="E686" s="245"/>
      <c r="F686" s="245"/>
      <c r="G686" s="245"/>
      <c r="H686" s="245"/>
    </row>
    <row r="687" spans="1:8" ht="12.5" x14ac:dyDescent="0.25">
      <c r="A687" s="243">
        <v>683</v>
      </c>
      <c r="B687" s="126" t="str">
        <f t="shared" si="10"/>
        <v>Mixed fertilisers</v>
      </c>
      <c r="C687" s="126" t="s">
        <v>3510</v>
      </c>
      <c r="D687" s="245"/>
      <c r="E687" s="245"/>
      <c r="F687" s="245"/>
      <c r="G687" s="245"/>
      <c r="H687" s="245"/>
    </row>
    <row r="688" spans="1:8" ht="12.5" x14ac:dyDescent="0.25">
      <c r="A688" s="243">
        <v>684</v>
      </c>
      <c r="B688" s="126" t="str">
        <f t="shared" si="10"/>
        <v>Aluminium products</v>
      </c>
      <c r="C688" s="126" t="s">
        <v>244</v>
      </c>
      <c r="D688" s="245"/>
      <c r="E688" s="245"/>
      <c r="F688" s="245"/>
      <c r="G688" s="245"/>
      <c r="H688" s="245"/>
    </row>
    <row r="689" spans="1:8" ht="12.5" x14ac:dyDescent="0.25">
      <c r="A689" s="243">
        <v>685</v>
      </c>
      <c r="B689" s="126" t="str">
        <f t="shared" si="10"/>
        <v>Unwrought aluminium</v>
      </c>
      <c r="C689" s="126" t="s">
        <v>243</v>
      </c>
      <c r="D689" s="245"/>
      <c r="E689" s="245"/>
      <c r="F689" s="245"/>
      <c r="G689" s="245"/>
      <c r="H689" s="245"/>
    </row>
    <row r="690" spans="1:8" ht="12.5" x14ac:dyDescent="0.25">
      <c r="A690" s="243">
        <v>686</v>
      </c>
      <c r="B690" s="126" t="str">
        <f t="shared" si="10"/>
        <v>Primary (electrolytic) smelting</v>
      </c>
      <c r="C690" s="126" t="s">
        <v>2467</v>
      </c>
      <c r="D690" s="245"/>
      <c r="E690" s="245"/>
      <c r="F690" s="245"/>
      <c r="G690" s="245"/>
      <c r="H690" s="245"/>
    </row>
    <row r="691" spans="1:8" ht="12.5" x14ac:dyDescent="0.25">
      <c r="A691" s="243">
        <v>687</v>
      </c>
      <c r="B691" s="126" t="str">
        <f t="shared" si="10"/>
        <v>Secondary melting (recycling)</v>
      </c>
      <c r="C691" s="126" t="s">
        <v>21</v>
      </c>
      <c r="D691" s="245"/>
      <c r="E691" s="245"/>
      <c r="F691" s="245"/>
      <c r="G691" s="245"/>
      <c r="H691" s="245"/>
    </row>
    <row r="692" spans="1:8" ht="12.5" x14ac:dyDescent="0.25">
      <c r="A692" s="243">
        <v>688</v>
      </c>
      <c r="B692" s="126" t="str">
        <f t="shared" si="10"/>
        <v>Electricity (export to EU)</v>
      </c>
      <c r="C692" s="126" t="s">
        <v>2677</v>
      </c>
      <c r="D692" s="245"/>
      <c r="E692" s="245"/>
      <c r="F692" s="245"/>
      <c r="G692" s="245"/>
      <c r="H692" s="245"/>
    </row>
    <row r="693" spans="1:8" ht="12.5" x14ac:dyDescent="0.25">
      <c r="A693" s="243">
        <v>689</v>
      </c>
      <c r="B693" s="126" t="str">
        <f t="shared" si="10"/>
        <v>The main reducing agent used</v>
      </c>
      <c r="C693" s="126" t="s">
        <v>281</v>
      </c>
      <c r="D693" s="245"/>
      <c r="E693" s="245"/>
      <c r="F693" s="245"/>
      <c r="G693" s="245"/>
      <c r="H693" s="245"/>
    </row>
    <row r="694" spans="1:8" ht="12" x14ac:dyDescent="0.3">
      <c r="A694" s="243">
        <v>690</v>
      </c>
      <c r="B694" s="336" t="str">
        <f t="shared" si="10"/>
        <v>Kaolinic clays (other than kaolin)</v>
      </c>
      <c r="C694" s="336" t="s">
        <v>574</v>
      </c>
      <c r="D694" s="245"/>
      <c r="E694" s="245"/>
      <c r="F694" s="245"/>
      <c r="G694" s="245"/>
      <c r="H694" s="245"/>
    </row>
    <row r="695" spans="1:8" ht="12" x14ac:dyDescent="0.3">
      <c r="A695" s="243">
        <v>691</v>
      </c>
      <c r="B695" s="336" t="str">
        <f t="shared" si="10"/>
        <v>Cement clinkers</v>
      </c>
      <c r="C695" s="336" t="s">
        <v>577</v>
      </c>
      <c r="D695" s="245"/>
      <c r="E695" s="245"/>
      <c r="F695" s="245"/>
      <c r="G695" s="245"/>
      <c r="H695" s="245"/>
    </row>
    <row r="696" spans="1:8" ht="12" x14ac:dyDescent="0.3">
      <c r="A696" s="243">
        <v>692</v>
      </c>
      <c r="B696" s="336" t="str">
        <f t="shared" si="10"/>
        <v>White portland cement, whether or not artificially coloured</v>
      </c>
      <c r="C696" s="336" t="s">
        <v>580</v>
      </c>
      <c r="D696" s="245"/>
      <c r="E696" s="245"/>
      <c r="F696" s="245"/>
      <c r="G696" s="245"/>
      <c r="H696" s="245"/>
    </row>
    <row r="697" spans="1:8" ht="12" x14ac:dyDescent="0.3">
      <c r="A697" s="243">
        <v>693</v>
      </c>
      <c r="B697" s="336" t="str">
        <f t="shared" si="10"/>
        <v>Portland cement (excl. white, whether or not artificially coloured)</v>
      </c>
      <c r="C697" s="336" t="s">
        <v>583</v>
      </c>
      <c r="D697" s="245"/>
      <c r="E697" s="245"/>
      <c r="F697" s="245"/>
      <c r="G697" s="245"/>
      <c r="H697" s="245"/>
    </row>
    <row r="698" spans="1:8" ht="12" x14ac:dyDescent="0.3">
      <c r="A698" s="243">
        <v>694</v>
      </c>
      <c r="B698" s="336" t="str">
        <f t="shared" si="10"/>
        <v>Cement, whether or not coloured (excl. portland cement and aluminous cement)</v>
      </c>
      <c r="C698" s="336" t="s">
        <v>588</v>
      </c>
      <c r="D698" s="245"/>
      <c r="E698" s="245"/>
      <c r="F698" s="245"/>
      <c r="G698" s="245"/>
      <c r="H698" s="245"/>
    </row>
    <row r="699" spans="1:8" ht="12" x14ac:dyDescent="0.3">
      <c r="A699" s="243">
        <v>695</v>
      </c>
      <c r="B699" s="336" t="str">
        <f t="shared" si="10"/>
        <v>Agglomerated iron ores and concentrates (excl. roasted iron pyrites)</v>
      </c>
      <c r="C699" s="336" t="s">
        <v>591</v>
      </c>
      <c r="D699" s="245"/>
      <c r="E699" s="245"/>
      <c r="F699" s="245"/>
      <c r="G699" s="245"/>
      <c r="H699" s="245"/>
    </row>
    <row r="700" spans="1:8" ht="12" x14ac:dyDescent="0.3">
      <c r="A700" s="243">
        <v>696</v>
      </c>
      <c r="B700" s="336" t="str">
        <f t="shared" si="10"/>
        <v>Electrical energy</v>
      </c>
      <c r="C700" s="336" t="s">
        <v>594</v>
      </c>
      <c r="D700" s="245"/>
      <c r="E700" s="245"/>
      <c r="F700" s="245"/>
      <c r="G700" s="245"/>
      <c r="H700" s="245"/>
    </row>
    <row r="701" spans="1:8" ht="12" x14ac:dyDescent="0.3">
      <c r="A701" s="243">
        <v>697</v>
      </c>
      <c r="B701" s="336" t="str">
        <f t="shared" si="10"/>
        <v>Nitric acid; sulphonitric acids</v>
      </c>
      <c r="C701" s="336" t="s">
        <v>599</v>
      </c>
      <c r="D701" s="245"/>
      <c r="E701" s="245"/>
      <c r="F701" s="245"/>
      <c r="G701" s="245"/>
      <c r="H701" s="245"/>
    </row>
    <row r="702" spans="1:8" ht="12" x14ac:dyDescent="0.3">
      <c r="A702" s="243">
        <v>698</v>
      </c>
      <c r="B702" s="336" t="str">
        <f t="shared" si="10"/>
        <v>Ammonia, anhydrous or in aqueous solution</v>
      </c>
      <c r="C702" s="336" t="s">
        <v>600</v>
      </c>
      <c r="D702" s="245"/>
      <c r="E702" s="245"/>
      <c r="F702" s="245"/>
      <c r="G702" s="245"/>
      <c r="H702" s="245"/>
    </row>
    <row r="703" spans="1:8" ht="12" x14ac:dyDescent="0.3">
      <c r="A703" s="243">
        <v>699</v>
      </c>
      <c r="B703" s="336" t="str">
        <f t="shared" si="10"/>
        <v>Anhydrous ammonia</v>
      </c>
      <c r="C703" s="336" t="s">
        <v>603</v>
      </c>
      <c r="D703" s="245"/>
      <c r="E703" s="245"/>
      <c r="F703" s="245"/>
      <c r="G703" s="245"/>
      <c r="H703" s="245"/>
    </row>
    <row r="704" spans="1:8" ht="12" x14ac:dyDescent="0.3">
      <c r="A704" s="243">
        <v>700</v>
      </c>
      <c r="B704" s="336" t="str">
        <f t="shared" si="10"/>
        <v>Ammonia in aqueous solution</v>
      </c>
      <c r="C704" s="336" t="s">
        <v>606</v>
      </c>
      <c r="D704" s="245"/>
      <c r="E704" s="245"/>
      <c r="F704" s="245"/>
      <c r="G704" s="245"/>
      <c r="H704" s="245"/>
    </row>
    <row r="705" spans="1:8" ht="12" x14ac:dyDescent="0.3">
      <c r="A705" s="243">
        <v>701</v>
      </c>
      <c r="B705" s="336" t="str">
        <f t="shared" si="10"/>
        <v>Nitrate of potassium</v>
      </c>
      <c r="C705" s="336" t="s">
        <v>609</v>
      </c>
      <c r="D705" s="245"/>
      <c r="E705" s="245"/>
      <c r="F705" s="245"/>
      <c r="G705" s="245"/>
      <c r="H705" s="245"/>
    </row>
    <row r="706" spans="1:8" ht="12" x14ac:dyDescent="0.3">
      <c r="A706" s="243">
        <v>702</v>
      </c>
      <c r="B706" s="336" t="str">
        <f t="shared" si="10"/>
        <v>Mineral or chemical nitrogenous fertilisers (excl. those in tablets or similar forms, or in packages with a gross weight of &lt;= 10 kg)</v>
      </c>
      <c r="C706" s="336" t="s">
        <v>610</v>
      </c>
      <c r="D706" s="245"/>
      <c r="E706" s="245"/>
      <c r="F706" s="245"/>
      <c r="G706" s="245"/>
      <c r="H706" s="245"/>
    </row>
    <row r="707" spans="1:8" ht="12" x14ac:dyDescent="0.3">
      <c r="A707" s="243">
        <v>703</v>
      </c>
      <c r="B707" s="336" t="str">
        <f t="shared" si="10"/>
        <v>Urea, whether or not in aqueous solution (excl. that in tablets or similar forms, or in packages with a gross weight of &lt;= 10 kg)</v>
      </c>
      <c r="C707" s="336" t="s">
        <v>611</v>
      </c>
      <c r="D707" s="245"/>
      <c r="E707" s="245"/>
      <c r="F707" s="245"/>
      <c r="G707" s="245"/>
      <c r="H707" s="245"/>
    </row>
    <row r="708" spans="1:8" ht="12" x14ac:dyDescent="0.3">
      <c r="A708" s="243">
        <v>704</v>
      </c>
      <c r="B708" s="336" t="str">
        <f t="shared" si="10"/>
        <v>Urea, whether or not in aqueous solution, containing &gt; 45% nitrogen in relation to the weight of the dry product (excl. that in tablets or similar forms, or in packages with a gross weight of &lt;= 10 kg)</v>
      </c>
      <c r="C708" s="336" t="s">
        <v>614</v>
      </c>
      <c r="D708" s="245"/>
      <c r="E708" s="245"/>
      <c r="F708" s="245"/>
      <c r="G708" s="245"/>
      <c r="H708" s="245"/>
    </row>
    <row r="709" spans="1:8" ht="12" x14ac:dyDescent="0.3">
      <c r="A709" s="243">
        <v>705</v>
      </c>
      <c r="B709" s="336" t="str">
        <f t="shared" si="10"/>
        <v>Urea, whether or not in aqueous solution, containing &lt;= 45% by weight of nitrogen on the dry anhydrous product (excl. goods of this chapter in tablets or similar forms or in packages of a gross weight of &lt;= 10 kg)</v>
      </c>
      <c r="C709" s="336" t="s">
        <v>617</v>
      </c>
      <c r="D709" s="245"/>
      <c r="E709" s="245"/>
      <c r="F709" s="245"/>
      <c r="G709" s="245"/>
      <c r="H709" s="245"/>
    </row>
    <row r="710" spans="1:8" ht="12" x14ac:dyDescent="0.3">
      <c r="A710" s="243">
        <v>706</v>
      </c>
      <c r="B710" s="336" t="str">
        <f t="shared" ref="B710:B773" si="11">IFERROR(INDEX(C710:M710,$A$3-2),$C710)</f>
        <v>Ammonium sulphate (excl. that in tablets or similar forms, or in packages with a gross weight of &lt;= 10 kg)</v>
      </c>
      <c r="C710" s="336" t="s">
        <v>620</v>
      </c>
      <c r="D710" s="245"/>
      <c r="E710" s="245"/>
      <c r="F710" s="245"/>
      <c r="G710" s="245"/>
      <c r="H710" s="245"/>
    </row>
    <row r="711" spans="1:8" ht="12" x14ac:dyDescent="0.3">
      <c r="A711" s="243">
        <v>707</v>
      </c>
      <c r="B711" s="336" t="str">
        <f t="shared" si="11"/>
        <v>Double salts and mixtures of ammonium sulphate and ammonium nitrate (excl. goods of this chapter in tablets or similar forms or in packages of a gross weight of &lt;= 10 kg)</v>
      </c>
      <c r="C711" s="336" t="s">
        <v>623</v>
      </c>
      <c r="D711" s="245"/>
      <c r="E711" s="245"/>
      <c r="F711" s="245"/>
      <c r="G711" s="245"/>
      <c r="H711" s="245"/>
    </row>
    <row r="712" spans="1:8" ht="12" x14ac:dyDescent="0.3">
      <c r="A712" s="243">
        <v>708</v>
      </c>
      <c r="B712" s="336" t="str">
        <f t="shared" si="11"/>
        <v>Ammonium nitrate, whether or not in aqueous solution (excl. that in tablets or similar forms, or in packages with a gross weight of &lt;= 10 kg)</v>
      </c>
      <c r="C712" s="336" t="s">
        <v>624</v>
      </c>
      <c r="D712" s="245"/>
      <c r="E712" s="245"/>
      <c r="F712" s="245"/>
      <c r="G712" s="245"/>
      <c r="H712" s="245"/>
    </row>
    <row r="713" spans="1:8" ht="12" x14ac:dyDescent="0.3">
      <c r="A713" s="243">
        <v>709</v>
      </c>
      <c r="B713" s="336" t="str">
        <f t="shared" si="11"/>
        <v>Ammonium nitrate in aqueous solution (excl. that in packages with a gross weight of &lt;= 10 kg)</v>
      </c>
      <c r="C713" s="336" t="s">
        <v>627</v>
      </c>
      <c r="D713" s="245"/>
      <c r="E713" s="245"/>
      <c r="F713" s="245"/>
      <c r="G713" s="245"/>
      <c r="H713" s="245"/>
    </row>
    <row r="714" spans="1:8" ht="12" x14ac:dyDescent="0.3">
      <c r="A714" s="243">
        <v>710</v>
      </c>
      <c r="B714" s="336" t="str">
        <f t="shared" si="11"/>
        <v>Ammonium nitrate (excl. that in aqueous solution, in tablets or similar forms, or in packages with a gross weight of &lt;= 10 kg)</v>
      </c>
      <c r="C714" s="336" t="s">
        <v>630</v>
      </c>
      <c r="D714" s="245"/>
      <c r="E714" s="245"/>
      <c r="F714" s="245"/>
      <c r="G714" s="245"/>
      <c r="H714" s="245"/>
    </row>
    <row r="715" spans="1:8" ht="12" x14ac:dyDescent="0.3">
      <c r="A715" s="243">
        <v>711</v>
      </c>
      <c r="B715" s="336" t="str">
        <f t="shared" si="11"/>
        <v>Mixtures of ammonium nitrate with calcium carbonate or other inorganic non-fertilising substances for use as fertilisers (excl. those in tablets or similar forms, or in packages with a gross weight of &lt;= 10 kg)</v>
      </c>
      <c r="C715" s="336" t="s">
        <v>631</v>
      </c>
      <c r="D715" s="245"/>
      <c r="E715" s="245"/>
      <c r="F715" s="245"/>
      <c r="G715" s="245"/>
      <c r="H715" s="245"/>
    </row>
    <row r="716" spans="1:8" ht="12" x14ac:dyDescent="0.3">
      <c r="A716" s="243">
        <v>712</v>
      </c>
      <c r="B716" s="336" t="str">
        <f t="shared" si="11"/>
        <v>Mixtures of ammonium nitrate with calcium carbonate or other inorganic non-fertilising substances, for use as fertilisers, containing &lt;= 28% nitrogen by weight (excl. those in tablets or similar forms, or in packages with a gross weight of &lt;= 10 kg)</v>
      </c>
      <c r="C716" s="336" t="s">
        <v>634</v>
      </c>
      <c r="D716" s="245"/>
      <c r="E716" s="245"/>
      <c r="F716" s="245"/>
      <c r="G716" s="245"/>
      <c r="H716" s="245"/>
    </row>
    <row r="717" spans="1:8" ht="12" x14ac:dyDescent="0.3">
      <c r="A717" s="243">
        <v>713</v>
      </c>
      <c r="B717" s="336" t="str">
        <f t="shared" si="11"/>
        <v>Mixtures of ammonium nitrate with calcium carbonate or other inorganic non-fertilising substances, for use as fertilisers, containing &gt; 28% nitrogen by weight (excl. those in tablets or similar forms, or in packages with a gross weight of &lt;= 10 kg)</v>
      </c>
      <c r="C717" s="336" t="s">
        <v>637</v>
      </c>
      <c r="D717" s="245"/>
      <c r="E717" s="245"/>
      <c r="F717" s="245"/>
      <c r="G717" s="245"/>
      <c r="H717" s="245"/>
    </row>
    <row r="718" spans="1:8" ht="12" x14ac:dyDescent="0.3">
      <c r="A718" s="243">
        <v>714</v>
      </c>
      <c r="B718" s="336" t="str">
        <f t="shared" si="11"/>
        <v>Sodium nitrate (excl. that in tablets or similar forms, or in packages with a gross weight of &lt;= 10 kg)</v>
      </c>
      <c r="C718" s="336" t="s">
        <v>640</v>
      </c>
      <c r="D718" s="245"/>
      <c r="E718" s="245"/>
      <c r="F718" s="245"/>
      <c r="G718" s="245"/>
      <c r="H718" s="245"/>
    </row>
    <row r="719" spans="1:8" ht="12" x14ac:dyDescent="0.3">
      <c r="A719" s="243">
        <v>715</v>
      </c>
      <c r="B719" s="336" t="str">
        <f t="shared" si="11"/>
        <v>Double salts and mixtures of calcium nitrate and ammonium nitrate (excl. those in tablets or similar forms, or in packages with a gross weight of &lt;= 10 kg)</v>
      </c>
      <c r="C719" s="336" t="s">
        <v>643</v>
      </c>
      <c r="D719" s="245"/>
      <c r="E719" s="245"/>
      <c r="F719" s="245"/>
      <c r="G719" s="245"/>
      <c r="H719" s="245"/>
    </row>
    <row r="720" spans="1:8" ht="12" x14ac:dyDescent="0.3">
      <c r="A720" s="243">
        <v>716</v>
      </c>
      <c r="B720" s="336" t="str">
        <f t="shared" si="11"/>
        <v>Mixtures of urea and ammonium nitrate in aqueous or ammoniacal solution (excl. those in packages with a gross weight of &lt;= 10 kg)</v>
      </c>
      <c r="C720" s="336" t="s">
        <v>646</v>
      </c>
      <c r="D720" s="245"/>
      <c r="E720" s="245"/>
      <c r="F720" s="245"/>
      <c r="G720" s="245"/>
      <c r="H720" s="245"/>
    </row>
    <row r="721" spans="1:8" ht="12" x14ac:dyDescent="0.3">
      <c r="A721" s="243">
        <v>717</v>
      </c>
      <c r="B721" s="336" t="str">
        <f t="shared" si="11"/>
        <v>Mineral or chemical nitrogen fertilisers (excl. urea; ammonium sulphate; ammonium nitrate; sodium nitrate; double salts and mixtures of ammonium nitrate with ammonium sulphate or calcium; mixtures of urea and ammonium nitrate in aqueous or ammoniacal solution; mixtures of ammonium nitrate and calcium carbonate or other non-fertilising inorganic elements; in tablets or similar in packages &lt;= 10 kg)</v>
      </c>
      <c r="C721" s="336" t="s">
        <v>649</v>
      </c>
      <c r="D721" s="245"/>
      <c r="E721" s="245"/>
      <c r="F721" s="245"/>
      <c r="G721" s="245"/>
      <c r="H721" s="245"/>
    </row>
    <row r="722" spans="1:8" ht="12" x14ac:dyDescent="0.3">
      <c r="A722" s="243">
        <v>718</v>
      </c>
      <c r="B722" s="336" t="str">
        <f t="shared" si="11"/>
        <v>Mineral or chemical fertilisers containing two or three of the fertilising elements nitrogen, phosphorus and potassium; other fertilisers (excl. pure animal or vegetable fertilisers or mineral or chemical nitrogenous, phosphatic or potassic fertilisers); animal, vegetable, mineral or chemical fertilisers in tablets or similar forms or in packages of a gross weight of &lt;= 10 kg</v>
      </c>
      <c r="C722" s="336" t="s">
        <v>650</v>
      </c>
      <c r="D722" s="245"/>
      <c r="E722" s="245"/>
      <c r="F722" s="245"/>
      <c r="G722" s="245"/>
      <c r="H722" s="245"/>
    </row>
    <row r="723" spans="1:8" ht="12" x14ac:dyDescent="0.3">
      <c r="A723" s="243">
        <v>719</v>
      </c>
      <c r="B723" s="336" t="str">
        <f t="shared" si="11"/>
        <v>Mineral or chemical fertilisers of animal or vegetable origin, in tablets or similar forms, or in packages with a gross weight of &lt;= 10 kg</v>
      </c>
      <c r="C723" s="336" t="s">
        <v>653</v>
      </c>
      <c r="D723" s="245"/>
      <c r="E723" s="245"/>
      <c r="F723" s="245"/>
      <c r="G723" s="245"/>
      <c r="H723" s="245"/>
    </row>
    <row r="724" spans="1:8" ht="12" x14ac:dyDescent="0.3">
      <c r="A724" s="243">
        <v>720</v>
      </c>
      <c r="B724" s="336" t="str">
        <f t="shared" si="11"/>
        <v>Mineral or chemical fertilisers containing the three fertilising elements nitrogen, phosphorus and potassium (excl. those in tablets or similar forms, or in packages with a gross weight of &lt;= 10 kg)</v>
      </c>
      <c r="C724" s="336" t="s">
        <v>654</v>
      </c>
      <c r="D724" s="245"/>
      <c r="E724" s="245"/>
      <c r="F724" s="245"/>
      <c r="G724" s="245"/>
      <c r="H724" s="245"/>
    </row>
    <row r="725" spans="1:8" ht="12" x14ac:dyDescent="0.3">
      <c r="A725" s="243">
        <v>721</v>
      </c>
      <c r="B725" s="336" t="str">
        <f t="shared" si="11"/>
        <v>Mineral or chemical fertilisers containing phosphorus and potassium, with a nitrogen content &gt; 10 % by weight on the dry anhydrous product (excl. those in tablets or similar forms, or in packages with a gross weight of &lt;= 10 kg)</v>
      </c>
      <c r="C725" s="336" t="s">
        <v>657</v>
      </c>
      <c r="D725" s="245"/>
      <c r="E725" s="245"/>
      <c r="F725" s="245"/>
      <c r="G725" s="245"/>
      <c r="H725" s="245"/>
    </row>
    <row r="726" spans="1:8" ht="12" x14ac:dyDescent="0.3">
      <c r="A726" s="243">
        <v>722</v>
      </c>
      <c r="B726" s="336" t="str">
        <f t="shared" si="11"/>
        <v>Mineral or chemical fertilisers containing nitrogen, phosphorus and potassium, with a nitrogen content &lt;= 10 % by weight on the dry anhydrous product (excl. those in tablets or similar forms, or in packages with a gross weight of &lt;= 10 kg)</v>
      </c>
      <c r="C726" s="336" t="s">
        <v>660</v>
      </c>
      <c r="D726" s="245"/>
      <c r="E726" s="245"/>
      <c r="F726" s="245"/>
      <c r="G726" s="245"/>
      <c r="H726" s="245"/>
    </row>
    <row r="727" spans="1:8" ht="12" x14ac:dyDescent="0.3">
      <c r="A727" s="243">
        <v>723</v>
      </c>
      <c r="B727" s="336" t="str">
        <f t="shared" si="11"/>
        <v>Diammonium hydrogenorthophosphate "diammonium phosphate" (excl. that in tablets or similar forms, or in packages with a gross weight of &lt;= 10 kg)</v>
      </c>
      <c r="C727" s="336" t="s">
        <v>663</v>
      </c>
      <c r="D727" s="245"/>
      <c r="E727" s="245"/>
      <c r="F727" s="245"/>
      <c r="G727" s="245"/>
      <c r="H727" s="245"/>
    </row>
    <row r="728" spans="1:8" ht="12" x14ac:dyDescent="0.3">
      <c r="A728" s="243">
        <v>724</v>
      </c>
      <c r="B728" s="336" t="str">
        <f t="shared" si="11"/>
        <v>Ammonium dihydrogenorthophosphate "monoammonium phosphate", whether or not mixed with diammonium hydrogenorthophosphate "diammonium phosphate" (excl. that in tablets or similar forms, or in packages with a gross weight of &lt;= 10 kg)</v>
      </c>
      <c r="C728" s="336" t="s">
        <v>666</v>
      </c>
      <c r="D728" s="245"/>
      <c r="E728" s="245"/>
      <c r="F728" s="245"/>
      <c r="G728" s="245"/>
      <c r="H728" s="245"/>
    </row>
    <row r="729" spans="1:8" ht="12" x14ac:dyDescent="0.3">
      <c r="A729" s="243">
        <v>725</v>
      </c>
      <c r="B729" s="336" t="str">
        <f t="shared" si="11"/>
        <v>Mineral or chemical fertilisers containing nitrates and phosphates (excl. ammonium dihydrogenorthophosphate "Monoammonium phosphate", diammonium hydrogenorthophosphate "Diammonium phosphate", and those in tablets or similar forms, or in packages with a gross weight of &lt;= 10 kg)</v>
      </c>
      <c r="C729" s="336" t="s">
        <v>669</v>
      </c>
      <c r="D729" s="245"/>
      <c r="E729" s="245"/>
      <c r="F729" s="245"/>
      <c r="G729" s="245"/>
      <c r="H729" s="245"/>
    </row>
    <row r="730" spans="1:8" ht="12" x14ac:dyDescent="0.3">
      <c r="A730" s="243">
        <v>726</v>
      </c>
      <c r="B730" s="336" t="str">
        <f t="shared" si="11"/>
        <v>Mineral or chemical fertilisers containing the two fertilising elements nitrogen (excl. nitrate) and phosphorus but not nitrates (excl. ammonium dihydrogenorthophosphate "monoammonium phosphate", diammonium hydrogenorthophosphate "diammonium phosphate" in tablets or similar forms, or in packages with a gross weight of &lt;= 10 kg)</v>
      </c>
      <c r="C730" s="336" t="s">
        <v>672</v>
      </c>
      <c r="D730" s="245"/>
      <c r="E730" s="245"/>
      <c r="F730" s="245"/>
      <c r="G730" s="245"/>
      <c r="H730" s="245"/>
    </row>
    <row r="731" spans="1:8" ht="12" x14ac:dyDescent="0.3">
      <c r="A731" s="243">
        <v>727</v>
      </c>
      <c r="B731" s="336" t="str">
        <f t="shared" si="11"/>
        <v>Mineral or chemical fertilisers containing the two fertilising elements nitrogen and potassium or one principal fertilising substance only, incl. mixtures of animal or vegetable fertilisers with chemical or mineral fertilisers (excl. those in tablets or similar forms, or in packages with a gross weight of &lt;= 10 kg)</v>
      </c>
      <c r="C731" s="336" t="s">
        <v>673</v>
      </c>
      <c r="D731" s="245"/>
      <c r="E731" s="245"/>
      <c r="F731" s="245"/>
      <c r="G731" s="245"/>
      <c r="H731" s="245"/>
    </row>
    <row r="732" spans="1:8" ht="12" x14ac:dyDescent="0.3">
      <c r="A732" s="243">
        <v>728</v>
      </c>
      <c r="B732" s="336" t="str">
        <f t="shared" si="11"/>
        <v>Mineral or chemical fertilisers containing the two fertilising elements nitrogen and potassium, or one principal fertilising substance only, incl. mixtures of animal or vegetable fertilisers with chemical or mineral fertilisers, containing &gt; 10% nitrogen by weight (excl. in tablets or similar forms, or in packages with a gross weight of &lt;= 10 kg)</v>
      </c>
      <c r="C732" s="336" t="s">
        <v>676</v>
      </c>
      <c r="D732" s="245"/>
      <c r="E732" s="245"/>
      <c r="F732" s="245"/>
      <c r="G732" s="245"/>
      <c r="H732" s="245"/>
    </row>
    <row r="733" spans="1:8" ht="12" x14ac:dyDescent="0.3">
      <c r="A733" s="243">
        <v>729</v>
      </c>
      <c r="B733" s="336" t="str">
        <f t="shared" si="11"/>
        <v>Mineral or chemical fertilisers containing the two fertilising elements nitrogen and potassium, or one main fertilising element, incl. mixtures of animal or vegetable fertilisers with chemical or mineral fertilisers, not containing nitrogen or with a nitrogen content, by weight, of &lt;= 10% (excl. in tablets or similar forms or in packages of a gross weight of &lt;= 10 kg)</v>
      </c>
      <c r="C733" s="336" t="s">
        <v>679</v>
      </c>
      <c r="D733" s="245"/>
      <c r="E733" s="245"/>
      <c r="F733" s="245"/>
      <c r="G733" s="245"/>
      <c r="H733" s="245"/>
    </row>
    <row r="734" spans="1:8" ht="12" x14ac:dyDescent="0.3">
      <c r="A734" s="243">
        <v>730</v>
      </c>
      <c r="B734" s="336" t="str">
        <f t="shared" si="11"/>
        <v>Pig iron and spiegeleisen, in pigs, blocks or other primary forms</v>
      </c>
      <c r="C734" s="336" t="s">
        <v>680</v>
      </c>
      <c r="D734" s="245"/>
      <c r="E734" s="245"/>
      <c r="F734" s="245"/>
      <c r="G734" s="245"/>
      <c r="H734" s="245"/>
    </row>
    <row r="735" spans="1:8" ht="12" x14ac:dyDescent="0.3">
      <c r="A735" s="243">
        <v>731</v>
      </c>
      <c r="B735" s="336" t="str">
        <f t="shared" si="11"/>
        <v>Non-alloy pig iron in pigs, blocks or other primary forms, containing, by weight, &lt;= 0,5% of phosphorous</v>
      </c>
      <c r="C735" s="336" t="s">
        <v>681</v>
      </c>
      <c r="D735" s="245"/>
      <c r="E735" s="245"/>
      <c r="F735" s="245"/>
      <c r="G735" s="245"/>
      <c r="H735" s="245"/>
    </row>
    <row r="736" spans="1:8" ht="12" x14ac:dyDescent="0.3">
      <c r="A736" s="243">
        <v>732</v>
      </c>
      <c r="B736" s="336" t="str">
        <f t="shared" si="11"/>
        <v>Non-alloy pig iron in pigs, blocks or other primary forms, containing by weight &lt;= 0,5% phosphorus, &gt;= 0,4% manganese and &lt;= 1% silicon</v>
      </c>
      <c r="C736" s="336" t="s">
        <v>684</v>
      </c>
      <c r="D736" s="245"/>
      <c r="E736" s="245"/>
      <c r="F736" s="245"/>
      <c r="G736" s="245"/>
      <c r="H736" s="245"/>
    </row>
    <row r="737" spans="1:8" ht="12" x14ac:dyDescent="0.3">
      <c r="A737" s="243">
        <v>733</v>
      </c>
      <c r="B737" s="336" t="str">
        <f t="shared" si="11"/>
        <v>Non-alloy pig iron in pigs, blocks or other primary forms, containing by weight &lt;= 0,5% phosphorus, &gt;= 0,4% manganese and &gt; 1% silicon</v>
      </c>
      <c r="C737" s="336" t="s">
        <v>687</v>
      </c>
      <c r="D737" s="245"/>
      <c r="E737" s="245"/>
      <c r="F737" s="245"/>
      <c r="G737" s="245"/>
      <c r="H737" s="245"/>
    </row>
    <row r="738" spans="1:8" ht="12" x14ac:dyDescent="0.3">
      <c r="A738" s="243">
        <v>734</v>
      </c>
      <c r="B738" s="336" t="str">
        <f t="shared" si="11"/>
        <v>Non-alloy pig iron in pigs, blocks or other primary forms, containing by weight &lt;= 0,5% phosphorus, and &gt;= 0,1% but &lt; 0,4% manganese</v>
      </c>
      <c r="C738" s="336" t="s">
        <v>690</v>
      </c>
      <c r="D738" s="245"/>
      <c r="E738" s="245"/>
      <c r="F738" s="245"/>
      <c r="G738" s="245"/>
      <c r="H738" s="245"/>
    </row>
    <row r="739" spans="1:8" ht="12" x14ac:dyDescent="0.3">
      <c r="A739" s="243">
        <v>735</v>
      </c>
      <c r="B739" s="336" t="str">
        <f t="shared" si="11"/>
        <v>Non-alloy pig iron in pigs, blocks or other primary forms, containing by weight &lt;= 0,5% phosphorus, and &lt;= 0,1% manganese</v>
      </c>
      <c r="C739" s="336" t="s">
        <v>693</v>
      </c>
      <c r="D739" s="245"/>
      <c r="E739" s="245"/>
      <c r="F739" s="245"/>
      <c r="G739" s="245"/>
      <c r="H739" s="245"/>
    </row>
    <row r="740" spans="1:8" ht="12" x14ac:dyDescent="0.3">
      <c r="A740" s="243">
        <v>736</v>
      </c>
      <c r="B740" s="336" t="str">
        <f t="shared" si="11"/>
        <v>Non-alloy pig iron in pigs, blocks or other primary forms, containing by weight &gt;= 0,5% phosphorus</v>
      </c>
      <c r="C740" s="336" t="s">
        <v>696</v>
      </c>
      <c r="D740" s="245"/>
      <c r="E740" s="245"/>
      <c r="F740" s="245"/>
      <c r="G740" s="245"/>
      <c r="H740" s="245"/>
    </row>
    <row r="741" spans="1:8" ht="12" x14ac:dyDescent="0.3">
      <c r="A741" s="243">
        <v>737</v>
      </c>
      <c r="B741" s="336" t="str">
        <f t="shared" si="11"/>
        <v>Alloy pig iron and spiegeleisen, in pigs, blocks or other primary forms</v>
      </c>
      <c r="C741" s="336" t="s">
        <v>697</v>
      </c>
      <c r="D741" s="245"/>
      <c r="E741" s="245"/>
      <c r="F741" s="245"/>
      <c r="G741" s="245"/>
      <c r="H741" s="245"/>
    </row>
    <row r="742" spans="1:8" ht="12" x14ac:dyDescent="0.3">
      <c r="A742" s="243">
        <v>738</v>
      </c>
      <c r="B742" s="336" t="str">
        <f t="shared" si="11"/>
        <v>Alloy pig iron in pigs, blocks or other primary forms, containing by weight &gt;= 0,3% but &lt;= 1% titanium and &gt;= 0,5% but &lt;= 1% vanadium</v>
      </c>
      <c r="C742" s="336" t="s">
        <v>700</v>
      </c>
      <c r="D742" s="245"/>
      <c r="E742" s="245"/>
      <c r="F742" s="245"/>
      <c r="G742" s="245"/>
      <c r="H742" s="245"/>
    </row>
    <row r="743" spans="1:8" ht="12" x14ac:dyDescent="0.3">
      <c r="A743" s="243">
        <v>739</v>
      </c>
      <c r="B743" s="336" t="str">
        <f t="shared" si="11"/>
        <v>Alloy pig iron and spiegeleisen, in pigs, blocks or other primary forms (excl. alloy iron containing, by weight, &gt;= 0,3% but &lt;= 1% titanium and &gt;= 0,5% but &lt;= 1% vanadium)</v>
      </c>
      <c r="C743" s="336" t="s">
        <v>703</v>
      </c>
      <c r="D743" s="245"/>
      <c r="E743" s="245"/>
      <c r="F743" s="245"/>
      <c r="G743" s="245"/>
      <c r="H743" s="245"/>
    </row>
    <row r="744" spans="1:8" ht="12" x14ac:dyDescent="0.3">
      <c r="A744" s="243">
        <v>740</v>
      </c>
      <c r="B744" s="336" t="str">
        <f t="shared" si="11"/>
        <v>Ferro-manganese, containing by weight &gt; 2% of carbon</v>
      </c>
      <c r="C744" s="336" t="s">
        <v>704</v>
      </c>
      <c r="D744" s="245"/>
      <c r="E744" s="245"/>
      <c r="F744" s="245"/>
      <c r="G744" s="245"/>
      <c r="H744" s="245"/>
    </row>
    <row r="745" spans="1:8" ht="12" x14ac:dyDescent="0.3">
      <c r="A745" s="243">
        <v>741</v>
      </c>
      <c r="B745" s="336" t="str">
        <f t="shared" si="11"/>
        <v>Ferro-manganese, containing by weight &gt; 2% carbon, with a granulometry &lt;= 5 mm and a manganese content by weight &gt; 65%</v>
      </c>
      <c r="C745" s="336" t="s">
        <v>707</v>
      </c>
      <c r="D745" s="245"/>
      <c r="E745" s="245"/>
      <c r="F745" s="245"/>
      <c r="G745" s="245"/>
      <c r="H745" s="245"/>
    </row>
    <row r="746" spans="1:8" ht="12" x14ac:dyDescent="0.3">
      <c r="A746" s="243">
        <v>742</v>
      </c>
      <c r="B746" s="336" t="str">
        <f t="shared" si="11"/>
        <v>Ferro-manganese, containing by weight &gt; 2% carbon (excl. ferro-manganese with a granulometry of &lt;= 5 mm and containing by weight &gt; 65% manganese)</v>
      </c>
      <c r="C746" s="336" t="s">
        <v>710</v>
      </c>
      <c r="D746" s="245"/>
      <c r="E746" s="245"/>
      <c r="F746" s="245"/>
      <c r="G746" s="245"/>
      <c r="H746" s="245"/>
    </row>
    <row r="747" spans="1:8" ht="12" x14ac:dyDescent="0.3">
      <c r="A747" s="243">
        <v>743</v>
      </c>
      <c r="B747" s="336" t="str">
        <f t="shared" si="11"/>
        <v>Ferro-manganese, containing by weight &lt;= 2% carbon</v>
      </c>
      <c r="C747" s="336" t="s">
        <v>713</v>
      </c>
      <c r="D747" s="245"/>
      <c r="E747" s="245"/>
      <c r="F747" s="245"/>
      <c r="G747" s="245"/>
      <c r="H747" s="245"/>
    </row>
    <row r="748" spans="1:8" ht="12" x14ac:dyDescent="0.3">
      <c r="A748" s="243">
        <v>744</v>
      </c>
      <c r="B748" s="336" t="str">
        <f t="shared" si="11"/>
        <v>Ferro-chromium, containing by weight &gt; 4% of carbon</v>
      </c>
      <c r="C748" s="336" t="s">
        <v>714</v>
      </c>
      <c r="D748" s="245"/>
      <c r="E748" s="245"/>
      <c r="F748" s="245"/>
      <c r="G748" s="245"/>
      <c r="H748" s="245"/>
    </row>
    <row r="749" spans="1:8" ht="12" x14ac:dyDescent="0.3">
      <c r="A749" s="243">
        <v>745</v>
      </c>
      <c r="B749" s="336" t="str">
        <f t="shared" si="11"/>
        <v>Ferro-chromium, containing by weight &gt; 4% but &lt;= 6% carbon</v>
      </c>
      <c r="C749" s="336" t="s">
        <v>717</v>
      </c>
      <c r="D749" s="245"/>
      <c r="E749" s="245"/>
      <c r="F749" s="245"/>
      <c r="G749" s="245"/>
      <c r="H749" s="245"/>
    </row>
    <row r="750" spans="1:8" ht="12" x14ac:dyDescent="0.3">
      <c r="A750" s="243">
        <v>746</v>
      </c>
      <c r="B750" s="336" t="str">
        <f t="shared" si="11"/>
        <v>Ferro-chromium, containing by weight &gt; 6% carbon</v>
      </c>
      <c r="C750" s="336" t="s">
        <v>720</v>
      </c>
      <c r="D750" s="245"/>
      <c r="E750" s="245"/>
      <c r="F750" s="245"/>
      <c r="G750" s="245"/>
      <c r="H750" s="245"/>
    </row>
    <row r="751" spans="1:8" ht="12" x14ac:dyDescent="0.3">
      <c r="A751" s="243">
        <v>747</v>
      </c>
      <c r="B751" s="336" t="str">
        <f t="shared" si="11"/>
        <v>Ferro-chromium, containing by weight &lt;= 4% of carbon</v>
      </c>
      <c r="C751" s="336" t="s">
        <v>721</v>
      </c>
      <c r="D751" s="245"/>
      <c r="E751" s="245"/>
      <c r="F751" s="245"/>
      <c r="G751" s="245"/>
      <c r="H751" s="245"/>
    </row>
    <row r="752" spans="1:8" ht="12" x14ac:dyDescent="0.3">
      <c r="A752" s="243">
        <v>748</v>
      </c>
      <c r="B752" s="336" t="str">
        <f t="shared" si="11"/>
        <v>Ferro-chromium, containing by weight &lt;= 0,05% carbon</v>
      </c>
      <c r="C752" s="336" t="s">
        <v>724</v>
      </c>
      <c r="D752" s="245"/>
      <c r="E752" s="245"/>
      <c r="F752" s="245"/>
      <c r="G752" s="245"/>
      <c r="H752" s="245"/>
    </row>
    <row r="753" spans="1:8" ht="12" x14ac:dyDescent="0.3">
      <c r="A753" s="243">
        <v>749</v>
      </c>
      <c r="B753" s="336" t="str">
        <f t="shared" si="11"/>
        <v>Ferro-chromium, containing by weight &gt; 0,05% but &lt;= 0,5% carbon</v>
      </c>
      <c r="C753" s="336" t="s">
        <v>727</v>
      </c>
      <c r="D753" s="245"/>
      <c r="E753" s="245"/>
      <c r="F753" s="245"/>
      <c r="G753" s="245"/>
      <c r="H753" s="245"/>
    </row>
    <row r="754" spans="1:8" ht="12" x14ac:dyDescent="0.3">
      <c r="A754" s="243">
        <v>750</v>
      </c>
      <c r="B754" s="336" t="str">
        <f t="shared" si="11"/>
        <v>Ferro-chromium, containing by weight &gt; 0,5% but &lt;= 4% carbon</v>
      </c>
      <c r="C754" s="336" t="s">
        <v>730</v>
      </c>
      <c r="D754" s="245"/>
      <c r="E754" s="245"/>
      <c r="F754" s="245"/>
      <c r="G754" s="245"/>
      <c r="H754" s="245"/>
    </row>
    <row r="755" spans="1:8" ht="12" x14ac:dyDescent="0.3">
      <c r="A755" s="243">
        <v>751</v>
      </c>
      <c r="B755" s="336" t="str">
        <f t="shared" si="11"/>
        <v>Ferro-nickel</v>
      </c>
      <c r="C755" s="336" t="s">
        <v>733</v>
      </c>
      <c r="D755" s="245"/>
      <c r="E755" s="245"/>
      <c r="F755" s="245"/>
      <c r="G755" s="245"/>
      <c r="H755" s="245"/>
    </row>
    <row r="756" spans="1:8" ht="12" x14ac:dyDescent="0.3">
      <c r="A756" s="243">
        <v>752</v>
      </c>
      <c r="B756" s="336" t="str">
        <f t="shared" si="11"/>
        <v>Ferrous products obtained by direct reduction of iron ore and other spongy ferrous products, in lumps, pellets or similar forms; iron having a minimum purity by weight of 99,94%, in lumps, pellets or similar forms</v>
      </c>
      <c r="C756" s="336" t="s">
        <v>734</v>
      </c>
      <c r="D756" s="245"/>
      <c r="E756" s="245"/>
      <c r="F756" s="245"/>
      <c r="G756" s="245"/>
      <c r="H756" s="245"/>
    </row>
    <row r="757" spans="1:8" ht="12" x14ac:dyDescent="0.3">
      <c r="A757" s="243">
        <v>753</v>
      </c>
      <c r="B757" s="336" t="str">
        <f t="shared" si="11"/>
        <v>Ferrous products obtained by direct reduction of iron ore, in lumps, pellets or similar forms</v>
      </c>
      <c r="C757" s="336" t="s">
        <v>737</v>
      </c>
      <c r="D757" s="245"/>
      <c r="E757" s="245"/>
      <c r="F757" s="245"/>
      <c r="G757" s="245"/>
      <c r="H757" s="245"/>
    </row>
    <row r="758" spans="1:8" ht="12" x14ac:dyDescent="0.3">
      <c r="A758" s="243">
        <v>754</v>
      </c>
      <c r="B758" s="336" t="str">
        <f t="shared" si="11"/>
        <v>Spongy ferrous products, obtained from molten pig iron by atomisation, iron of a purity of &gt;= 99,94%, in lumps, pellets or similar forms</v>
      </c>
      <c r="C758" s="336" t="s">
        <v>740</v>
      </c>
      <c r="D758" s="245"/>
      <c r="E758" s="245"/>
      <c r="F758" s="245"/>
      <c r="G758" s="245"/>
      <c r="H758" s="245"/>
    </row>
    <row r="759" spans="1:8" ht="12" x14ac:dyDescent="0.3">
      <c r="A759" s="243">
        <v>755</v>
      </c>
      <c r="B759" s="336" t="str">
        <f t="shared" si="11"/>
        <v>Granules and powders of pig iron, spiegeleisen, iron or steel (excl. granules and powders of ferro-alloys, turnings and filings of iron or steel, radioactive iron powders "isotopes" and certain low-calibre, substandard balls for ballbearings)</v>
      </c>
      <c r="C759" s="336" t="s">
        <v>741</v>
      </c>
      <c r="D759" s="245"/>
      <c r="E759" s="245"/>
      <c r="F759" s="245"/>
      <c r="G759" s="245"/>
      <c r="H759" s="245"/>
    </row>
    <row r="760" spans="1:8" ht="12" x14ac:dyDescent="0.3">
      <c r="A760" s="243">
        <v>756</v>
      </c>
      <c r="B760" s="336" t="str">
        <f t="shared" si="11"/>
        <v>Granules, of pig iron, spiegeleisen, iron or steel (excl. granules of ferro-alloys, turnings and filings of iron or steel, certain small calibre items, defective balls for ball-bearings)</v>
      </c>
      <c r="C760" s="336" t="s">
        <v>744</v>
      </c>
      <c r="D760" s="245"/>
      <c r="E760" s="245"/>
      <c r="F760" s="245"/>
      <c r="G760" s="245"/>
      <c r="H760" s="245"/>
    </row>
    <row r="761" spans="1:8" ht="12" x14ac:dyDescent="0.3">
      <c r="A761" s="243">
        <v>757</v>
      </c>
      <c r="B761" s="336" t="str">
        <f t="shared" si="11"/>
        <v>Powders, of alloy steel (excl. powders of ferro-alloys and radioactive iron powders "isotopes")</v>
      </c>
      <c r="C761" s="336" t="s">
        <v>747</v>
      </c>
      <c r="D761" s="245"/>
      <c r="E761" s="245"/>
      <c r="F761" s="245"/>
      <c r="G761" s="245"/>
      <c r="H761" s="245"/>
    </row>
    <row r="762" spans="1:8" ht="12" x14ac:dyDescent="0.3">
      <c r="A762" s="243">
        <v>758</v>
      </c>
      <c r="B762" s="336" t="str">
        <f t="shared" si="11"/>
        <v>Powders, of pig iron, spiegeleisen, iron or non-alloy steel (excl. powders of ferro-alloys and radioactive iron powders "isotopes")</v>
      </c>
      <c r="C762" s="336" t="s">
        <v>750</v>
      </c>
      <c r="D762" s="245"/>
      <c r="E762" s="245"/>
      <c r="F762" s="245"/>
      <c r="G762" s="245"/>
      <c r="H762" s="245"/>
    </row>
    <row r="763" spans="1:8" ht="12" x14ac:dyDescent="0.3">
      <c r="A763" s="243">
        <v>759</v>
      </c>
      <c r="B763" s="336" t="str">
        <f t="shared" si="11"/>
        <v>Iron and non-alloy steel in ingots or other primary forms (excl. remelting scrap ingots, products obtained by continuous casting and iron of heading 7203)</v>
      </c>
      <c r="C763" s="336" t="s">
        <v>751</v>
      </c>
      <c r="D763" s="245"/>
      <c r="E763" s="245"/>
      <c r="F763" s="245"/>
      <c r="G763" s="245"/>
      <c r="H763" s="245"/>
    </row>
    <row r="764" spans="1:8" ht="12" x14ac:dyDescent="0.3">
      <c r="A764" s="243">
        <v>760</v>
      </c>
      <c r="B764" s="336" t="str">
        <f t="shared" si="11"/>
        <v>Ingots, of iron and non-alloy steel (excl. remelted scrap ingots, continuous cast products, iron of heading 7203)</v>
      </c>
      <c r="C764" s="336" t="s">
        <v>754</v>
      </c>
      <c r="D764" s="245"/>
      <c r="E764" s="245"/>
      <c r="F764" s="245"/>
      <c r="G764" s="245"/>
      <c r="H764" s="245"/>
    </row>
    <row r="765" spans="1:8" ht="12" x14ac:dyDescent="0.3">
      <c r="A765" s="243">
        <v>761</v>
      </c>
      <c r="B765" s="336" t="str">
        <f t="shared" si="11"/>
        <v>Iron and non-alloy steel, in puddled bars or other primary forms (excl. ingots, remelted scrap ingots, continuous cast products, iron of heading 7203)</v>
      </c>
      <c r="C765" s="336" t="s">
        <v>757</v>
      </c>
      <c r="D765" s="245"/>
      <c r="E765" s="245"/>
      <c r="F765" s="245"/>
      <c r="G765" s="245"/>
      <c r="H765" s="245"/>
    </row>
    <row r="766" spans="1:8" ht="12" x14ac:dyDescent="0.3">
      <c r="A766" s="243">
        <v>762</v>
      </c>
      <c r="B766" s="336" t="str">
        <f t="shared" si="11"/>
        <v>Semi-finished products of iron or non-alloy steel</v>
      </c>
      <c r="C766" s="336" t="s">
        <v>758</v>
      </c>
      <c r="D766" s="245"/>
      <c r="E766" s="245"/>
      <c r="F766" s="245"/>
      <c r="G766" s="245"/>
      <c r="H766" s="245"/>
    </row>
    <row r="767" spans="1:8" ht="12" x14ac:dyDescent="0.3">
      <c r="A767" s="243">
        <v>763</v>
      </c>
      <c r="B767" s="336" t="str">
        <f t="shared" si="11"/>
        <v>Semi-finished products of iron or non-alloy steel containing, by weight, &lt; 0,25% of carbon, of square or rectangular cross-section, the width measuring &lt; twice the thickness</v>
      </c>
      <c r="C767" s="336" t="s">
        <v>759</v>
      </c>
      <c r="D767" s="245"/>
      <c r="E767" s="245"/>
      <c r="F767" s="245"/>
      <c r="G767" s="245"/>
      <c r="H767" s="245"/>
    </row>
    <row r="768" spans="1:8" ht="12" x14ac:dyDescent="0.3">
      <c r="A768" s="243">
        <v>764</v>
      </c>
      <c r="B768" s="336" t="str">
        <f t="shared" si="11"/>
        <v>Semi-finished products, of non-alloy free-cutting steel, containing by weight &lt; 0,25% carbon, of square or rectangular cross-section, the width &lt; twice the thickness, rolled or obtained by continuous casting</v>
      </c>
      <c r="C768" s="336" t="s">
        <v>762</v>
      </c>
      <c r="D768" s="245"/>
      <c r="E768" s="245"/>
      <c r="F768" s="245"/>
      <c r="G768" s="245"/>
      <c r="H768" s="245"/>
    </row>
    <row r="769" spans="1:8" ht="12" x14ac:dyDescent="0.3">
      <c r="A769" s="243">
        <v>765</v>
      </c>
      <c r="B769" s="336" t="str">
        <f t="shared" si="11"/>
        <v>Semi-finished products, of iron or non-alloy steel, containing by weight &lt; 0,25% carbon, of square or rectangular cross-section, the width &lt; twice the thickness of &lt;= 130 mm, rolled or obtained by continuous casting (excl. free-cutting steel)</v>
      </c>
      <c r="C769" s="336" t="s">
        <v>765</v>
      </c>
      <c r="D769" s="245"/>
      <c r="E769" s="245"/>
      <c r="F769" s="245"/>
      <c r="G769" s="245"/>
      <c r="H769" s="245"/>
    </row>
    <row r="770" spans="1:8" ht="12" x14ac:dyDescent="0.3">
      <c r="A770" s="243">
        <v>766</v>
      </c>
      <c r="B770" s="336" t="str">
        <f t="shared" si="11"/>
        <v>Semi-finished products, of iron or non-alloy steel, containing by weight &lt; 0,25% carbon, of square or rectangular cross-section, the width &lt; twice the thickness of &gt; 130 mm, rolled or obtained by continuous casting (excl. free-cutting steel)</v>
      </c>
      <c r="C770" s="336" t="s">
        <v>768</v>
      </c>
      <c r="D770" s="245"/>
      <c r="E770" s="245"/>
      <c r="F770" s="245"/>
      <c r="G770" s="245"/>
      <c r="H770" s="245"/>
    </row>
    <row r="771" spans="1:8" ht="12" x14ac:dyDescent="0.3">
      <c r="A771" s="243">
        <v>767</v>
      </c>
      <c r="B771" s="336" t="str">
        <f t="shared" si="11"/>
        <v>Semi-finished products of iron or non-alloy steel, containing by weight &lt; 0,25% carbon, of rectangular cross-section, the width &lt; twice the thickness, forged</v>
      </c>
      <c r="C771" s="336" t="s">
        <v>771</v>
      </c>
      <c r="D771" s="245"/>
      <c r="E771" s="245"/>
      <c r="F771" s="245"/>
      <c r="G771" s="245"/>
      <c r="H771" s="245"/>
    </row>
    <row r="772" spans="1:8" ht="12" x14ac:dyDescent="0.3">
      <c r="A772" s="243">
        <v>768</v>
      </c>
      <c r="B772" s="336" t="str">
        <f t="shared" si="11"/>
        <v>Semi-finished products of iron or non-alloy steel containing, by weight, &lt; 0,25% of carbon, of rectangular "other than square" cross-section, the width measuring &gt;= twice the thickness</v>
      </c>
      <c r="C772" s="336" t="s">
        <v>772</v>
      </c>
      <c r="D772" s="245"/>
      <c r="E772" s="245"/>
      <c r="F772" s="245"/>
      <c r="G772" s="245"/>
      <c r="H772" s="245"/>
    </row>
    <row r="773" spans="1:8" ht="12" x14ac:dyDescent="0.3">
      <c r="A773" s="243">
        <v>769</v>
      </c>
      <c r="B773" s="336" t="str">
        <f t="shared" si="11"/>
        <v>Semi-finished products of iron or non-alloy steel, containing by weight &lt; 0,25 of carbon, of rectangular "other than square" cross-section, the width measuring &gt;= twice the thickness, rolled or obtained by continuous casting</v>
      </c>
      <c r="C773" s="336" t="s">
        <v>775</v>
      </c>
      <c r="D773" s="245"/>
      <c r="E773" s="245"/>
      <c r="F773" s="245"/>
      <c r="G773" s="245"/>
      <c r="H773" s="245"/>
    </row>
    <row r="774" spans="1:8" ht="12" x14ac:dyDescent="0.3">
      <c r="A774" s="243">
        <v>770</v>
      </c>
      <c r="B774" s="336" t="str">
        <f t="shared" ref="B774:B837" si="12">IFERROR(INDEX(C774:M774,$A$3-2),$C774)</f>
        <v>Semi-finished products of iron or non-alloy steel, containing by weight &lt; 0,25% carbon, of rectangular "other than square" cross-section, the width &gt;= twice the thickness, forged</v>
      </c>
      <c r="C774" s="336" t="s">
        <v>778</v>
      </c>
      <c r="D774" s="245"/>
      <c r="E774" s="245"/>
      <c r="F774" s="245"/>
      <c r="G774" s="245"/>
      <c r="H774" s="245"/>
    </row>
    <row r="775" spans="1:8" ht="12" x14ac:dyDescent="0.3">
      <c r="A775" s="243">
        <v>771</v>
      </c>
      <c r="B775" s="336" t="str">
        <f t="shared" si="12"/>
        <v>Semi-finished products of iron or non-alloy steel containing, by weight, &lt; 0,25% of carbon, of circular cross-section, or of a cross-section other than square or rectangular</v>
      </c>
      <c r="C775" s="336" t="s">
        <v>779</v>
      </c>
      <c r="D775" s="245"/>
      <c r="E775" s="245"/>
      <c r="F775" s="245"/>
      <c r="G775" s="245"/>
      <c r="H775" s="245"/>
    </row>
    <row r="776" spans="1:8" ht="12" x14ac:dyDescent="0.3">
      <c r="A776" s="243">
        <v>772</v>
      </c>
      <c r="B776" s="336" t="str">
        <f t="shared" si="12"/>
        <v>Semi-finished products, of iron or non-alloy steel, containing by weight &lt; 0,25% carbon, of circular or polygonal cross-section, rolled or obtained by continuous casting</v>
      </c>
      <c r="C776" s="336" t="s">
        <v>782</v>
      </c>
      <c r="D776" s="245"/>
      <c r="E776" s="245"/>
      <c r="F776" s="245"/>
      <c r="G776" s="245"/>
      <c r="H776" s="245"/>
    </row>
    <row r="777" spans="1:8" ht="12" x14ac:dyDescent="0.3">
      <c r="A777" s="243">
        <v>773</v>
      </c>
      <c r="B777" s="336" t="str">
        <f t="shared" si="12"/>
        <v>Semi-finished products of iron or non-alloy steel, containing by weight &lt; 0,25% carbon (excl. semi-products, of square, rectangular, circular or polygonal cross-section)</v>
      </c>
      <c r="C777" s="336" t="s">
        <v>788</v>
      </c>
      <c r="D777" s="245"/>
      <c r="E777" s="245"/>
      <c r="F777" s="245"/>
      <c r="G777" s="245"/>
      <c r="H777" s="245"/>
    </row>
    <row r="778" spans="1:8" ht="12" x14ac:dyDescent="0.3">
      <c r="A778" s="243">
        <v>774</v>
      </c>
      <c r="B778" s="336" t="str">
        <f t="shared" si="12"/>
        <v>Semi-finished products of iron or non-alloy steel containing, by weight, &gt;= 0,25% of carbon</v>
      </c>
      <c r="C778" s="336" t="s">
        <v>789</v>
      </c>
      <c r="D778" s="245"/>
      <c r="E778" s="245"/>
      <c r="F778" s="245"/>
      <c r="G778" s="245"/>
      <c r="H778" s="245"/>
    </row>
    <row r="779" spans="1:8" ht="12" x14ac:dyDescent="0.3">
      <c r="A779" s="243">
        <v>775</v>
      </c>
      <c r="B779" s="336" t="str">
        <f t="shared" si="12"/>
        <v>Semi-finished products, of non-alloy free-cutting steel, containing by weight &gt;= 0,25% carbon, of square or rectangular cross-section, the width &lt; twice the thickness, rolled or obtained by continuous casting</v>
      </c>
      <c r="C779" s="336" t="s">
        <v>792</v>
      </c>
      <c r="D779" s="245"/>
      <c r="E779" s="245"/>
      <c r="F779" s="245"/>
      <c r="G779" s="245"/>
      <c r="H779" s="245"/>
    </row>
    <row r="780" spans="1:8" ht="12" x14ac:dyDescent="0.3">
      <c r="A780" s="243">
        <v>776</v>
      </c>
      <c r="B780" s="336" t="str">
        <f t="shared" si="12"/>
        <v>Semi-finished products of iron or non-alloy steel, containing by weight &gt;= 0,25% but &lt; 0,6% carbon, of square or rectangular cross-section, the width &lt; twice the thickness, rolled or obtained by continuous casting (excl. free-cutting steel)</v>
      </c>
      <c r="C780" s="336" t="s">
        <v>795</v>
      </c>
      <c r="D780" s="245"/>
      <c r="E780" s="245"/>
      <c r="F780" s="245"/>
      <c r="G780" s="245"/>
      <c r="H780" s="245"/>
    </row>
    <row r="781" spans="1:8" ht="12" x14ac:dyDescent="0.3">
      <c r="A781" s="243">
        <v>777</v>
      </c>
      <c r="B781" s="336" t="str">
        <f t="shared" si="12"/>
        <v>Semi-finished products of iron or non-alloy steel, containing by weight &gt;= 0,6% carbon, of square or rectangular cross-section, the width &lt; twice the thickness, rolled or obtained by continuous casting (excl. free-cutting steel)</v>
      </c>
      <c r="C781" s="336" t="s">
        <v>798</v>
      </c>
      <c r="D781" s="245"/>
      <c r="E781" s="245"/>
      <c r="F781" s="245"/>
      <c r="G781" s="245"/>
      <c r="H781" s="245"/>
    </row>
    <row r="782" spans="1:8" ht="12" x14ac:dyDescent="0.3">
      <c r="A782" s="243">
        <v>778</v>
      </c>
      <c r="B782" s="336" t="str">
        <f t="shared" si="12"/>
        <v>Semi-finished products of iron or non-alloy steel, containing by weight &gt;= 0,25% carbon, of square or rectangular cross-section, the width &lt; twice the thickness, forged</v>
      </c>
      <c r="C782" s="336" t="s">
        <v>801</v>
      </c>
      <c r="D782" s="245"/>
      <c r="E782" s="245"/>
      <c r="F782" s="245"/>
      <c r="G782" s="245"/>
      <c r="H782" s="245"/>
    </row>
    <row r="783" spans="1:8" ht="12" x14ac:dyDescent="0.3">
      <c r="A783" s="243">
        <v>779</v>
      </c>
      <c r="B783" s="336" t="str">
        <f t="shared" si="12"/>
        <v>Semi-finished products of iron or non-alloy steel, containing by weight &gt;= 0,25 of carbon, of rectangular "other than square" cross-section, the width measuring &gt;= twice the thickness, rolled or obtained by continuous casting</v>
      </c>
      <c r="C783" s="336" t="s">
        <v>804</v>
      </c>
      <c r="D783" s="245"/>
      <c r="E783" s="245"/>
      <c r="F783" s="245"/>
      <c r="G783" s="245"/>
      <c r="H783" s="245"/>
    </row>
    <row r="784" spans="1:8" ht="12" x14ac:dyDescent="0.3">
      <c r="A784" s="243">
        <v>780</v>
      </c>
      <c r="B784" s="336" t="str">
        <f t="shared" si="12"/>
        <v>Semi-finished products of iron or non-alloy steel, containing by weight &gt;= 0,25% carbon, of rectangular "other than square" cross-section and the width &gt;= twice the thickness, forged</v>
      </c>
      <c r="C784" s="336" t="s">
        <v>807</v>
      </c>
      <c r="D784" s="245"/>
      <c r="E784" s="245"/>
      <c r="F784" s="245"/>
      <c r="G784" s="245"/>
      <c r="H784" s="245"/>
    </row>
    <row r="785" spans="1:8" ht="12" x14ac:dyDescent="0.3">
      <c r="A785" s="243">
        <v>781</v>
      </c>
      <c r="B785" s="336" t="str">
        <f t="shared" si="12"/>
        <v>Semi-finished products of iron or non-alloy steel, containing by weight &gt;= 0,25% carbon, of circular or polygonal cross-section, rolled or obtained by continuous casting</v>
      </c>
      <c r="C785" s="336" t="s">
        <v>810</v>
      </c>
      <c r="D785" s="245"/>
      <c r="E785" s="245"/>
      <c r="F785" s="245"/>
      <c r="G785" s="245"/>
      <c r="H785" s="245"/>
    </row>
    <row r="786" spans="1:8" ht="12" x14ac:dyDescent="0.3">
      <c r="A786" s="243">
        <v>782</v>
      </c>
      <c r="B786" s="336" t="str">
        <f t="shared" si="12"/>
        <v>Semi-finished products of iron or non-alloy steel, containing by weight &gt;= 0,6% carbon, of circular or polygonal cross-section, forged</v>
      </c>
      <c r="C786" s="336" t="s">
        <v>813</v>
      </c>
      <c r="D786" s="245"/>
      <c r="E786" s="245"/>
      <c r="F786" s="245"/>
      <c r="G786" s="245"/>
      <c r="H786" s="245"/>
    </row>
    <row r="787" spans="1:8" ht="12" x14ac:dyDescent="0.3">
      <c r="A787" s="243">
        <v>783</v>
      </c>
      <c r="B787" s="336" t="str">
        <f t="shared" si="12"/>
        <v>Semi-finished products of iron or non-alloy steel, containing by weight &gt;= 0,25% carbon (excl. those of square, rectangular, circular or polygonal cross-section)</v>
      </c>
      <c r="C787" s="336" t="s">
        <v>816</v>
      </c>
      <c r="D787" s="245"/>
      <c r="E787" s="245"/>
      <c r="F787" s="245"/>
      <c r="G787" s="245"/>
      <c r="H787" s="245"/>
    </row>
    <row r="788" spans="1:8" ht="12" x14ac:dyDescent="0.3">
      <c r="A788" s="243">
        <v>784</v>
      </c>
      <c r="B788" s="336" t="str">
        <f t="shared" si="12"/>
        <v>Flat-rolled products of iron or non-alloy steel, of a width &gt;= 600 mm, hot-rolled, not clad, plated or coated</v>
      </c>
      <c r="C788" s="336" t="s">
        <v>817</v>
      </c>
      <c r="D788" s="245"/>
      <c r="E788" s="245"/>
      <c r="F788" s="245"/>
      <c r="G788" s="245"/>
      <c r="H788" s="245"/>
    </row>
    <row r="789" spans="1:8" ht="12" x14ac:dyDescent="0.3">
      <c r="A789" s="243">
        <v>785</v>
      </c>
      <c r="B789" s="336" t="str">
        <f t="shared" si="12"/>
        <v>Flat-rolled products of iron or non-alloy steel, of a width of &gt;= 600 mm, in coils, simply hot-rolled, not clad, plated or coated, with patterns in relief directly due to the rolling process</v>
      </c>
      <c r="C789" s="336" t="s">
        <v>820</v>
      </c>
      <c r="D789" s="245"/>
      <c r="E789" s="245"/>
      <c r="F789" s="245"/>
      <c r="G789" s="245"/>
      <c r="H789" s="245"/>
    </row>
    <row r="790" spans="1:8" ht="12" x14ac:dyDescent="0.3">
      <c r="A790" s="243">
        <v>786</v>
      </c>
      <c r="B790" s="336" t="str">
        <f t="shared" si="12"/>
        <v>Flat-rolled products of iron or non-alloy steel, of a width of &gt;= 600 mm, in coils, simply hot-rolled, not clad, plated or coated, of a thickness of &gt;= 4,75 mm, pickled, without patterns in relief</v>
      </c>
      <c r="C790" s="336" t="s">
        <v>823</v>
      </c>
      <c r="D790" s="245"/>
      <c r="E790" s="245"/>
      <c r="F790" s="245"/>
      <c r="G790" s="245"/>
      <c r="H790" s="245"/>
    </row>
    <row r="791" spans="1:8" ht="12" x14ac:dyDescent="0.3">
      <c r="A791" s="243">
        <v>787</v>
      </c>
      <c r="B791" s="336" t="str">
        <f t="shared" si="12"/>
        <v>Flat-rolled products of iron or non-alloy steel, of a width of &gt;= 600 mm, in coils, simply hot-rolled, not clad, plated or coated, of a thickness of &gt;= 3 mm but &lt; 4,75 mm, pickled, without patterns in relief</v>
      </c>
      <c r="C791" s="336" t="s">
        <v>826</v>
      </c>
      <c r="D791" s="245"/>
      <c r="E791" s="245"/>
      <c r="F791" s="245"/>
      <c r="G791" s="245"/>
      <c r="H791" s="245"/>
    </row>
    <row r="792" spans="1:8" ht="12" x14ac:dyDescent="0.3">
      <c r="A792" s="243">
        <v>788</v>
      </c>
      <c r="B792" s="336" t="str">
        <f t="shared" si="12"/>
        <v>Flat-rolled products of iron or non-alloy steel, of a width of &gt;= 600 mm, in coils, simply hot-rolled, not clad, plated or coated, of a thickness of &lt; 3 mm, pickled, without patterns in relief</v>
      </c>
      <c r="C792" s="336" t="s">
        <v>829</v>
      </c>
      <c r="D792" s="245"/>
      <c r="E792" s="245"/>
      <c r="F792" s="245"/>
      <c r="G792" s="245"/>
      <c r="H792" s="245"/>
    </row>
    <row r="793" spans="1:8" ht="12" x14ac:dyDescent="0.3">
      <c r="A793" s="243">
        <v>789</v>
      </c>
      <c r="B793" s="336" t="str">
        <f t="shared" si="12"/>
        <v>Flat-rolled products of iron or non-alloy steel, of a width of &gt;= 600 mm, in coils, simply hot-rolled, not clad, plated or coated, of a thickness of &gt;= 10 mm, not pickled, without patterns in relief</v>
      </c>
      <c r="C793" s="336" t="s">
        <v>832</v>
      </c>
      <c r="D793" s="245"/>
      <c r="E793" s="245"/>
      <c r="F793" s="245"/>
      <c r="G793" s="245"/>
      <c r="H793" s="245"/>
    </row>
    <row r="794" spans="1:8" ht="12" x14ac:dyDescent="0.3">
      <c r="A794" s="243">
        <v>790</v>
      </c>
      <c r="B794" s="336" t="str">
        <f t="shared" si="12"/>
        <v>Flat-rolled products of iron or non-alloy steel, of a width of &gt;= 600 mm, in coils, simply hot-rolled, not clad, plated or coated, of a thickness of &gt;= 4,75 mm but &lt; 10 mm, not pickled, without patterns in relief</v>
      </c>
      <c r="C794" s="336" t="s">
        <v>835</v>
      </c>
      <c r="D794" s="245"/>
      <c r="E794" s="245"/>
      <c r="F794" s="245"/>
      <c r="G794" s="245"/>
      <c r="H794" s="245"/>
    </row>
    <row r="795" spans="1:8" ht="12" x14ac:dyDescent="0.3">
      <c r="A795" s="243">
        <v>791</v>
      </c>
      <c r="B795" s="336" t="str">
        <f t="shared" si="12"/>
        <v>Flat-rolled products of iron or non-alloy steel, of a width of &gt;= 600 mm, in coils, simply hot-rolled, not clad, plated or coated, of a thickness of &gt;= 3 mm but &lt; 4,75 mm, not pickled, without patterns in relief</v>
      </c>
      <c r="C795" s="336" t="s">
        <v>838</v>
      </c>
      <c r="D795" s="245"/>
      <c r="E795" s="245"/>
      <c r="F795" s="245"/>
      <c r="G795" s="245"/>
      <c r="H795" s="245"/>
    </row>
    <row r="796" spans="1:8" ht="12" x14ac:dyDescent="0.3">
      <c r="A796" s="243">
        <v>792</v>
      </c>
      <c r="B796" s="336" t="str">
        <f t="shared" si="12"/>
        <v>Flat-rolled products of iron or non-alloy steel, of a width of &gt;= 600 mm, in coils, simply hot-rolled, not clad, plated or coated, of a thickness of &lt; 3 mm, not pickled, without patterns in relief</v>
      </c>
      <c r="C796" s="336" t="s">
        <v>841</v>
      </c>
      <c r="D796" s="245"/>
      <c r="E796" s="245"/>
      <c r="F796" s="245"/>
      <c r="G796" s="245"/>
      <c r="H796" s="245"/>
    </row>
    <row r="797" spans="1:8" ht="12" x14ac:dyDescent="0.3">
      <c r="A797" s="243">
        <v>793</v>
      </c>
      <c r="B797" s="336" t="str">
        <f t="shared" si="12"/>
        <v>Flat-rolled products of iron or non-alloy steel, of a width of &gt;= 600 mm, not in coils, simply hot-rolled, not clad, plated or coated, with patterns in relief directly due to the rolling process</v>
      </c>
      <c r="C797" s="336" t="s">
        <v>844</v>
      </c>
      <c r="D797" s="245"/>
      <c r="E797" s="245"/>
      <c r="F797" s="245"/>
      <c r="G797" s="245"/>
      <c r="H797" s="245"/>
    </row>
    <row r="798" spans="1:8" ht="12" x14ac:dyDescent="0.3">
      <c r="A798" s="243">
        <v>794</v>
      </c>
      <c r="B798" s="336" t="str">
        <f t="shared" si="12"/>
        <v>Flat-rolled products of iron or non-alloy steel, of a width &gt;= 600 mm, not in coils, simply hot-rolled, not clad, plated or coated, of a thickness of &gt; 10 mm, without patterns in relief</v>
      </c>
      <c r="C798" s="336" t="s">
        <v>845</v>
      </c>
      <c r="D798" s="245"/>
      <c r="E798" s="245"/>
      <c r="F798" s="245"/>
      <c r="G798" s="245"/>
      <c r="H798" s="245"/>
    </row>
    <row r="799" spans="1:8" ht="12" x14ac:dyDescent="0.3">
      <c r="A799" s="243">
        <v>795</v>
      </c>
      <c r="B799" s="336" t="str">
        <f t="shared" si="12"/>
        <v>Flat-rolled products of iron or non-alloy steel, of a width of &gt;= 600 mm, not in coils, simply hot-rolled, not clad, plated or coated, of a thickness of &gt; 15 mm, without patterns in relief</v>
      </c>
      <c r="C799" s="336" t="s">
        <v>848</v>
      </c>
      <c r="D799" s="245"/>
      <c r="E799" s="245"/>
      <c r="F799" s="245"/>
      <c r="G799" s="245"/>
      <c r="H799" s="245"/>
    </row>
    <row r="800" spans="1:8" ht="12" x14ac:dyDescent="0.3">
      <c r="A800" s="243">
        <v>796</v>
      </c>
      <c r="B800" s="336" t="str">
        <f t="shared" si="12"/>
        <v>Flat-rolled products of iron or non-alloy steel, of a width of &gt;= 2.050 mm, not in coils, simply hot-rolled, not clad, plated or coated, of a thickness of &gt; 10 mm but &lt;= 15 mm, without patterns in relief (excl. "wide flats")</v>
      </c>
      <c r="C800" s="336" t="s">
        <v>851</v>
      </c>
      <c r="D800" s="245"/>
      <c r="E800" s="245"/>
      <c r="F800" s="245"/>
      <c r="G800" s="245"/>
      <c r="H800" s="245"/>
    </row>
    <row r="801" spans="1:8" ht="12" x14ac:dyDescent="0.3">
      <c r="A801" s="243">
        <v>797</v>
      </c>
      <c r="B801" s="336" t="str">
        <f t="shared" si="12"/>
        <v>Flat-rolled products of iron or non-alloy steel, of a width of &lt; 2.050 mm but &gt;= 600 mm, not in coils, simply hot-rolled, not clad, plated or coated, of a thickness of &gt; 10 mm but &lt;= 15 mm, without patterns in relief</v>
      </c>
      <c r="C801" s="336" t="s">
        <v>854</v>
      </c>
      <c r="D801" s="245"/>
      <c r="E801" s="245"/>
      <c r="F801" s="245"/>
      <c r="G801" s="245"/>
      <c r="H801" s="245"/>
    </row>
    <row r="802" spans="1:8" ht="12" x14ac:dyDescent="0.3">
      <c r="A802" s="243">
        <v>798</v>
      </c>
      <c r="B802" s="336" t="str">
        <f t="shared" si="12"/>
        <v>Flat-rolled products of iron or non-alloy steel, of a width of &gt;= 600 mm, not in coils, simply hot-rolled, not clad, plated or coated, of a thickness of &gt;= 4,75 mm but &lt;= 10 mm, without patterns in relief</v>
      </c>
      <c r="C802" s="336" t="s">
        <v>855</v>
      </c>
      <c r="D802" s="245"/>
      <c r="E802" s="245"/>
      <c r="F802" s="245"/>
      <c r="G802" s="245"/>
      <c r="H802" s="245"/>
    </row>
    <row r="803" spans="1:8" ht="12" x14ac:dyDescent="0.3">
      <c r="A803" s="243">
        <v>799</v>
      </c>
      <c r="B803" s="336" t="str">
        <f t="shared" si="12"/>
        <v>Flat-rolled products of iron or non-alloy steel, of a width of &lt;= 1.250 mm, not in coils, simply hot-rolled on four faces or in a closed box pass, not clad, plated or coated, of a thickness of &gt;= 4,75 mm but &lt;= 10 mm, without patterns in relief</v>
      </c>
      <c r="C803" s="336" t="s">
        <v>858</v>
      </c>
      <c r="D803" s="245"/>
      <c r="E803" s="245"/>
      <c r="F803" s="245"/>
      <c r="G803" s="245"/>
      <c r="H803" s="245"/>
    </row>
    <row r="804" spans="1:8" ht="12" x14ac:dyDescent="0.3">
      <c r="A804" s="243">
        <v>800</v>
      </c>
      <c r="B804" s="336" t="str">
        <f t="shared" si="12"/>
        <v>Flat-rolled products of iron or non-alloy steel, of a width of &gt;= 2.050 mm, not in coils, simply hot-rolled, not clad, plated or coated, of a thickness of &gt;= 4,75 mm but &lt;= 10 mm, without patterns in relief</v>
      </c>
      <c r="C804" s="336" t="s">
        <v>861</v>
      </c>
      <c r="D804" s="245"/>
      <c r="E804" s="245"/>
      <c r="F804" s="245"/>
      <c r="G804" s="245"/>
      <c r="H804" s="245"/>
    </row>
    <row r="805" spans="1:8" ht="12" x14ac:dyDescent="0.3">
      <c r="A805" s="243">
        <v>801</v>
      </c>
      <c r="B805" s="336" t="str">
        <f t="shared" si="12"/>
        <v>Flat-rolled products of iron or non-alloy steel, of a width of &lt; 2.050 mm but &gt;= 600 mm, not in coils, simply hot-rolled, not clad, plated or coated, of a thickness of &gt;= 4,75 mm but &lt;= 10 mm, without patterns in relief (excl. rolled on four faces or in a closed bow pass of a width &lt;= 1.250 mm)</v>
      </c>
      <c r="C805" s="336" t="s">
        <v>864</v>
      </c>
      <c r="D805" s="245"/>
      <c r="E805" s="245"/>
      <c r="F805" s="245"/>
      <c r="G805" s="245"/>
      <c r="H805" s="245"/>
    </row>
    <row r="806" spans="1:8" ht="12" x14ac:dyDescent="0.3">
      <c r="A806" s="243">
        <v>802</v>
      </c>
      <c r="B806" s="336" t="str">
        <f t="shared" si="12"/>
        <v>Flat-rolled products of iron or non-alloy steel, of a width of &gt;= 600 mm, not in coils, simply hot-rolled, not clad, plated or coated, of a thickness of &gt;= 3 mm but &lt; 4,75 mm, without patterns in relief</v>
      </c>
      <c r="C806" s="336" t="s">
        <v>865</v>
      </c>
      <c r="D806" s="245"/>
      <c r="E806" s="245"/>
      <c r="F806" s="245"/>
      <c r="G806" s="245"/>
      <c r="H806" s="245"/>
    </row>
    <row r="807" spans="1:8" ht="12" x14ac:dyDescent="0.3">
      <c r="A807" s="243">
        <v>803</v>
      </c>
      <c r="B807" s="336" t="str">
        <f t="shared" si="12"/>
        <v>Flat-rolled products of iron or non-alloy steel, of a width of &lt;= 1.250 mm, not in coils, simply hot-rolled on four faces or in a closed box pass, not clad, plated or coated, of a thickness of &gt;= 4 mm but &lt; 4,75 mm, without patterns in relief</v>
      </c>
      <c r="C807" s="336" t="s">
        <v>868</v>
      </c>
      <c r="D807" s="245"/>
      <c r="E807" s="245"/>
      <c r="F807" s="245"/>
      <c r="G807" s="245"/>
      <c r="H807" s="245"/>
    </row>
    <row r="808" spans="1:8" ht="12" x14ac:dyDescent="0.3">
      <c r="A808" s="243">
        <v>804</v>
      </c>
      <c r="B808" s="336" t="str">
        <f t="shared" si="12"/>
        <v>Flat-rolled products of iron or non-alloy steel, of a width of &gt;= 600 mm, not in coils, simply hot-rolled, not clad, plated or coated, of a thickness of &gt;= 3 mm but &lt; 4,75 mm, without patterns in relief (excl. rolled on four faces or in a closed bow pass of a width &lt;= 1.250 mm and of a thickness of &gt;= 4 mm)</v>
      </c>
      <c r="C808" s="336" t="s">
        <v>871</v>
      </c>
      <c r="D808" s="245"/>
      <c r="E808" s="245"/>
      <c r="F808" s="245"/>
      <c r="G808" s="245"/>
      <c r="H808" s="245"/>
    </row>
    <row r="809" spans="1:8" ht="12" x14ac:dyDescent="0.3">
      <c r="A809" s="243">
        <v>805</v>
      </c>
      <c r="B809" s="336" t="str">
        <f t="shared" si="12"/>
        <v>Flat-rolled products of iron or non-alloy steel, of a width of &gt;= 600 mm, not in coils, simply hot-rolled, not clad, plated or coated, of a thickness of &lt; 3 mm, without patterns in relief</v>
      </c>
      <c r="C809" s="336" t="s">
        <v>874</v>
      </c>
      <c r="D809" s="245"/>
      <c r="E809" s="245"/>
      <c r="F809" s="245"/>
      <c r="G809" s="245"/>
      <c r="H809" s="245"/>
    </row>
    <row r="810" spans="1:8" ht="12" x14ac:dyDescent="0.3">
      <c r="A810" s="243">
        <v>806</v>
      </c>
      <c r="B810" s="336" t="str">
        <f t="shared" si="12"/>
        <v>Flat-rolled products of iron or steel, of a width &gt;= 600 mm, hot-rolled and further worked, but not clad, plated or coated</v>
      </c>
      <c r="C810" s="336" t="s">
        <v>875</v>
      </c>
      <c r="D810" s="245"/>
      <c r="E810" s="245"/>
      <c r="F810" s="245"/>
      <c r="G810" s="245"/>
      <c r="H810" s="245"/>
    </row>
    <row r="811" spans="1:8" ht="12" x14ac:dyDescent="0.3">
      <c r="A811" s="243">
        <v>807</v>
      </c>
      <c r="B811" s="336" t="str">
        <f t="shared" si="12"/>
        <v>Flat-rolled products of iron or steel, of a width &gt;= 600 mm, hot-rolled and further worked, but not clad, plated or coated, perforated</v>
      </c>
      <c r="C811" s="336" t="s">
        <v>878</v>
      </c>
      <c r="D811" s="245"/>
      <c r="E811" s="245"/>
      <c r="F811" s="245"/>
      <c r="G811" s="245"/>
      <c r="H811" s="245"/>
    </row>
    <row r="812" spans="1:8" ht="12" x14ac:dyDescent="0.3">
      <c r="A812" s="243">
        <v>808</v>
      </c>
      <c r="B812" s="336" t="str">
        <f t="shared" si="12"/>
        <v>Flat-rolled products of iron or steel, of a width &gt;= 600 mm, hot-rolled and further worked, but not clad, plated or coated, non-perforated</v>
      </c>
      <c r="C812" s="336" t="s">
        <v>881</v>
      </c>
      <c r="D812" s="245"/>
      <c r="E812" s="245"/>
      <c r="F812" s="245"/>
      <c r="G812" s="245"/>
      <c r="H812" s="245"/>
    </row>
    <row r="813" spans="1:8" ht="12" x14ac:dyDescent="0.3">
      <c r="A813" s="243">
        <v>809</v>
      </c>
      <c r="B813" s="336" t="str">
        <f t="shared" si="12"/>
        <v>Flat-rolled products of iron or non-alloy steel, of a width of &gt;= 600 mm, cold-rolled "cold-reduced", not clad, plated or coated</v>
      </c>
      <c r="C813" s="336" t="s">
        <v>882</v>
      </c>
      <c r="D813" s="245"/>
      <c r="E813" s="245"/>
      <c r="F813" s="245"/>
      <c r="G813" s="245"/>
      <c r="H813" s="245"/>
    </row>
    <row r="814" spans="1:8" ht="12" x14ac:dyDescent="0.3">
      <c r="A814" s="243">
        <v>810</v>
      </c>
      <c r="B814" s="336" t="str">
        <f t="shared" si="12"/>
        <v>Flat-rolled products of iron or non-alloy steel, of a width of &gt;= 600 mm, in coils, simply cold-rolled "cold-reduced", not clad, plated or coated, of a thickness of &gt;= 3 mm</v>
      </c>
      <c r="C814" s="336" t="s">
        <v>885</v>
      </c>
      <c r="D814" s="245"/>
      <c r="E814" s="245"/>
      <c r="F814" s="245"/>
      <c r="G814" s="245"/>
      <c r="H814" s="245"/>
    </row>
    <row r="815" spans="1:8" ht="12" x14ac:dyDescent="0.3">
      <c r="A815" s="243">
        <v>811</v>
      </c>
      <c r="B815" s="336" t="str">
        <f t="shared" si="12"/>
        <v>Flat-rolled products of iron or non-alloy steel, of a width of &gt;= 600 mm, in coils, simply cold-rolled "cold-reduced", not clad, plated or coated, of a thickness of &gt; 1 mm but &lt; 3 mm</v>
      </c>
      <c r="C815" s="336" t="s">
        <v>886</v>
      </c>
      <c r="D815" s="245"/>
      <c r="E815" s="245"/>
      <c r="F815" s="245"/>
      <c r="G815" s="245"/>
      <c r="H815" s="245"/>
    </row>
    <row r="816" spans="1:8" ht="12" x14ac:dyDescent="0.3">
      <c r="A816" s="243">
        <v>812</v>
      </c>
      <c r="B816" s="336" t="str">
        <f t="shared" si="12"/>
        <v>Flat-rolled products of iron or non-alloy steel, of a width of &gt;= 600 mm, in coils, simply cold-rolled "cold-reduced", of a thickness of &gt; 1 mm but &lt; 3 mm "electrical"</v>
      </c>
      <c r="C816" s="336" t="s">
        <v>889</v>
      </c>
      <c r="D816" s="245"/>
      <c r="E816" s="245"/>
      <c r="F816" s="245"/>
      <c r="G816" s="245"/>
      <c r="H816" s="245"/>
    </row>
    <row r="817" spans="1:8" ht="12" x14ac:dyDescent="0.3">
      <c r="A817" s="243">
        <v>813</v>
      </c>
      <c r="B817" s="336" t="str">
        <f t="shared" si="12"/>
        <v>Flat-rolled products of iron or non-alloy steel, of a width of &gt;= 600 mm, in coils, simply cold-rolled "cold-reduced", not clad, plated or coated, of a thickness of &gt; 1 mm but &lt; 3 mm (excl. electrical)</v>
      </c>
      <c r="C817" s="336" t="s">
        <v>892</v>
      </c>
      <c r="D817" s="245"/>
      <c r="E817" s="245"/>
      <c r="F817" s="245"/>
      <c r="G817" s="245"/>
      <c r="H817" s="245"/>
    </row>
    <row r="818" spans="1:8" ht="12" x14ac:dyDescent="0.3">
      <c r="A818" s="243">
        <v>814</v>
      </c>
      <c r="B818" s="336" t="str">
        <f t="shared" si="12"/>
        <v>Flat-rolled products of iron or non-alloy steel, of a width of &gt;= 600 mm, in coils, simply cold-rolled "cold-reduced", not clad, plated or coated, of a thickness of &gt;= 0,5 mm but &lt;= 1 mm</v>
      </c>
      <c r="C818" s="336" t="s">
        <v>893</v>
      </c>
      <c r="D818" s="245"/>
      <c r="E818" s="245"/>
      <c r="F818" s="245"/>
      <c r="G818" s="245"/>
      <c r="H818" s="245"/>
    </row>
    <row r="819" spans="1:8" ht="12" x14ac:dyDescent="0.3">
      <c r="A819" s="243">
        <v>815</v>
      </c>
      <c r="B819" s="336" t="str">
        <f t="shared" si="12"/>
        <v>Flat-rolled products of iron or non-alloy steel, of a width of &gt;= 600 mm, in coils, simply cold-rolled "cold-reduced", of a thickness of &gt;= 0,5 mm but &lt;= 1 mm "electrical"</v>
      </c>
      <c r="C819" s="336" t="s">
        <v>896</v>
      </c>
      <c r="D819" s="245"/>
      <c r="E819" s="245"/>
      <c r="F819" s="245"/>
      <c r="G819" s="245"/>
      <c r="H819" s="245"/>
    </row>
    <row r="820" spans="1:8" ht="12" x14ac:dyDescent="0.3">
      <c r="A820" s="243">
        <v>816</v>
      </c>
      <c r="B820" s="336" t="str">
        <f t="shared" si="12"/>
        <v>Flat-rolled products of iron or non-alloy steel, of a width of &gt;= 600 mm, in coils, simply cold-rolled "cold-reduced", not clad, plated or coated, of a thickness of &gt;= 0,5 mm but &lt;= 1 mm (excl. electrical)</v>
      </c>
      <c r="C820" s="336" t="s">
        <v>899</v>
      </c>
      <c r="D820" s="245"/>
      <c r="E820" s="245"/>
      <c r="F820" s="245"/>
      <c r="G820" s="245"/>
      <c r="H820" s="245"/>
    </row>
    <row r="821" spans="1:8" ht="12" x14ac:dyDescent="0.3">
      <c r="A821" s="243">
        <v>817</v>
      </c>
      <c r="B821" s="336" t="str">
        <f t="shared" si="12"/>
        <v>Flat-rolled products of iron or non-alloy steel, of a width of &gt;= 600 mm, in coils, simply cold-rolled "cold-reduced", not clad, plated or coated, of a thickness of &lt; 0,5 mm</v>
      </c>
      <c r="C821" s="336" t="s">
        <v>900</v>
      </c>
      <c r="D821" s="245"/>
      <c r="E821" s="245"/>
      <c r="F821" s="245"/>
      <c r="G821" s="245"/>
      <c r="H821" s="245"/>
    </row>
    <row r="822" spans="1:8" ht="12" x14ac:dyDescent="0.3">
      <c r="A822" s="243">
        <v>818</v>
      </c>
      <c r="B822" s="336" t="str">
        <f t="shared" si="12"/>
        <v>Flat-rolled products of iron or non-alloy steel, of a width of &gt;= 600 mm, in coils, simply cold-rolled "cold-reduced", of a thickness of &lt; 0,5 mm "electrical"</v>
      </c>
      <c r="C822" s="336" t="s">
        <v>903</v>
      </c>
      <c r="D822" s="245"/>
      <c r="E822" s="245"/>
      <c r="F822" s="245"/>
      <c r="G822" s="245"/>
      <c r="H822" s="245"/>
    </row>
    <row r="823" spans="1:8" ht="12" x14ac:dyDescent="0.3">
      <c r="A823" s="243">
        <v>819</v>
      </c>
      <c r="B823" s="336" t="str">
        <f t="shared" si="12"/>
        <v>Flat-rolled products of iron or non-alloy steel, of a width of &gt;= 600 mm, in coils, simply cold-rolled "cold-reduced", not clad, plated or coated, of a thickness of &gt;= 0,35 mm but &lt; 0,5 mm (excl. electrical)</v>
      </c>
      <c r="C823" s="336" t="s">
        <v>906</v>
      </c>
      <c r="D823" s="245"/>
      <c r="E823" s="245"/>
      <c r="F823" s="245"/>
      <c r="G823" s="245"/>
      <c r="H823" s="245"/>
    </row>
    <row r="824" spans="1:8" ht="12" x14ac:dyDescent="0.3">
      <c r="A824" s="243">
        <v>820</v>
      </c>
      <c r="B824" s="336" t="str">
        <f t="shared" si="12"/>
        <v>Flat-rolled products of iron or non-alloy steel, of a width of &gt;= 600 mm, in coils, simply cold-rolled "cold-reduced", not clad, plated or coated, of a thickness of &lt; 0,35 mm (excl. electrical)</v>
      </c>
      <c r="C824" s="336" t="s">
        <v>909</v>
      </c>
      <c r="D824" s="245"/>
      <c r="E824" s="245"/>
      <c r="F824" s="245"/>
      <c r="G824" s="245"/>
      <c r="H824" s="245"/>
    </row>
    <row r="825" spans="1:8" ht="12" x14ac:dyDescent="0.3">
      <c r="A825" s="243">
        <v>821</v>
      </c>
      <c r="B825" s="336" t="str">
        <f t="shared" si="12"/>
        <v>Flat-rolled products of iron or non-alloy steel, of a width of &gt;= 600 mm, not in coils, simply cold-rolled "cold-reduced", not clad, plated or coated, of a thickness of &gt;= 3 mm</v>
      </c>
      <c r="C825" s="336" t="s">
        <v>912</v>
      </c>
      <c r="D825" s="245"/>
      <c r="E825" s="245"/>
      <c r="F825" s="245"/>
      <c r="G825" s="245"/>
      <c r="H825" s="245"/>
    </row>
    <row r="826" spans="1:8" ht="12" x14ac:dyDescent="0.3">
      <c r="A826" s="243">
        <v>822</v>
      </c>
      <c r="B826" s="336" t="str">
        <f t="shared" si="12"/>
        <v>Flat-rolled products of iron or non-alloy steel, of a width of &gt;= 600 mm, not in coils, simply cold-rolled "cold-reduced", not clad, plated or coated, of a thickness of &gt; 1 mm but &lt; 3 mm</v>
      </c>
      <c r="C826" s="336" t="s">
        <v>913</v>
      </c>
      <c r="D826" s="245"/>
      <c r="E826" s="245"/>
      <c r="F826" s="245"/>
      <c r="G826" s="245"/>
      <c r="H826" s="245"/>
    </row>
    <row r="827" spans="1:8" ht="12" x14ac:dyDescent="0.3">
      <c r="A827" s="243">
        <v>823</v>
      </c>
      <c r="B827" s="336" t="str">
        <f t="shared" si="12"/>
        <v>Flat-rolled products of iron or non-alloy steel, of a width of &gt;= 600 mm, not in coils, simply cold-rolled "cold-reduced", of a thickness of &gt; 1 mm but &lt; 3 mm "electrical"</v>
      </c>
      <c r="C827" s="336" t="s">
        <v>916</v>
      </c>
      <c r="D827" s="245"/>
      <c r="E827" s="245"/>
      <c r="F827" s="245"/>
      <c r="G827" s="245"/>
      <c r="H827" s="245"/>
    </row>
    <row r="828" spans="1:8" ht="12" x14ac:dyDescent="0.3">
      <c r="A828" s="243">
        <v>824</v>
      </c>
      <c r="B828" s="336" t="str">
        <f t="shared" si="12"/>
        <v>Flat-rolled products of iron or non-alloy steel, of a width of &gt;= 600 mm, not in coils, simply cold-rolled "cold-reduced", not clad, plated or coated, of a thickness of &gt; 1 mm but &lt; 3 mm (excl. electrical)</v>
      </c>
      <c r="C828" s="336" t="s">
        <v>919</v>
      </c>
      <c r="D828" s="245"/>
      <c r="E828" s="245"/>
      <c r="F828" s="245"/>
      <c r="G828" s="245"/>
      <c r="H828" s="245"/>
    </row>
    <row r="829" spans="1:8" ht="12" x14ac:dyDescent="0.3">
      <c r="A829" s="243">
        <v>825</v>
      </c>
      <c r="B829" s="336" t="str">
        <f t="shared" si="12"/>
        <v>Flat-rolled products of iron or non-alloy steel, of a width of &gt;= 600 mm, not in coils, simply cold-rolled "cold-reduced", not clad, plated or coated, of a thickness of &gt;= 0,5 mm but &lt;= 1 mm</v>
      </c>
      <c r="C829" s="336" t="s">
        <v>920</v>
      </c>
      <c r="D829" s="245"/>
      <c r="E829" s="245"/>
      <c r="F829" s="245"/>
      <c r="G829" s="245"/>
      <c r="H829" s="245"/>
    </row>
    <row r="830" spans="1:8" ht="12" x14ac:dyDescent="0.3">
      <c r="A830" s="243">
        <v>826</v>
      </c>
      <c r="B830" s="336" t="str">
        <f t="shared" si="12"/>
        <v>Flat-rolled products of iron or non-alloy steel, of a width of &gt;= 600 mm, not in coils, simply cold-rolled "cold-reduced", of a thickness of &gt;= 0,5 mm but &lt;= 1 mm "electrical"</v>
      </c>
      <c r="C830" s="336" t="s">
        <v>923</v>
      </c>
      <c r="D830" s="245"/>
      <c r="E830" s="245"/>
      <c r="F830" s="245"/>
      <c r="G830" s="245"/>
      <c r="H830" s="245"/>
    </row>
    <row r="831" spans="1:8" ht="12" x14ac:dyDescent="0.3">
      <c r="A831" s="243">
        <v>827</v>
      </c>
      <c r="B831" s="336" t="str">
        <f t="shared" si="12"/>
        <v>Flat-rolled products of iron or non-alloy steel, of a width of &gt;= 600 mm, not in coils, simply cold-rolled "cold-reduced", not clad, plated or coated, of a thickness of &gt;= 0,5 mm but &lt;= 1 mm (excl. electrical)</v>
      </c>
      <c r="C831" s="336" t="s">
        <v>926</v>
      </c>
      <c r="D831" s="245"/>
      <c r="E831" s="245"/>
      <c r="F831" s="245"/>
      <c r="G831" s="245"/>
      <c r="H831" s="245"/>
    </row>
    <row r="832" spans="1:8" ht="12" x14ac:dyDescent="0.3">
      <c r="A832" s="243">
        <v>828</v>
      </c>
      <c r="B832" s="336" t="str">
        <f t="shared" si="12"/>
        <v>Flat-rolled products of iron or non-alloy steel, of a width of &gt;= 600 mm, not in coils, simply cold-rolled "cold-reduced", not clad, plated or coated, of a thickness of &lt; 0,5 mm</v>
      </c>
      <c r="C832" s="336" t="s">
        <v>927</v>
      </c>
      <c r="D832" s="245"/>
      <c r="E832" s="245"/>
      <c r="F832" s="245"/>
      <c r="G832" s="245"/>
      <c r="H832" s="245"/>
    </row>
    <row r="833" spans="1:8" ht="12" x14ac:dyDescent="0.3">
      <c r="A833" s="243">
        <v>829</v>
      </c>
      <c r="B833" s="336" t="str">
        <f t="shared" si="12"/>
        <v>Flat-rolled products of iron or non-alloy steel, of a width of &gt;= 600 mm, not in coils, simply cold-rolled "cold-reduced", of a thickness of &lt; 0,5 mm "electrical"</v>
      </c>
      <c r="C833" s="336" t="s">
        <v>930</v>
      </c>
      <c r="D833" s="245"/>
      <c r="E833" s="245"/>
      <c r="F833" s="245"/>
      <c r="G833" s="245"/>
      <c r="H833" s="245"/>
    </row>
    <row r="834" spans="1:8" ht="12" x14ac:dyDescent="0.3">
      <c r="A834" s="243">
        <v>830</v>
      </c>
      <c r="B834" s="336" t="str">
        <f t="shared" si="12"/>
        <v>Flat-rolled products of iron or non-alloy steel, of a width of &gt;= 600 mm, not in coils, simply cold-rolled "cold-reduced", not clad, plated or coated, of a thickness of &lt; 0,5 mm (excl. electrical)</v>
      </c>
      <c r="C834" s="336" t="s">
        <v>933</v>
      </c>
      <c r="D834" s="245"/>
      <c r="E834" s="245"/>
      <c r="F834" s="245"/>
      <c r="G834" s="245"/>
      <c r="H834" s="245"/>
    </row>
    <row r="835" spans="1:8" ht="12" x14ac:dyDescent="0.3">
      <c r="A835" s="243">
        <v>831</v>
      </c>
      <c r="B835" s="336" t="str">
        <f t="shared" si="12"/>
        <v>Flat-rolled products of iron or steel, of a width of &gt;= 600 mm, cold-rolled "cold-reduced", and further worked, but not clad, plated or coated</v>
      </c>
      <c r="C835" s="336" t="s">
        <v>934</v>
      </c>
      <c r="D835" s="245"/>
      <c r="E835" s="245"/>
      <c r="F835" s="245"/>
      <c r="G835" s="245"/>
      <c r="H835" s="245"/>
    </row>
    <row r="836" spans="1:8" ht="12" x14ac:dyDescent="0.3">
      <c r="A836" s="243">
        <v>832</v>
      </c>
      <c r="B836" s="336" t="str">
        <f t="shared" si="12"/>
        <v>Flat-rolled products of iron or steel, of a width of &gt;= 600 mm, cold-rolled "cold-reduced" and further worked, but not clad, plated or coated, perforated</v>
      </c>
      <c r="C836" s="336" t="s">
        <v>937</v>
      </c>
      <c r="D836" s="245"/>
      <c r="E836" s="245"/>
      <c r="F836" s="245"/>
      <c r="G836" s="245"/>
      <c r="H836" s="245"/>
    </row>
    <row r="837" spans="1:8" ht="12" x14ac:dyDescent="0.3">
      <c r="A837" s="243">
        <v>833</v>
      </c>
      <c r="B837" s="336" t="str">
        <f t="shared" si="12"/>
        <v>Flat-rolled products of iron or steel, of a width of &gt;= 600 mm, cold-rolled "cold-reduced" and further worked, but not clad, plated or coated, non-perforated</v>
      </c>
      <c r="C837" s="336" t="s">
        <v>940</v>
      </c>
      <c r="D837" s="245"/>
      <c r="E837" s="245"/>
      <c r="F837" s="245"/>
      <c r="G837" s="245"/>
      <c r="H837" s="245"/>
    </row>
    <row r="838" spans="1:8" ht="12" x14ac:dyDescent="0.3">
      <c r="A838" s="243">
        <v>834</v>
      </c>
      <c r="B838" s="336" t="str">
        <f t="shared" ref="B838:B901" si="13">IFERROR(INDEX(C838:M838,$A$3-2),$C838)</f>
        <v>Flat-rolled products of iron or non-alloy steel, of a width &gt;= 600 mm, hot-rolled or cold-rolled "cold-reduced", clad, plated or coated</v>
      </c>
      <c r="C838" s="336" t="s">
        <v>941</v>
      </c>
      <c r="D838" s="245"/>
      <c r="E838" s="245"/>
      <c r="F838" s="245"/>
      <c r="G838" s="245"/>
      <c r="H838" s="245"/>
    </row>
    <row r="839" spans="1:8" ht="12" x14ac:dyDescent="0.3">
      <c r="A839" s="243">
        <v>835</v>
      </c>
      <c r="B839" s="336" t="str">
        <f t="shared" si="13"/>
        <v>Flat-rolled products of iron or non-alloy steel, of a width of &gt;= 600 mm, hot-rolled or cold-rolled "cold-reduced", tinned, of a thickness of &gt;= 0,5 mm</v>
      </c>
      <c r="C839" s="336" t="s">
        <v>944</v>
      </c>
      <c r="D839" s="245"/>
      <c r="E839" s="245"/>
      <c r="F839" s="245"/>
      <c r="G839" s="245"/>
      <c r="H839" s="245"/>
    </row>
    <row r="840" spans="1:8" ht="12" x14ac:dyDescent="0.3">
      <c r="A840" s="243">
        <v>836</v>
      </c>
      <c r="B840" s="336" t="str">
        <f t="shared" si="13"/>
        <v>Flat-rolled products of iron or non-alloy steel, of a width of &gt;= 600 mm, hot-rolled or cold-rolled "cold-reduced", tinned, of a thickness of &lt; 0,5 mm</v>
      </c>
      <c r="C840" s="336" t="s">
        <v>945</v>
      </c>
      <c r="D840" s="245"/>
      <c r="E840" s="245"/>
      <c r="F840" s="245"/>
      <c r="G840" s="245"/>
      <c r="H840" s="245"/>
    </row>
    <row r="841" spans="1:8" ht="12" x14ac:dyDescent="0.3">
      <c r="A841" s="243">
        <v>837</v>
      </c>
      <c r="B841" s="336" t="str">
        <f t="shared" si="13"/>
        <v>Tinplate of iron or non-alloy steel, of a width of &gt;= 600 mm and of a thickness of &lt; 0,5 mm, tinned [coated with a layer of metal containing, by weight,  &gt;= 97% of tin], not further worked than surface-treated</v>
      </c>
      <c r="C841" s="336" t="s">
        <v>948</v>
      </c>
      <c r="D841" s="245"/>
      <c r="E841" s="245"/>
      <c r="F841" s="245"/>
      <c r="G841" s="245"/>
      <c r="H841" s="245"/>
    </row>
    <row r="842" spans="1:8" ht="12" x14ac:dyDescent="0.3">
      <c r="A842" s="243">
        <v>838</v>
      </c>
      <c r="B842" s="336" t="str">
        <f t="shared" si="13"/>
        <v>Flat-rolled products of iron or non-alloy steel, of a width of &gt;= 600 mm, hot-rolled or cold-rolled "cold-reduced", plated or coated with tin, of a thickness of &lt; 0,5 mm (excl. tinplate)</v>
      </c>
      <c r="C842" s="336" t="s">
        <v>951</v>
      </c>
      <c r="D842" s="245"/>
      <c r="E842" s="245"/>
      <c r="F842" s="245"/>
      <c r="G842" s="245"/>
      <c r="H842" s="245"/>
    </row>
    <row r="843" spans="1:8" ht="12" x14ac:dyDescent="0.3">
      <c r="A843" s="243">
        <v>839</v>
      </c>
      <c r="B843" s="336" t="str">
        <f t="shared" si="13"/>
        <v>Flat-rolled products of iron or non-alloy steel, of a width of &gt;= 600 mm, hot-rolled or cold-rolled "cold-reduced", plated or coated with lead, incl. terne-plate</v>
      </c>
      <c r="C843" s="336" t="s">
        <v>954</v>
      </c>
      <c r="D843" s="245"/>
      <c r="E843" s="245"/>
      <c r="F843" s="245"/>
      <c r="G843" s="245"/>
      <c r="H843" s="245"/>
    </row>
    <row r="844" spans="1:8" ht="12" x14ac:dyDescent="0.3">
      <c r="A844" s="243">
        <v>840</v>
      </c>
      <c r="B844" s="336" t="str">
        <f t="shared" si="13"/>
        <v>Flat-rolled products of iron or non-alloy steel, of a width of &gt;= 600 mm, hot-rolled or cold-rolled "cold-reduced", electrolytically plated or coated with zinc</v>
      </c>
      <c r="C844" s="336" t="s">
        <v>957</v>
      </c>
      <c r="D844" s="245"/>
      <c r="E844" s="245"/>
      <c r="F844" s="245"/>
      <c r="G844" s="245"/>
      <c r="H844" s="245"/>
    </row>
    <row r="845" spans="1:8" ht="12" x14ac:dyDescent="0.3">
      <c r="A845" s="243">
        <v>841</v>
      </c>
      <c r="B845" s="336" t="str">
        <f t="shared" si="13"/>
        <v>Flat-rolled products of iron or non-alloy steel, of a width of &gt;= 600 mm, hot-rolled or cold-rolled "cold-reduced", corrugated, plated or coated with zinc (excl. electrolytically plated or coated with zinc)</v>
      </c>
      <c r="C845" s="336" t="s">
        <v>960</v>
      </c>
      <c r="D845" s="245"/>
      <c r="E845" s="245"/>
      <c r="F845" s="245"/>
      <c r="G845" s="245"/>
      <c r="H845" s="245"/>
    </row>
    <row r="846" spans="1:8" ht="12" x14ac:dyDescent="0.3">
      <c r="A846" s="243">
        <v>842</v>
      </c>
      <c r="B846" s="336" t="str">
        <f t="shared" si="13"/>
        <v>Flat-rolled products of iron or non-alloy steel, of a width of &gt;= 600 mm, hot-rolled or cold-rolled "cold-reduced", not corrugated, plated or coated with zinc (excl. electrolytically plated or coated with zinc)</v>
      </c>
      <c r="C846" s="336" t="s">
        <v>963</v>
      </c>
      <c r="D846" s="245"/>
      <c r="E846" s="245"/>
      <c r="F846" s="245"/>
      <c r="G846" s="245"/>
      <c r="H846" s="245"/>
    </row>
    <row r="847" spans="1:8" ht="12" x14ac:dyDescent="0.3">
      <c r="A847" s="243">
        <v>843</v>
      </c>
      <c r="B847" s="336" t="str">
        <f t="shared" si="13"/>
        <v>Flat-rolled products of iron or non-alloy steel, of a width of &gt;= 600 mm, hot-rolled or cold-rolled "cold-reduced", plated or coated with chromium oxides or with chromium and chromium oxides</v>
      </c>
      <c r="C847" s="336" t="s">
        <v>966</v>
      </c>
      <c r="D847" s="245"/>
      <c r="E847" s="245"/>
      <c r="F847" s="245"/>
      <c r="G847" s="245"/>
      <c r="H847" s="245"/>
    </row>
    <row r="848" spans="1:8" ht="12" x14ac:dyDescent="0.3">
      <c r="A848" s="243">
        <v>844</v>
      </c>
      <c r="B848" s="336" t="str">
        <f t="shared" si="13"/>
        <v>Flat-rolled products of iron or non-alloy steel, of a width of &gt;= 600 mm, hot-rolled or cold-rolled "cold-reduced", plated or coated with aluminium-zinc alloys</v>
      </c>
      <c r="C848" s="336" t="s">
        <v>969</v>
      </c>
      <c r="D848" s="245"/>
      <c r="E848" s="245"/>
      <c r="F848" s="245"/>
      <c r="G848" s="245"/>
      <c r="H848" s="245"/>
    </row>
    <row r="849" spans="1:8" ht="12" x14ac:dyDescent="0.3">
      <c r="A849" s="243">
        <v>845</v>
      </c>
      <c r="B849" s="336" t="str">
        <f t="shared" si="13"/>
        <v>Flat-rolled products of iron or non-alloy steel, of a width of &gt;= 600 mm, hot-rolled or cold-rolled "cold-reduced", plated or coated with aluminium (excl. products plated or coated with aluminium-zinc alloys)</v>
      </c>
      <c r="C849" s="336" t="s">
        <v>972</v>
      </c>
      <c r="D849" s="245"/>
      <c r="E849" s="245"/>
      <c r="F849" s="245"/>
      <c r="G849" s="245"/>
      <c r="H849" s="245"/>
    </row>
    <row r="850" spans="1:8" ht="12" x14ac:dyDescent="0.3">
      <c r="A850" s="243">
        <v>846</v>
      </c>
      <c r="B850" s="336" t="str">
        <f t="shared" si="13"/>
        <v>Flat products of iron or non-alloy steel, of a width of &gt;= 600 mm, hot-rolled or cold-rolled "cold-reduced", painted, varnished or coated with plastics</v>
      </c>
      <c r="C850" s="336" t="s">
        <v>973</v>
      </c>
      <c r="D850" s="245"/>
      <c r="E850" s="245"/>
      <c r="F850" s="245"/>
      <c r="G850" s="245"/>
      <c r="H850" s="245"/>
    </row>
    <row r="851" spans="1:8" ht="12" x14ac:dyDescent="0.3">
      <c r="A851" s="243">
        <v>847</v>
      </c>
      <c r="B851" s="336" t="str">
        <f t="shared" si="13"/>
        <v>Tinplate of a width of &gt;= 600 mm and of a thickness of &lt; 0,5 mm, tinned [coated with a layer of metal containing, by weight,  &gt;= 97% of tin], not further worked than varnished, and flat products plated or coated with chromium oxides or with chromium and chromium oxides, of iron or non-alloy steel, of a width of &gt;= 600 mm, hot-rolled or cold-rolled "cold-reduced", varnished</v>
      </c>
      <c r="C851" s="336" t="s">
        <v>976</v>
      </c>
      <c r="D851" s="245"/>
      <c r="E851" s="245"/>
      <c r="F851" s="245"/>
      <c r="G851" s="245"/>
      <c r="H851" s="245"/>
    </row>
    <row r="852" spans="1:8" ht="12" x14ac:dyDescent="0.3">
      <c r="A852" s="243">
        <v>848</v>
      </c>
      <c r="B852" s="336" t="str">
        <f t="shared" si="13"/>
        <v>Flat-rolled products of iron or non-alloy steel, of a width of &gt;= 600 mm, hot-rolled or cold-rolled "cold-reduced", painted, varnished or plastic coated (excl. tinplate and products electrolytically plated or coated with chrome, varnished)</v>
      </c>
      <c r="C852" s="336" t="s">
        <v>979</v>
      </c>
      <c r="D852" s="245"/>
      <c r="E852" s="245"/>
      <c r="F852" s="245"/>
      <c r="G852" s="245"/>
      <c r="H852" s="245"/>
    </row>
    <row r="853" spans="1:8" ht="12" x14ac:dyDescent="0.3">
      <c r="A853" s="243">
        <v>849</v>
      </c>
      <c r="B853" s="336" t="str">
        <f t="shared" si="13"/>
        <v>Flat-rolled products of iron or non-alloy steel, of a width of &gt;= 600 mm, hot-rolled or cold-rolled "cold-reduced", clad, plated or coated (excl. tinned, plated or coated with lead, zinc, chromium oxides, chromium and chromium oxides, or aluminium, painted, varnished or coated with plastics)</v>
      </c>
      <c r="C853" s="336" t="s">
        <v>980</v>
      </c>
      <c r="D853" s="245"/>
      <c r="E853" s="245"/>
      <c r="F853" s="245"/>
      <c r="G853" s="245"/>
      <c r="H853" s="245"/>
    </row>
    <row r="854" spans="1:8" ht="12" x14ac:dyDescent="0.3">
      <c r="A854" s="243">
        <v>850</v>
      </c>
      <c r="B854" s="336" t="str">
        <f t="shared" si="13"/>
        <v>Flat-rolled products of iron or non-alloy steel, of a width of &gt;= 600 mm, hot-rolled or cold-rolled "cold-reduced", clad</v>
      </c>
      <c r="C854" s="336" t="s">
        <v>983</v>
      </c>
      <c r="D854" s="245"/>
      <c r="E854" s="245"/>
      <c r="F854" s="245"/>
      <c r="G854" s="245"/>
      <c r="H854" s="245"/>
    </row>
    <row r="855" spans="1:8" ht="12" x14ac:dyDescent="0.3">
      <c r="A855" s="243">
        <v>851</v>
      </c>
      <c r="B855" s="336" t="str">
        <f t="shared" si="13"/>
        <v>Flat-rolled products of iron or non-alloy steel, tinned and printed, of a width of &gt;= 600 mm, hot-rolled or cold-rolled "cold-reduced"</v>
      </c>
      <c r="C855" s="336" t="s">
        <v>986</v>
      </c>
      <c r="D855" s="245"/>
      <c r="E855" s="245"/>
      <c r="F855" s="245"/>
      <c r="G855" s="245"/>
      <c r="H855" s="245"/>
    </row>
    <row r="856" spans="1:8" ht="12" x14ac:dyDescent="0.3">
      <c r="A856" s="243">
        <v>852</v>
      </c>
      <c r="B856" s="336" t="str">
        <f t="shared" si="13"/>
        <v>Flat-rolled products of iron or non-alloy steel, hot-rolled or cold-rolled "cold-reduced", of a width of &gt;= 600 mm, plated or coated (excl. plated or coated with thin, lead "incl. terne-plate", zinc, aluminium, chromium, chromium oxides, plastics, platinum, painted or varnished, clad and tinned and printed)</v>
      </c>
      <c r="C856" s="336" t="s">
        <v>989</v>
      </c>
      <c r="D856" s="245"/>
      <c r="E856" s="245"/>
      <c r="F856" s="245"/>
      <c r="G856" s="245"/>
      <c r="H856" s="245"/>
    </row>
    <row r="857" spans="1:8" ht="12" x14ac:dyDescent="0.3">
      <c r="A857" s="243">
        <v>853</v>
      </c>
      <c r="B857" s="336" t="str">
        <f t="shared" si="13"/>
        <v>Flat-rolled products of iron or non-alloy steel, of a width of &lt; 600 mm, hot-rolled or cold-rolled "cold-reduced", not clad, plated or coated</v>
      </c>
      <c r="C857" s="336" t="s">
        <v>990</v>
      </c>
      <c r="D857" s="245"/>
      <c r="E857" s="245"/>
      <c r="F857" s="245"/>
      <c r="G857" s="245"/>
      <c r="H857" s="245"/>
    </row>
    <row r="858" spans="1:8" ht="12" x14ac:dyDescent="0.3">
      <c r="A858" s="243">
        <v>854</v>
      </c>
      <c r="B858" s="336" t="str">
        <f t="shared" si="13"/>
        <v>Flat-rolled products of iron or non-alloy steel, simply hot-rolled on four faces or in a closed box pass, not clad, plated or coated, of a width of &gt; 150 mm but &lt; 600 mm and a thickness of &gt;= 4 mm, not in coils, without patterns in relief, commonly known as "wide flats"</v>
      </c>
      <c r="C858" s="336" t="s">
        <v>993</v>
      </c>
      <c r="D858" s="245"/>
      <c r="E858" s="245"/>
      <c r="F858" s="245"/>
      <c r="G858" s="245"/>
      <c r="H858" s="245"/>
    </row>
    <row r="859" spans="1:8" ht="12" x14ac:dyDescent="0.3">
      <c r="A859" s="243">
        <v>855</v>
      </c>
      <c r="B859" s="336" t="str">
        <f t="shared" si="13"/>
        <v>Flat-rolled products of iron or non-alloy steel, of a width &lt; 600 mm, not further worked than hot-rolled, not clad, plated or coated, of a thickness of &gt;= 4,75 mm (excl. "wide flats")</v>
      </c>
      <c r="C859" s="336" t="s">
        <v>996</v>
      </c>
      <c r="D859" s="245"/>
      <c r="E859" s="245"/>
      <c r="F859" s="245"/>
      <c r="G859" s="245"/>
      <c r="H859" s="245"/>
    </row>
    <row r="860" spans="1:8" ht="12" x14ac:dyDescent="0.3">
      <c r="A860" s="243">
        <v>856</v>
      </c>
      <c r="B860" s="336" t="str">
        <f t="shared" si="13"/>
        <v>Flat-rolled products of iron or non-alloy steel, of a width &lt; 600 mm, simply hot-rolled, not clad, plated or coated, of a thickness &lt; 4,75 mm (excl. "wide flats")</v>
      </c>
      <c r="C860" s="336" t="s">
        <v>999</v>
      </c>
      <c r="D860" s="245"/>
      <c r="E860" s="245"/>
      <c r="F860" s="245"/>
      <c r="G860" s="245"/>
      <c r="H860" s="245"/>
    </row>
    <row r="861" spans="1:8" ht="12" x14ac:dyDescent="0.3">
      <c r="A861" s="243">
        <v>857</v>
      </c>
      <c r="B861" s="336" t="str">
        <f t="shared" si="13"/>
        <v>Flat-rolled products of iron or non-alloy steel, of a width of &lt; 600 mm, simply cold-rolled "cold-reduced", not clad, plated or coated, containing by weight &lt; 0,25% of carbon</v>
      </c>
      <c r="C861" s="336" t="s">
        <v>1000</v>
      </c>
      <c r="D861" s="245"/>
      <c r="E861" s="245"/>
      <c r="F861" s="245"/>
      <c r="G861" s="245"/>
      <c r="H861" s="245"/>
    </row>
    <row r="862" spans="1:8" ht="12" x14ac:dyDescent="0.3">
      <c r="A862" s="243">
        <v>858</v>
      </c>
      <c r="B862" s="336" t="str">
        <f t="shared" si="13"/>
        <v>Flat-rolled products of iron or non-alloy steel, of a width of &lt; 600 mm, simply cold-rolled "cold-reduced", not clad, plated or coated, containing by weight &lt; 0,25% of carbon "electrical"</v>
      </c>
      <c r="C862" s="336" t="s">
        <v>1003</v>
      </c>
      <c r="D862" s="245"/>
      <c r="E862" s="245"/>
      <c r="F862" s="245"/>
      <c r="G862" s="245"/>
      <c r="H862" s="245"/>
    </row>
    <row r="863" spans="1:8" ht="12" x14ac:dyDescent="0.3">
      <c r="A863" s="243">
        <v>859</v>
      </c>
      <c r="B863" s="336" t="str">
        <f t="shared" si="13"/>
        <v>Flat-rolled products of iron or non-alloy steel, of a width of &lt; 600 mm and of a thickness of &gt;= 0,35 mm, simply cold-rolled "cold-reduced", not clad, plated or coated, containing by weight &lt; 0,25% of carbon (excl. electrical plate)</v>
      </c>
      <c r="C863" s="336" t="s">
        <v>1006</v>
      </c>
      <c r="D863" s="245"/>
      <c r="E863" s="245"/>
      <c r="F863" s="245"/>
      <c r="G863" s="245"/>
      <c r="H863" s="245"/>
    </row>
    <row r="864" spans="1:8" ht="12" x14ac:dyDescent="0.3">
      <c r="A864" s="243">
        <v>860</v>
      </c>
      <c r="B864" s="336" t="str">
        <f t="shared" si="13"/>
        <v>Flat-rolled products of iron or non-alloy steel, of a width of &lt; 600 mm and of a thickness of &lt; 0,35 mm, simply cold-rolled "cold-reduced", not clad, plated or coated, containing by weight &lt; 0,25% of carbon (excl. electrical plate)</v>
      </c>
      <c r="C864" s="336" t="s">
        <v>1009</v>
      </c>
      <c r="D864" s="245"/>
      <c r="E864" s="245"/>
      <c r="F864" s="245"/>
      <c r="G864" s="245"/>
      <c r="H864" s="245"/>
    </row>
    <row r="865" spans="1:8" ht="12" x14ac:dyDescent="0.3">
      <c r="A865" s="243">
        <v>861</v>
      </c>
      <c r="B865" s="336" t="str">
        <f t="shared" si="13"/>
        <v>Flat-rolled products of iron or non-alloy steel, of a width of &lt; 600 mm, simply cold-rolled "cold-reduced", not clad, plated or coated, containing by weight &gt;= 0,25% of carbon</v>
      </c>
      <c r="C865" s="336" t="s">
        <v>1012</v>
      </c>
      <c r="D865" s="245"/>
      <c r="E865" s="245"/>
      <c r="F865" s="245"/>
      <c r="G865" s="245"/>
      <c r="H865" s="245"/>
    </row>
    <row r="866" spans="1:8" ht="12" x14ac:dyDescent="0.3">
      <c r="A866" s="243">
        <v>862</v>
      </c>
      <c r="B866" s="336" t="str">
        <f t="shared" si="13"/>
        <v>Flat-rolled products of iron or non-alloy steel, of a width of &lt; 600 mm, hot-rolled or cold-rolled "cold-reduced" and further worked, but not clad, plated or coated</v>
      </c>
      <c r="C866" s="336" t="s">
        <v>1013</v>
      </c>
      <c r="D866" s="245"/>
      <c r="E866" s="245"/>
      <c r="F866" s="245"/>
      <c r="G866" s="245"/>
      <c r="H866" s="245"/>
    </row>
    <row r="867" spans="1:8" ht="12" x14ac:dyDescent="0.3">
      <c r="A867" s="243">
        <v>863</v>
      </c>
      <c r="B867" s="336" t="str">
        <f t="shared" si="13"/>
        <v>Flat-rolled products of iron or non-alloy steel, of a width of &lt; 600 mm, hot-rolled or cold-rolled "cold-reduced" and further worked, but not clad, plated or coated, perforated</v>
      </c>
      <c r="C867" s="336" t="s">
        <v>1016</v>
      </c>
      <c r="D867" s="245"/>
      <c r="E867" s="245"/>
      <c r="F867" s="245"/>
      <c r="G867" s="245"/>
      <c r="H867" s="245"/>
    </row>
    <row r="868" spans="1:8" ht="12" x14ac:dyDescent="0.3">
      <c r="A868" s="243">
        <v>864</v>
      </c>
      <c r="B868" s="336" t="str">
        <f t="shared" si="13"/>
        <v>Flat-rolled products of iron or non-alloy steel, of a width of &lt; 600 mm, hot-rolled or cold-rolled "cold-reduced" and further worked, but not clad, plated or coatednon-perforated</v>
      </c>
      <c r="C868" s="336" t="s">
        <v>1019</v>
      </c>
      <c r="D868" s="245"/>
      <c r="E868" s="245"/>
      <c r="F868" s="245"/>
      <c r="G868" s="245"/>
      <c r="H868" s="245"/>
    </row>
    <row r="869" spans="1:8" ht="12" x14ac:dyDescent="0.3">
      <c r="A869" s="243">
        <v>865</v>
      </c>
      <c r="B869" s="336" t="str">
        <f t="shared" si="13"/>
        <v>Flat-rolled products of iron or non-alloy steel, of a width of &lt; 600 mm, hot-rolled or cold-rolled "cold-reduced", clad, plated or coated</v>
      </c>
      <c r="C869" s="336" t="s">
        <v>1020</v>
      </c>
      <c r="D869" s="245"/>
      <c r="E869" s="245"/>
      <c r="F869" s="245"/>
      <c r="G869" s="245"/>
      <c r="H869" s="245"/>
    </row>
    <row r="870" spans="1:8" ht="12" x14ac:dyDescent="0.3">
      <c r="A870" s="243">
        <v>866</v>
      </c>
      <c r="B870" s="336" t="str">
        <f t="shared" si="13"/>
        <v>Flat-rolled products of iron or non-alloy steel, of a width of &lt; 600 mm, hot-rolled or cold-rolled "cold-reduced", tinned</v>
      </c>
      <c r="C870" s="336" t="s">
        <v>1021</v>
      </c>
      <c r="D870" s="245"/>
      <c r="E870" s="245"/>
      <c r="F870" s="245"/>
      <c r="G870" s="245"/>
      <c r="H870" s="245"/>
    </row>
    <row r="871" spans="1:8" ht="12" x14ac:dyDescent="0.3">
      <c r="A871" s="243">
        <v>867</v>
      </c>
      <c r="B871" s="336" t="str">
        <f t="shared" si="13"/>
        <v>Tinplate of iron or non-alloy steel, of a width of &lt; 600 mm and of a thickness of &lt; 0,5 mm, tinned [coated with a layer of metal containing, by weight,  &gt;= 97% of tin], not further worked than surface-treated</v>
      </c>
      <c r="C871" s="336" t="s">
        <v>1024</v>
      </c>
      <c r="D871" s="245"/>
      <c r="E871" s="245"/>
      <c r="F871" s="245"/>
      <c r="G871" s="245"/>
      <c r="H871" s="245"/>
    </row>
    <row r="872" spans="1:8" ht="12" x14ac:dyDescent="0.3">
      <c r="A872" s="243">
        <v>868</v>
      </c>
      <c r="B872" s="336" t="str">
        <f t="shared" si="13"/>
        <v>Flat-rolled products of iron or non-alloy steel, hot-rolled or cold-rolled "cold-reduced", of a width of &lt; 600 mm, tinned (excl. tinplate, not further worked than surface-treated)</v>
      </c>
      <c r="C872" s="336" t="s">
        <v>1027</v>
      </c>
      <c r="D872" s="245"/>
      <c r="E872" s="245"/>
      <c r="F872" s="245"/>
      <c r="G872" s="245"/>
      <c r="H872" s="245"/>
    </row>
    <row r="873" spans="1:8" ht="12" x14ac:dyDescent="0.3">
      <c r="A873" s="243">
        <v>869</v>
      </c>
      <c r="B873" s="336" t="str">
        <f t="shared" si="13"/>
        <v>Flat-rolled products of iron or non-alloy steel, of a width of &lt; 600 mm, hot-rolled or cold-rolled "cold-reduced", electrolytically plated or coated with zinc</v>
      </c>
      <c r="C873" s="336" t="s">
        <v>1030</v>
      </c>
      <c r="D873" s="245"/>
      <c r="E873" s="245"/>
      <c r="F873" s="245"/>
      <c r="G873" s="245"/>
      <c r="H873" s="245"/>
    </row>
    <row r="874" spans="1:8" ht="12" x14ac:dyDescent="0.3">
      <c r="A874" s="243">
        <v>870</v>
      </c>
      <c r="B874" s="336" t="str">
        <f t="shared" si="13"/>
        <v>Flat-rolled products of iron or non-alloy steel, of a width of &lt; 600 mm, hot-rolled or cold-rolled "cold-reduced", tinned (excl. electrolytically plated or coated with zinc)</v>
      </c>
      <c r="C874" s="336" t="s">
        <v>1033</v>
      </c>
      <c r="D874" s="245"/>
      <c r="E874" s="245"/>
      <c r="F874" s="245"/>
      <c r="G874" s="245"/>
      <c r="H874" s="245"/>
    </row>
    <row r="875" spans="1:8" ht="12" x14ac:dyDescent="0.3">
      <c r="A875" s="243">
        <v>871</v>
      </c>
      <c r="B875" s="336" t="str">
        <f t="shared" si="13"/>
        <v>Flat-rolled products of iron or non-alloy steel, of a width of &lt; 600 mm, hot-rolled or cold-rolled "cold-reduced", painted, varnished or coated with plastics</v>
      </c>
      <c r="C875" s="336" t="s">
        <v>1034</v>
      </c>
      <c r="D875" s="245"/>
      <c r="E875" s="245"/>
      <c r="F875" s="245"/>
      <c r="G875" s="245"/>
      <c r="H875" s="245"/>
    </row>
    <row r="876" spans="1:8" ht="12" x14ac:dyDescent="0.3">
      <c r="A876" s="243">
        <v>872</v>
      </c>
      <c r="B876" s="336" t="str">
        <f t="shared" si="13"/>
        <v>Tinplate of a width of &lt; 600 mm and of a thickness of &lt; 0,5 mm, tinned [coated with a layer of metal containing, by weight,  &gt;= 97% of tin], not further worked than varnished, and flat products plated or coated with chromium oxides or with chromium and chromium oxides, of iron or non-alloy steel, of a width of &lt; 600 mm, hot-rolled or cold-rolled "cold-reduced", varnished</v>
      </c>
      <c r="C876" s="336" t="s">
        <v>1037</v>
      </c>
      <c r="D876" s="245"/>
      <c r="E876" s="245"/>
      <c r="F876" s="245"/>
      <c r="G876" s="245"/>
      <c r="H876" s="245"/>
    </row>
    <row r="877" spans="1:8" ht="12" x14ac:dyDescent="0.3">
      <c r="A877" s="243">
        <v>873</v>
      </c>
      <c r="B877" s="336" t="str">
        <f t="shared" si="13"/>
        <v>Flat-rolled products of iron or non-alloy steel, of a width of &lt; 600 mm, hot-rolled or cold-rolled "cold-reduced", painted, varnished or plastic coated (excl. tinplate, not further worked than varnished, and products plated or coated with chromium oxides or with chromium and chromium oxides, varnished)</v>
      </c>
      <c r="C877" s="336" t="s">
        <v>1040</v>
      </c>
      <c r="D877" s="245"/>
      <c r="E877" s="245"/>
      <c r="F877" s="245"/>
      <c r="G877" s="245"/>
      <c r="H877" s="245"/>
    </row>
    <row r="878" spans="1:8" ht="12" x14ac:dyDescent="0.3">
      <c r="A878" s="243">
        <v>874</v>
      </c>
      <c r="B878" s="336" t="str">
        <f t="shared" si="13"/>
        <v>Flat-rolled products of iron or non-alloy steel, of a width of &lt; 600 mm, hot-rolled or cold-rolled "cold-reduced", plated or coated (excl. tinned, plated or coated with zinc, painted, varnished or coated with plastics)</v>
      </c>
      <c r="C878" s="336" t="s">
        <v>1041</v>
      </c>
      <c r="D878" s="245"/>
      <c r="E878" s="245"/>
      <c r="F878" s="245"/>
      <c r="G878" s="245"/>
      <c r="H878" s="245"/>
    </row>
    <row r="879" spans="1:8" ht="12" x14ac:dyDescent="0.3">
      <c r="A879" s="243">
        <v>875</v>
      </c>
      <c r="B879" s="336" t="str">
        <f t="shared" si="13"/>
        <v>Flat-rolled products of iron or non-alloy steel, of a width of &lt; 600 mm, hot-rolled or cold-rolled "cold-reduced", plated or coated with chromium oxides or with chromium and chromium oxides (excl. varnished)</v>
      </c>
      <c r="C879" s="336" t="s">
        <v>1044</v>
      </c>
      <c r="D879" s="245"/>
      <c r="E879" s="245"/>
      <c r="F879" s="245"/>
      <c r="G879" s="245"/>
      <c r="H879" s="245"/>
    </row>
    <row r="880" spans="1:8" ht="12" x14ac:dyDescent="0.3">
      <c r="A880" s="243">
        <v>876</v>
      </c>
      <c r="B880" s="336" t="str">
        <f t="shared" si="13"/>
        <v>Flat-rolled products of iron or non-alloy steel, of a width of &lt; 600 mm, hot-rolled or cold-rolled "cold-reduced", plated or coated with chromium or nickel</v>
      </c>
      <c r="C880" s="336" t="s">
        <v>1047</v>
      </c>
      <c r="D880" s="245"/>
      <c r="E880" s="245"/>
      <c r="F880" s="245"/>
      <c r="G880" s="245"/>
      <c r="H880" s="245"/>
    </row>
    <row r="881" spans="1:8" ht="12" x14ac:dyDescent="0.3">
      <c r="A881" s="243">
        <v>877</v>
      </c>
      <c r="B881" s="336" t="str">
        <f t="shared" si="13"/>
        <v>Flat-rolled products of iron or non-alloy steel, of a width of &lt; 600 mm, hot-rolled or cold-rolled "cold-reduced", plated or coated with copper</v>
      </c>
      <c r="C881" s="336" t="s">
        <v>1050</v>
      </c>
      <c r="D881" s="245"/>
      <c r="E881" s="245"/>
      <c r="F881" s="245"/>
      <c r="G881" s="245"/>
      <c r="H881" s="245"/>
    </row>
    <row r="882" spans="1:8" ht="12" x14ac:dyDescent="0.3">
      <c r="A882" s="243">
        <v>878</v>
      </c>
      <c r="B882" s="336" t="str">
        <f t="shared" si="13"/>
        <v>Flat-rolled products of iron or non-alloy steel, of a width of &lt; 600 mm, hot-rolled or cold-rolled "cold-reduced", plated or coated with aluminium-zinc alloys</v>
      </c>
      <c r="C882" s="336" t="s">
        <v>1053</v>
      </c>
      <c r="D882" s="245"/>
      <c r="E882" s="245"/>
      <c r="F882" s="245"/>
      <c r="G882" s="245"/>
      <c r="H882" s="245"/>
    </row>
    <row r="883" spans="1:8" ht="12" x14ac:dyDescent="0.3">
      <c r="A883" s="243">
        <v>879</v>
      </c>
      <c r="B883" s="336" t="str">
        <f t="shared" si="13"/>
        <v>Flat-rolled products of iron or non-alloy steel, of a width of &lt; 600 mm, hot-rolled or cold-rolled "cold-reduced", plated or coated with aluminium (excl. products plated or coated with aluminium-zinc alloys)</v>
      </c>
      <c r="C883" s="336" t="s">
        <v>1056</v>
      </c>
      <c r="D883" s="245"/>
      <c r="E883" s="245"/>
      <c r="F883" s="245"/>
      <c r="G883" s="245"/>
      <c r="H883" s="245"/>
    </row>
    <row r="884" spans="1:8" ht="12" x14ac:dyDescent="0.3">
      <c r="A884" s="243">
        <v>880</v>
      </c>
      <c r="B884" s="336" t="str">
        <f t="shared" si="13"/>
        <v>Flat-rolled products of iron or non-alloy steel, of a width of &lt; 600 mm, hot-rolled or cold-rolled "cold-reduced", clad (excl. products plated or coated with tin or zinc, copper, with chromium oxides or with chromium and chromium oxides, chromium, nickel or aluminium, painted or varnished, and plastic-coated)</v>
      </c>
      <c r="C884" s="336" t="s">
        <v>1059</v>
      </c>
      <c r="D884" s="245"/>
      <c r="E884" s="245"/>
      <c r="F884" s="245"/>
      <c r="G884" s="245"/>
      <c r="H884" s="245"/>
    </row>
    <row r="885" spans="1:8" ht="12" x14ac:dyDescent="0.3">
      <c r="A885" s="243">
        <v>881</v>
      </c>
      <c r="B885" s="336" t="str">
        <f t="shared" si="13"/>
        <v>Flat-rolled products of iron or non-alloy steel, of a width of &lt; 600 mm, hot-rolled or cold-rolled "cold-reduced", clad</v>
      </c>
      <c r="C885" s="336" t="s">
        <v>1062</v>
      </c>
      <c r="D885" s="245"/>
      <c r="E885" s="245"/>
      <c r="F885" s="245"/>
      <c r="G885" s="245"/>
      <c r="H885" s="245"/>
    </row>
    <row r="886" spans="1:8" ht="12" x14ac:dyDescent="0.3">
      <c r="A886" s="243">
        <v>882</v>
      </c>
      <c r="B886" s="336" t="str">
        <f t="shared" si="13"/>
        <v>Bars and rods of iron or non-alloy steel, hot-rolled, in irregularly wound coils</v>
      </c>
      <c r="C886" s="336" t="s">
        <v>1063</v>
      </c>
      <c r="D886" s="245"/>
      <c r="E886" s="245"/>
      <c r="F886" s="245"/>
      <c r="G886" s="245"/>
      <c r="H886" s="245"/>
    </row>
    <row r="887" spans="1:8" ht="12" x14ac:dyDescent="0.3">
      <c r="A887" s="243">
        <v>883</v>
      </c>
      <c r="B887" s="336" t="str">
        <f t="shared" si="13"/>
        <v>Bars and rods, hot-rolled, in irregularly wound coils of iron or non-alloy steel, with indentations, ribs, grooves or other deformations produced during the rolling process</v>
      </c>
      <c r="C887" s="336" t="s">
        <v>1066</v>
      </c>
      <c r="D887" s="245"/>
      <c r="E887" s="245"/>
      <c r="F887" s="245"/>
      <c r="G887" s="245"/>
      <c r="H887" s="245"/>
    </row>
    <row r="888" spans="1:8" ht="12" x14ac:dyDescent="0.3">
      <c r="A888" s="243">
        <v>884</v>
      </c>
      <c r="B888" s="336" t="str">
        <f t="shared" si="13"/>
        <v>Bars and rods, hot-rolled, in irregularly wound coils, of non-alloy free-cutting steel (excl. bars and rods containing indentations, ribs, grooves or other deformations produced during the rolling process)</v>
      </c>
      <c r="C888" s="336" t="s">
        <v>1069</v>
      </c>
      <c r="D888" s="245"/>
      <c r="E888" s="245"/>
      <c r="F888" s="245"/>
      <c r="G888" s="245"/>
      <c r="H888" s="245"/>
    </row>
    <row r="889" spans="1:8" ht="12" x14ac:dyDescent="0.3">
      <c r="A889" s="243">
        <v>885</v>
      </c>
      <c r="B889" s="336" t="str">
        <f t="shared" si="13"/>
        <v>Bars and rods, hot-rolled, in irregularly wound coils, of iron or non-alloy steel, of circular cross-section measuring &lt; 14 mm in diameter (excl. bars and rods of free-cutting steel, and bars and rods with indentations, ribs, grooves or other deformations produced during the rolling process)</v>
      </c>
      <c r="C889" s="336" t="s">
        <v>1070</v>
      </c>
      <c r="D889" s="245"/>
      <c r="E889" s="245"/>
      <c r="F889" s="245"/>
      <c r="G889" s="245"/>
      <c r="H889" s="245"/>
    </row>
    <row r="890" spans="1:8" ht="12" x14ac:dyDescent="0.3">
      <c r="A890" s="243">
        <v>886</v>
      </c>
      <c r="B890" s="336" t="str">
        <f t="shared" si="13"/>
        <v>Bars and rods, hot-rolled, of the type used for concrete reinforcement, smooth, of iron or non-alloy steel, in irregularly wound coils, of circular cross-section measuring &lt; 14 mm in diameter</v>
      </c>
      <c r="C890" s="336" t="s">
        <v>1073</v>
      </c>
      <c r="D890" s="245"/>
      <c r="E890" s="245"/>
      <c r="F890" s="245"/>
      <c r="G890" s="245"/>
      <c r="H890" s="245"/>
    </row>
    <row r="891" spans="1:8" ht="12" x14ac:dyDescent="0.3">
      <c r="A891" s="243">
        <v>887</v>
      </c>
      <c r="B891" s="336" t="str">
        <f t="shared" si="13"/>
        <v>Bars and rods, hot-rolled, of the type used for tyre cord, smooth, of iron or non-alloy steel, in irregularly wound coils</v>
      </c>
      <c r="C891" s="336" t="s">
        <v>1076</v>
      </c>
      <c r="D891" s="245"/>
      <c r="E891" s="245"/>
      <c r="F891" s="245"/>
      <c r="G891" s="245"/>
      <c r="H891" s="245"/>
    </row>
    <row r="892" spans="1:8" ht="12" x14ac:dyDescent="0.3">
      <c r="A892" s="243">
        <v>888</v>
      </c>
      <c r="B892" s="336" t="str">
        <f t="shared" si="13"/>
        <v>Bars and rods, hot-rolled, of iron or non-alloy steel, in irregularly wound coils, containing by weight &lt;= 0,06% of carbon, of circular cross-section measuring &lt; 14 mm in diameter (excl. free-cutting steel, bars and rods, hot-rolled, for concrete reinforcement and tyre cord, and bars and rods, hot-rolled, containing indentations, ribs, grooves or other deformations produced during the rolling process)</v>
      </c>
      <c r="C892" s="336" t="s">
        <v>1079</v>
      </c>
      <c r="D892" s="245"/>
      <c r="E892" s="245"/>
      <c r="F892" s="245"/>
      <c r="G892" s="245"/>
      <c r="H892" s="245"/>
    </row>
    <row r="893" spans="1:8" ht="12" x14ac:dyDescent="0.3">
      <c r="A893" s="243">
        <v>889</v>
      </c>
      <c r="B893" s="336" t="str">
        <f t="shared" si="13"/>
        <v>Bars and rods, hot-rolled, of iron or non-alloy steel, in irregularly wound coils, containing by weight &gt; 0,06% and &lt; 0,25% of carbon, of circular cross-section, measuring &lt; 14 mm in diameter (excl. of free-cutting steel, bars and rods, hot-rolled, for concrete reinforcement and tyre cord and bars and rods, hot-rolled, containing indentations, ribs, grooves or other deformations produced during the rolling process)</v>
      </c>
      <c r="C893" s="336" t="s">
        <v>1082</v>
      </c>
      <c r="D893" s="245"/>
      <c r="E893" s="245"/>
      <c r="F893" s="245"/>
      <c r="G893" s="245"/>
      <c r="H893" s="245"/>
    </row>
    <row r="894" spans="1:8" ht="12" x14ac:dyDescent="0.3">
      <c r="A894" s="243">
        <v>890</v>
      </c>
      <c r="B894" s="336" t="str">
        <f t="shared" si="13"/>
        <v>Bars and rods, hot-rolled, in irregularly wound coils, of iron or non-alloy steel, containing by weight &gt;= 0,25% but &lt;= 0,75% carbon, of circular cross-section measuring &lt; 14 mm in diameter (excl. of free-cutting steel, and bars and rods, smooth, for concrete reinforcement and tyre cord, and bars and rods with indentations, ribs, grooves or other deformations produced during the rolling process)</v>
      </c>
      <c r="C894" s="336" t="s">
        <v>1085</v>
      </c>
      <c r="D894" s="245"/>
      <c r="E894" s="245"/>
      <c r="F894" s="245"/>
      <c r="G894" s="245"/>
      <c r="H894" s="245"/>
    </row>
    <row r="895" spans="1:8" ht="12" x14ac:dyDescent="0.3">
      <c r="A895" s="243">
        <v>891</v>
      </c>
      <c r="B895" s="336" t="str">
        <f t="shared" si="13"/>
        <v>Bars and rods, hot-rolled, of iron or non-alloy steel, in irregularly wound coils, containing by weight &gt; 0,75% of carbon, of circular cross-section measuring &lt; 14 mm in diameter (excl. of free-cutting steel, bars and rods, smooth, for tyre cord and bars and rods with indentations, ribs, grooves and other deformations produced during the rolling process)</v>
      </c>
      <c r="C895" s="336" t="s">
        <v>1088</v>
      </c>
      <c r="D895" s="245"/>
      <c r="E895" s="245"/>
      <c r="F895" s="245"/>
      <c r="G895" s="245"/>
      <c r="H895" s="245"/>
    </row>
    <row r="896" spans="1:8" ht="12" x14ac:dyDescent="0.3">
      <c r="A896" s="243">
        <v>892</v>
      </c>
      <c r="B896" s="336" t="str">
        <f t="shared" si="13"/>
        <v>Bars and rods, hot-rolled, in irregularly wound coils, of iron or non-alloy steel (excl. products of circular cross-section measuring &lt; 14 mm in diameter, bars and rods of free-cutting steel, and bars and rods with indentations, ribs, grooves or other deformations produced during the rolling process)</v>
      </c>
      <c r="C896" s="336" t="s">
        <v>1089</v>
      </c>
      <c r="D896" s="245"/>
      <c r="E896" s="245"/>
      <c r="F896" s="245"/>
      <c r="G896" s="245"/>
      <c r="H896" s="245"/>
    </row>
    <row r="897" spans="1:8" ht="12" x14ac:dyDescent="0.3">
      <c r="A897" s="243">
        <v>893</v>
      </c>
      <c r="B897" s="336" t="str">
        <f t="shared" si="13"/>
        <v>Bars and rods, of iron or non-alloy steel, hot-rolled, in irregularly wound coils, containing by weight &lt; 0,25% carbon (excl. products of circular cross-section measuring &lt; 14 mm in diameter, bars and rods of free-cutting steel, and bars and rods with indentations, ribs, grooves or other deformations produced during the rolling process)</v>
      </c>
      <c r="C897" s="336" t="s">
        <v>1092</v>
      </c>
      <c r="D897" s="245"/>
      <c r="E897" s="245"/>
      <c r="F897" s="245"/>
      <c r="G897" s="245"/>
      <c r="H897" s="245"/>
    </row>
    <row r="898" spans="1:8" ht="12" x14ac:dyDescent="0.3">
      <c r="A898" s="243">
        <v>894</v>
      </c>
      <c r="B898" s="336" t="str">
        <f t="shared" si="13"/>
        <v>Bars and rods, hot-rolled, in irregularly wound coils, of iron or non-alloy steel, containing by weight &gt;= 0,25% carbon (excl. products of circular cross-section measuring &lt; 14 mm diameter, bars and rods of free-cutting steel, and bars and rods with indentations, ribs, grooves or other deformations produced during the rolling process)</v>
      </c>
      <c r="C898" s="336" t="s">
        <v>1095</v>
      </c>
      <c r="D898" s="245"/>
      <c r="E898" s="245"/>
      <c r="F898" s="245"/>
      <c r="G898" s="245"/>
      <c r="H898" s="245"/>
    </row>
    <row r="899" spans="1:8" ht="12" x14ac:dyDescent="0.3">
      <c r="A899" s="243">
        <v>895</v>
      </c>
      <c r="B899" s="336" t="str">
        <f t="shared" si="13"/>
        <v>Bars and rods, of iron or non-alloy steel, not further worked than forged, hot-rolled, hot-drawn or hot-extruded, but incl. those twisted after rolling (excl. in irregularly wound coils)</v>
      </c>
      <c r="C899" s="336" t="s">
        <v>1096</v>
      </c>
      <c r="D899" s="245"/>
      <c r="E899" s="245"/>
      <c r="F899" s="245"/>
      <c r="G899" s="245"/>
      <c r="H899" s="245"/>
    </row>
    <row r="900" spans="1:8" ht="12" x14ac:dyDescent="0.3">
      <c r="A900" s="243">
        <v>896</v>
      </c>
      <c r="B900" s="336" t="str">
        <f t="shared" si="13"/>
        <v>Bars and rods, of iron or non-alloy steel, not further worked than forged (excl. in irregularly wound coils)</v>
      </c>
      <c r="C900" s="336" t="s">
        <v>1099</v>
      </c>
      <c r="D900" s="245"/>
      <c r="E900" s="245"/>
      <c r="F900" s="245"/>
      <c r="G900" s="245"/>
      <c r="H900" s="245"/>
    </row>
    <row r="901" spans="1:8" ht="12" x14ac:dyDescent="0.3">
      <c r="A901" s="243">
        <v>897</v>
      </c>
      <c r="B901" s="336" t="str">
        <f t="shared" si="13"/>
        <v>Bars and rods, of iron or non-alloy steel, with indentations, ribs, groves or other deformations produced during the rolling process</v>
      </c>
      <c r="C901" s="336" t="s">
        <v>1102</v>
      </c>
      <c r="D901" s="245"/>
      <c r="E901" s="245"/>
      <c r="F901" s="245"/>
      <c r="G901" s="245"/>
      <c r="H901" s="245"/>
    </row>
    <row r="902" spans="1:8" ht="12" x14ac:dyDescent="0.3">
      <c r="A902" s="243">
        <v>898</v>
      </c>
      <c r="B902" s="336" t="str">
        <f t="shared" ref="B902:B965" si="14">IFERROR(INDEX(C902:M902,$A$3-2),$C902)</f>
        <v>Bars and rods, of non-alloy free-cutting steel, not further worked than hot-rolled, hot-drawn or hot-extruded (excl. containing indentations, ribs, grooves or other deformations produced during the rolling process or twisted after rolling)</v>
      </c>
      <c r="C902" s="336" t="s">
        <v>1105</v>
      </c>
      <c r="D902" s="245"/>
      <c r="E902" s="245"/>
      <c r="F902" s="245"/>
      <c r="G902" s="245"/>
      <c r="H902" s="245"/>
    </row>
    <row r="903" spans="1:8" ht="12" x14ac:dyDescent="0.3">
      <c r="A903" s="243">
        <v>899</v>
      </c>
      <c r="B903" s="336" t="str">
        <f t="shared" si="14"/>
        <v>Bars and rods, of iron or non-alloy steel, not further worked than hot-rolled, hot-drawn or hot-extruded, of rectangular "other than square" cross-section (excl. containing indentations, ribs, grooves or other deformations produced during the rolling process, bars and rods twisted after rolling and free-cutting steel)</v>
      </c>
      <c r="C903" s="336" t="s">
        <v>1106</v>
      </c>
      <c r="D903" s="245"/>
      <c r="E903" s="245"/>
      <c r="F903" s="245"/>
      <c r="G903" s="245"/>
      <c r="H903" s="245"/>
    </row>
    <row r="904" spans="1:8" ht="12" x14ac:dyDescent="0.3">
      <c r="A904" s="243">
        <v>900</v>
      </c>
      <c r="B904" s="336" t="str">
        <f t="shared" si="14"/>
        <v>Bars and rods of iron or non-alloy steel, not further worked than hot-rolled, hot-drawn or hot-extruded, containing by weight &lt; 0,25% of carbon, of rectangular "other than square" cross-section (excl. those with indentations, ribs, grooves or other deformations produced during the rolling process, bars and rods twisted after rolling, and free-cutting steel)</v>
      </c>
      <c r="C904" s="336" t="s">
        <v>1109</v>
      </c>
      <c r="D904" s="245"/>
      <c r="E904" s="245"/>
      <c r="F904" s="245"/>
      <c r="G904" s="245"/>
      <c r="H904" s="245"/>
    </row>
    <row r="905" spans="1:8" ht="12" x14ac:dyDescent="0.3">
      <c r="A905" s="243">
        <v>901</v>
      </c>
      <c r="B905" s="336" t="str">
        <f t="shared" si="14"/>
        <v>Other bars and rods of iron or non-alloy steel, only hot-rolled, only hot-drawn or only hot-extruded, containing by weight &gt;= 0,25% of carbon, of rectangular "other than square" cross-section (excl. those with indentations, ribs, grooves or other deformations produced during the rolling process, bars and rods twisted after rolling, and free-cutting steel)</v>
      </c>
      <c r="C905" s="336" t="s">
        <v>1112</v>
      </c>
      <c r="D905" s="245"/>
      <c r="E905" s="245"/>
      <c r="F905" s="245"/>
      <c r="G905" s="245"/>
      <c r="H905" s="245"/>
    </row>
    <row r="906" spans="1:8" ht="12" x14ac:dyDescent="0.3">
      <c r="A906" s="243">
        <v>902</v>
      </c>
      <c r="B906" s="336" t="str">
        <f t="shared" si="14"/>
        <v>Bars and rods, of iron or non-alloy steel, only hot-rolled, only hot-drawn or only hot-extruded (excl. of rectangular [other than square] cross-section and those containing indentations, ribs, grooves or other deformations produced during the rolling process, and of non-alloy free-cutting steel)</v>
      </c>
      <c r="C906" s="336" t="s">
        <v>1113</v>
      </c>
      <c r="D906" s="245"/>
      <c r="E906" s="245"/>
      <c r="F906" s="245"/>
      <c r="G906" s="245"/>
      <c r="H906" s="245"/>
    </row>
    <row r="907" spans="1:8" ht="12" x14ac:dyDescent="0.3">
      <c r="A907" s="243">
        <v>903</v>
      </c>
      <c r="B907" s="336" t="str">
        <f t="shared" si="14"/>
        <v>Bars and rods of the type used for concrete reinforcement, smooth, of iron or non-alloy steel, only hot-rolled, only hot-drawn or only hot-extruded, containing &lt; 0,25% of carbon, of square cross-section or of a cross-section other than rectangular</v>
      </c>
      <c r="C907" s="336" t="s">
        <v>1116</v>
      </c>
      <c r="D907" s="245"/>
      <c r="E907" s="245"/>
      <c r="F907" s="245"/>
      <c r="G907" s="245"/>
      <c r="H907" s="245"/>
    </row>
    <row r="908" spans="1:8" ht="12" x14ac:dyDescent="0.3">
      <c r="A908" s="243">
        <v>904</v>
      </c>
      <c r="B908" s="336" t="str">
        <f t="shared" si="14"/>
        <v>Bars and rods of iron or non-alloy steel, only hot-rolled, hot-drawn or hot-extruded, containing &lt; 0,25% of carbon, of circular cross-section, of a maximum diameter of &gt;= 80 mm (other than of free-cutting steel, smooth bars and rods, for reinfoced concrete, or bars and rods containing indentations, ribs, grooves or other deformations produced during the rolling process, or wound after rolling)</v>
      </c>
      <c r="C908" s="336" t="s">
        <v>1119</v>
      </c>
      <c r="D908" s="245"/>
      <c r="E908" s="245"/>
      <c r="F908" s="245"/>
      <c r="G908" s="245"/>
      <c r="H908" s="245"/>
    </row>
    <row r="909" spans="1:8" ht="12" x14ac:dyDescent="0.3">
      <c r="A909" s="243">
        <v>905</v>
      </c>
      <c r="B909" s="336" t="str">
        <f t="shared" si="14"/>
        <v>Bars and rods of iron or non-alloy steel, only hot-rolled, hot-drawn or hot-extruded, containing &lt; 0,25% of carbon, of circular cross-section of a maximum diameter of &lt; 80 mm (other than of free-cutting steel, smooth bars and rods, for reinforced concrete, or bars and rods containing indentations, ribs, grooves or other deformations produced during the rolling process, or wound after rolling)</v>
      </c>
      <c r="C909" s="336" t="s">
        <v>1122</v>
      </c>
      <c r="D909" s="245"/>
      <c r="E909" s="245"/>
      <c r="F909" s="245"/>
      <c r="G909" s="245"/>
      <c r="H909" s="245"/>
    </row>
    <row r="910" spans="1:8" ht="12" x14ac:dyDescent="0.3">
      <c r="A910" s="243">
        <v>906</v>
      </c>
      <c r="B910" s="336" t="str">
        <f t="shared" si="14"/>
        <v>Bars and rods of iron or non-alloy steel, only hot-rolled, hot-drawn or hot-extruded, containing by weight &lt; 0,25% of carbon, of square cross-section or of a cross-section other than square or circular (other than of free-cutting steel, smooth bars and rods, for reinforced concrete, or bars and rods containing indentations, ribs, grooves or other deformations produced during the rolling process, or wound after rolling)</v>
      </c>
      <c r="C910" s="336" t="s">
        <v>1125</v>
      </c>
      <c r="D910" s="245"/>
      <c r="E910" s="245"/>
      <c r="F910" s="245"/>
      <c r="G910" s="245"/>
      <c r="H910" s="245"/>
    </row>
    <row r="911" spans="1:8" ht="12" x14ac:dyDescent="0.3">
      <c r="A911" s="243">
        <v>907</v>
      </c>
      <c r="B911" s="336" t="str">
        <f t="shared" si="14"/>
        <v>Bars and rods of iron or non-alloy steel, only hot-rolled, only hot-drawn or only hot-extruded, containing by weight &gt;= 0,25% carbon, of circular cross-section measuring &gt;= 80 mm in diameter (excl. bars and rods with indentations, ribs, grooves or other deformations produced during the rolling process, twisted after rolling, and of free-cutting steel)</v>
      </c>
      <c r="C911" s="336" t="s">
        <v>1128</v>
      </c>
      <c r="D911" s="245"/>
      <c r="E911" s="245"/>
      <c r="F911" s="245"/>
      <c r="G911" s="245"/>
      <c r="H911" s="245"/>
    </row>
    <row r="912" spans="1:8" ht="12" x14ac:dyDescent="0.3">
      <c r="A912" s="243">
        <v>908</v>
      </c>
      <c r="B912" s="336" t="str">
        <f t="shared" si="14"/>
        <v>Bars and rods of iron or non-alloy steel, only hot-rolled, only hot-drawn or only hot-extruded, containing by weight &gt;= 0,25% carbon, of circular cross-section measuring &lt; 80 mm in diameter (excl. bars and rods with indentations, ribs, grooves or other deformations produced during the rolling process, twisted after rolling, and of free-cutting steel)</v>
      </c>
      <c r="C912" s="336" t="s">
        <v>1131</v>
      </c>
      <c r="D912" s="245"/>
      <c r="E912" s="245"/>
      <c r="F912" s="245"/>
      <c r="G912" s="245"/>
      <c r="H912" s="245"/>
    </row>
    <row r="913" spans="1:8" ht="12" x14ac:dyDescent="0.3">
      <c r="A913" s="243">
        <v>909</v>
      </c>
      <c r="B913" s="336" t="str">
        <f t="shared" si="14"/>
        <v>Bars and rods of iron or non-alloy steel, only hot-rolled, only hot-drawn or only hot-extruded, containing by weight &gt;= 0,25% carbon, of square or of other than rectangular or circular cross-section (excl. indentations, ribs, grooves or other deformations produced during the rolling process, twisted fter rolling, and of free-cutting steel)</v>
      </c>
      <c r="C913" s="336" t="s">
        <v>1134</v>
      </c>
      <c r="D913" s="245"/>
      <c r="E913" s="245"/>
      <c r="F913" s="245"/>
      <c r="G913" s="245"/>
      <c r="H913" s="245"/>
    </row>
    <row r="914" spans="1:8" ht="12" x14ac:dyDescent="0.3">
      <c r="A914" s="243">
        <v>910</v>
      </c>
      <c r="B914" s="336" t="str">
        <f t="shared" si="14"/>
        <v>Bars and rods, of iron or non-alloy steel, cold-formed or cold-finished, whether or not further worked, or hot-formed and further worked, n.e.s.</v>
      </c>
      <c r="C914" s="336" t="s">
        <v>1135</v>
      </c>
      <c r="D914" s="245"/>
      <c r="E914" s="245"/>
      <c r="F914" s="245"/>
      <c r="G914" s="245"/>
      <c r="H914" s="245"/>
    </row>
    <row r="915" spans="1:8" ht="12" x14ac:dyDescent="0.3">
      <c r="A915" s="243">
        <v>911</v>
      </c>
      <c r="B915" s="336" t="str">
        <f t="shared" si="14"/>
        <v>Bars and rods, of non-alloy free-cutting steel, not further worked than cold-formed or cold-finished</v>
      </c>
      <c r="C915" s="336" t="s">
        <v>1138</v>
      </c>
      <c r="D915" s="245"/>
      <c r="E915" s="245"/>
      <c r="F915" s="245"/>
      <c r="G915" s="245"/>
      <c r="H915" s="245"/>
    </row>
    <row r="916" spans="1:8" ht="12" x14ac:dyDescent="0.3">
      <c r="A916" s="243">
        <v>912</v>
      </c>
      <c r="B916" s="336" t="str">
        <f t="shared" si="14"/>
        <v>Bars and rods, of iron or non-alloy steel, not further worked than cold-formed or cold-finished (excl. of free-cutting steel)</v>
      </c>
      <c r="C916" s="336" t="s">
        <v>1139</v>
      </c>
      <c r="D916" s="245"/>
      <c r="E916" s="245"/>
      <c r="F916" s="245"/>
      <c r="G916" s="245"/>
      <c r="H916" s="245"/>
    </row>
    <row r="917" spans="1:8" ht="12" x14ac:dyDescent="0.3">
      <c r="A917" s="243">
        <v>913</v>
      </c>
      <c r="B917" s="336" t="str">
        <f t="shared" si="14"/>
        <v>Other bars and rods of iron or non-alloy steel, not further worked than cold-formed or cold-finished, containing by weight &lt; 0,25% of carbon of rectangular "other than square" cross-section (excl. those of free-cutting steel)</v>
      </c>
      <c r="C917" s="336" t="s">
        <v>1142</v>
      </c>
      <c r="D917" s="245"/>
      <c r="E917" s="245"/>
      <c r="F917" s="245"/>
      <c r="G917" s="245"/>
      <c r="H917" s="245"/>
    </row>
    <row r="918" spans="1:8" ht="12" x14ac:dyDescent="0.3">
      <c r="A918" s="243">
        <v>914</v>
      </c>
      <c r="B918" s="336" t="str">
        <f t="shared" si="14"/>
        <v>Other bars and rods of iron or non-alloy steel, not further worked than cold-formed or cold-finished, containing by weight &lt; 0,25% of carbon, of square or other than rectangular cross-section (excl. those of free-cutting steel)</v>
      </c>
      <c r="C918" s="336" t="s">
        <v>1145</v>
      </c>
      <c r="D918" s="245"/>
      <c r="E918" s="245"/>
      <c r="F918" s="245"/>
      <c r="G918" s="245"/>
      <c r="H918" s="245"/>
    </row>
    <row r="919" spans="1:8" ht="12" x14ac:dyDescent="0.3">
      <c r="A919" s="243">
        <v>915</v>
      </c>
      <c r="B919" s="336" t="str">
        <f t="shared" si="14"/>
        <v>Other bars and rods of iron or non-alloy steel, not further worked than cold-formed or cold-finished, containing by weight &gt;= 0,25% of carbon (excl. those of free-cutting steel)</v>
      </c>
      <c r="C919" s="336" t="s">
        <v>1148</v>
      </c>
      <c r="D919" s="245"/>
      <c r="E919" s="245"/>
      <c r="F919" s="245"/>
      <c r="G919" s="245"/>
      <c r="H919" s="245"/>
    </row>
    <row r="920" spans="1:8" ht="12" x14ac:dyDescent="0.3">
      <c r="A920" s="243">
        <v>916</v>
      </c>
      <c r="B920" s="336" t="str">
        <f t="shared" si="14"/>
        <v>Bars or rods, of iron or non-alloy steel, cold-formed or cold-finished and further worked or hot-formed and further worked, n.e.s.</v>
      </c>
      <c r="C920" s="336" t="s">
        <v>1151</v>
      </c>
      <c r="D920" s="245"/>
      <c r="E920" s="245"/>
      <c r="F920" s="245"/>
      <c r="G920" s="245"/>
      <c r="H920" s="245"/>
    </row>
    <row r="921" spans="1:8" ht="12" x14ac:dyDescent="0.3">
      <c r="A921" s="243">
        <v>917</v>
      </c>
      <c r="B921" s="336" t="str">
        <f t="shared" si="14"/>
        <v>Angles, shapes and sections of iron or non-alloy steel, n.e.s.</v>
      </c>
      <c r="C921" s="336" t="s">
        <v>1152</v>
      </c>
      <c r="D921" s="245"/>
      <c r="E921" s="245"/>
      <c r="F921" s="245"/>
      <c r="G921" s="245"/>
      <c r="H921" s="245"/>
    </row>
    <row r="922" spans="1:8" ht="12" x14ac:dyDescent="0.3">
      <c r="A922" s="243">
        <v>918</v>
      </c>
      <c r="B922" s="336" t="str">
        <f t="shared" si="14"/>
        <v>U, I or H sections of iron or non-alloy steel, not further worked than hot-rolled, hot-drawn or extruded, of a height of &lt; 80 mm</v>
      </c>
      <c r="C922" s="336" t="s">
        <v>1155</v>
      </c>
      <c r="D922" s="245"/>
      <c r="E922" s="245"/>
      <c r="F922" s="245"/>
      <c r="G922" s="245"/>
      <c r="H922" s="245"/>
    </row>
    <row r="923" spans="1:8" ht="12" x14ac:dyDescent="0.3">
      <c r="A923" s="243">
        <v>919</v>
      </c>
      <c r="B923" s="336" t="str">
        <f t="shared" si="14"/>
        <v>L sections of iron or non-alloy steel, not further worked than hot-rolled, hot-drawn or extruded, of a height of &lt; 80 mm</v>
      </c>
      <c r="C923" s="336" t="s">
        <v>1158</v>
      </c>
      <c r="D923" s="245"/>
      <c r="E923" s="245"/>
      <c r="F923" s="245"/>
      <c r="G923" s="245"/>
      <c r="H923" s="245"/>
    </row>
    <row r="924" spans="1:8" ht="12" x14ac:dyDescent="0.3">
      <c r="A924" s="243">
        <v>920</v>
      </c>
      <c r="B924" s="336" t="str">
        <f t="shared" si="14"/>
        <v>T sections of iron or non-alloy steel, not further worked than hot-rolled, hot-drawn or extruded, of a height of &lt; 80 mm</v>
      </c>
      <c r="C924" s="336" t="s">
        <v>1161</v>
      </c>
      <c r="D924" s="245"/>
      <c r="E924" s="245"/>
      <c r="F924" s="245"/>
      <c r="G924" s="245"/>
      <c r="H924" s="245"/>
    </row>
    <row r="925" spans="1:8" ht="12" x14ac:dyDescent="0.3">
      <c r="A925" s="243">
        <v>921</v>
      </c>
      <c r="B925" s="336" t="str">
        <f t="shared" si="14"/>
        <v>U sections of iron or non-alloy steel, not further worked than hot-rolled, hot-drawn or hot-extruded, of a height &gt;= 80 mm</v>
      </c>
      <c r="C925" s="336" t="s">
        <v>1162</v>
      </c>
      <c r="D925" s="245"/>
      <c r="E925" s="245"/>
      <c r="F925" s="245"/>
      <c r="G925" s="245"/>
      <c r="H925" s="245"/>
    </row>
    <row r="926" spans="1:8" ht="12" x14ac:dyDescent="0.3">
      <c r="A926" s="243">
        <v>922</v>
      </c>
      <c r="B926" s="336" t="str">
        <f t="shared" si="14"/>
        <v>U sections of iron or non-alloy steel, simply hot-rolled, hot-drawn or extruded, of a height &gt;= 80 mm but &lt;= 220 mm</v>
      </c>
      <c r="C926" s="336" t="s">
        <v>1165</v>
      </c>
      <c r="D926" s="245"/>
      <c r="E926" s="245"/>
      <c r="F926" s="245"/>
      <c r="G926" s="245"/>
      <c r="H926" s="245"/>
    </row>
    <row r="927" spans="1:8" ht="12" x14ac:dyDescent="0.3">
      <c r="A927" s="243">
        <v>923</v>
      </c>
      <c r="B927" s="336" t="str">
        <f t="shared" si="14"/>
        <v>U sections of iron or non-alloy steel, simply hot-rolled, hot-drawn or extruded, of a height &gt; 220 mm</v>
      </c>
      <c r="C927" s="336" t="s">
        <v>1168</v>
      </c>
      <c r="D927" s="245"/>
      <c r="E927" s="245"/>
      <c r="F927" s="245"/>
      <c r="G927" s="245"/>
      <c r="H927" s="245"/>
    </row>
    <row r="928" spans="1:8" ht="12" x14ac:dyDescent="0.3">
      <c r="A928" s="243">
        <v>924</v>
      </c>
      <c r="B928" s="336" t="str">
        <f t="shared" si="14"/>
        <v>I sections of iron or non-alloy steel, not further worked than hot-rolled, hot-drawn or hot-extruded, of a height &gt;= 80 mm</v>
      </c>
      <c r="C928" s="336" t="s">
        <v>1169</v>
      </c>
      <c r="D928" s="245"/>
      <c r="E928" s="245"/>
      <c r="F928" s="245"/>
      <c r="G928" s="245"/>
      <c r="H928" s="245"/>
    </row>
    <row r="929" spans="1:8" ht="12" x14ac:dyDescent="0.3">
      <c r="A929" s="243">
        <v>925</v>
      </c>
      <c r="B929" s="336" t="str">
        <f t="shared" si="14"/>
        <v>I sections with parallel flange faces, of iron or non-alloy steel, simply hot-rolled, hot-drawn or extruded, of a height &gt;= 80 mm but &lt;= 220 mm</v>
      </c>
      <c r="C929" s="336" t="s">
        <v>1172</v>
      </c>
      <c r="D929" s="245"/>
      <c r="E929" s="245"/>
      <c r="F929" s="245"/>
      <c r="G929" s="245"/>
      <c r="H929" s="245"/>
    </row>
    <row r="930" spans="1:8" ht="12" x14ac:dyDescent="0.3">
      <c r="A930" s="243">
        <v>926</v>
      </c>
      <c r="B930" s="336" t="str">
        <f t="shared" si="14"/>
        <v>I sections of iron or non-alloy steel, simply hot-rolled, hot-drawn or extruded, of a height &gt;= 80 mm but &lt;= 220 mm (excl. 7216.32.11)</v>
      </c>
      <c r="C930" s="336" t="s">
        <v>1175</v>
      </c>
      <c r="D930" s="245"/>
      <c r="E930" s="245"/>
      <c r="F930" s="245"/>
      <c r="G930" s="245"/>
      <c r="H930" s="245"/>
    </row>
    <row r="931" spans="1:8" ht="12" x14ac:dyDescent="0.3">
      <c r="A931" s="243">
        <v>927</v>
      </c>
      <c r="B931" s="336" t="str">
        <f t="shared" si="14"/>
        <v>I sections with parallel flange faces, of iron or non-alloy steel, simply hot-rolled, hot-drawn or extruded, of a height &gt; 220 mm</v>
      </c>
      <c r="C931" s="336" t="s">
        <v>1178</v>
      </c>
      <c r="D931" s="245"/>
      <c r="E931" s="245"/>
      <c r="F931" s="245"/>
      <c r="G931" s="245"/>
      <c r="H931" s="245"/>
    </row>
    <row r="932" spans="1:8" ht="12" x14ac:dyDescent="0.3">
      <c r="A932" s="243">
        <v>928</v>
      </c>
      <c r="B932" s="336" t="str">
        <f t="shared" si="14"/>
        <v>I sections of iron or non-alloy steel, simply hot-rolled, hot-drawn or extruded, of a height &gt; 220 mm (excl. 7216.32.91)</v>
      </c>
      <c r="C932" s="336" t="s">
        <v>1181</v>
      </c>
      <c r="D932" s="245"/>
      <c r="E932" s="245"/>
      <c r="F932" s="245"/>
      <c r="G932" s="245"/>
      <c r="H932" s="245"/>
    </row>
    <row r="933" spans="1:8" ht="12" x14ac:dyDescent="0.3">
      <c r="A933" s="243">
        <v>929</v>
      </c>
      <c r="B933" s="336" t="str">
        <f t="shared" si="14"/>
        <v>H sections of iron or non-alloy steel, not further worked than hot-rolled, hot-drawn or hot-extruded, of a height &gt;= 80 mm</v>
      </c>
      <c r="C933" s="336" t="s">
        <v>1182</v>
      </c>
      <c r="D933" s="245"/>
      <c r="E933" s="245"/>
      <c r="F933" s="245"/>
      <c r="G933" s="245"/>
      <c r="H933" s="245"/>
    </row>
    <row r="934" spans="1:8" ht="12" x14ac:dyDescent="0.3">
      <c r="A934" s="243">
        <v>930</v>
      </c>
      <c r="B934" s="336" t="str">
        <f t="shared" si="14"/>
        <v>H sections of iron or non-alloy steel, simply hot-rolled, hot-drawn or extruded, of a height &gt;= 80 mm but &lt;= 180 mm</v>
      </c>
      <c r="C934" s="336" t="s">
        <v>1185</v>
      </c>
      <c r="D934" s="245"/>
      <c r="E934" s="245"/>
      <c r="F934" s="245"/>
      <c r="G934" s="245"/>
      <c r="H934" s="245"/>
    </row>
    <row r="935" spans="1:8" ht="12" x14ac:dyDescent="0.3">
      <c r="A935" s="243">
        <v>931</v>
      </c>
      <c r="B935" s="336" t="str">
        <f t="shared" si="14"/>
        <v>H sections of iron or non-alloy steel, simply hot-rolled, hot-drawn or extruded, of a height &gt; 180 mm</v>
      </c>
      <c r="C935" s="336" t="s">
        <v>1188</v>
      </c>
      <c r="D935" s="245"/>
      <c r="E935" s="245"/>
      <c r="F935" s="245"/>
      <c r="G935" s="245"/>
      <c r="H935" s="245"/>
    </row>
    <row r="936" spans="1:8" ht="12" x14ac:dyDescent="0.3">
      <c r="A936" s="243">
        <v>932</v>
      </c>
      <c r="B936" s="336" t="str">
        <f t="shared" si="14"/>
        <v>L sections of iron or non-alloy steel, not further worked than hot-rolled, hot-drawn or hot-extruded, of a height &gt;= 80 mm</v>
      </c>
      <c r="C936" s="336" t="s">
        <v>1189</v>
      </c>
      <c r="D936" s="245"/>
      <c r="E936" s="245"/>
      <c r="F936" s="245"/>
      <c r="G936" s="245"/>
      <c r="H936" s="245"/>
    </row>
    <row r="937" spans="1:8" ht="12" x14ac:dyDescent="0.3">
      <c r="A937" s="243">
        <v>933</v>
      </c>
      <c r="B937" s="336" t="str">
        <f t="shared" si="14"/>
        <v>L sections of iron or non-alloy steel, not further worked than hot-rolled, hot-drawn or extruded, of a height of &gt;= 80 mm</v>
      </c>
      <c r="C937" s="336" t="s">
        <v>1192</v>
      </c>
      <c r="D937" s="245"/>
      <c r="E937" s="245"/>
      <c r="F937" s="245"/>
      <c r="G937" s="245"/>
      <c r="H937" s="245"/>
    </row>
    <row r="938" spans="1:8" ht="12" x14ac:dyDescent="0.3">
      <c r="A938" s="243">
        <v>934</v>
      </c>
      <c r="B938" s="336" t="str">
        <f t="shared" si="14"/>
        <v>T sections of iron or non-alloy steel, not further worked than hot-rolled, hot-drawn or extruded, of a height of &gt;= 80 mm</v>
      </c>
      <c r="C938" s="336" t="s">
        <v>1195</v>
      </c>
      <c r="D938" s="245"/>
      <c r="E938" s="245"/>
      <c r="F938" s="245"/>
      <c r="G938" s="245"/>
      <c r="H938" s="245"/>
    </row>
    <row r="939" spans="1:8" ht="12" x14ac:dyDescent="0.3">
      <c r="A939" s="243">
        <v>935</v>
      </c>
      <c r="B939" s="336" t="str">
        <f t="shared" si="14"/>
        <v>Sections of iron or non-alloy steel, not further worked than hot-rolled, hot-drawn or hot-extruded (excl. U, I, H, L or T sections)</v>
      </c>
      <c r="C939" s="336" t="s">
        <v>1196</v>
      </c>
      <c r="D939" s="245"/>
      <c r="E939" s="245"/>
      <c r="F939" s="245"/>
      <c r="G939" s="245"/>
      <c r="H939" s="245"/>
    </row>
    <row r="940" spans="1:8" ht="12" x14ac:dyDescent="0.3">
      <c r="A940" s="243">
        <v>936</v>
      </c>
      <c r="B940" s="336" t="str">
        <f t="shared" si="14"/>
        <v>Sections of iron or non-alloy steel, not further worked than hot-rolled, hot-drawn or hot-extruded, with a cross-section which is capable of being enclosed in a square the side of which is &lt;= 80 mm (excl. U, I, H, L or T sections)</v>
      </c>
      <c r="C940" s="336" t="s">
        <v>1199</v>
      </c>
      <c r="D940" s="245"/>
      <c r="E940" s="245"/>
      <c r="F940" s="245"/>
      <c r="G940" s="245"/>
      <c r="H940" s="245"/>
    </row>
    <row r="941" spans="1:8" ht="12" x14ac:dyDescent="0.3">
      <c r="A941" s="243">
        <v>937</v>
      </c>
      <c r="B941" s="336" t="str">
        <f t="shared" si="14"/>
        <v>Bulb sections "bulb flat", only hot-rolled, hot-drawn or hot-extruded</v>
      </c>
      <c r="C941" s="336" t="s">
        <v>1202</v>
      </c>
      <c r="D941" s="245"/>
      <c r="E941" s="245"/>
      <c r="F941" s="245"/>
      <c r="G941" s="245"/>
      <c r="H941" s="245"/>
    </row>
    <row r="942" spans="1:8" ht="12" x14ac:dyDescent="0.3">
      <c r="A942" s="243">
        <v>938</v>
      </c>
      <c r="B942" s="336" t="str">
        <f t="shared" si="14"/>
        <v>Profile of iron or non-alloy steel, only hot-rolled, hot-drawn or hot-extruded (other than with a cross-section which is capable of being enclosed in a square the side of which is &lt;= 80 mm, and U-, I-, H-, L- or T-sections and ribbed sections [ribbed steel])</v>
      </c>
      <c r="C942" s="336" t="s">
        <v>1205</v>
      </c>
      <c r="D942" s="245"/>
      <c r="E942" s="245"/>
      <c r="F942" s="245"/>
      <c r="G942" s="245"/>
      <c r="H942" s="245"/>
    </row>
    <row r="943" spans="1:8" ht="12" x14ac:dyDescent="0.3">
      <c r="A943" s="243">
        <v>939</v>
      </c>
      <c r="B943" s="336" t="str">
        <f t="shared" si="14"/>
        <v>Angles, shapes and sections, of iron or non-alloy steel, from flat-rolled products simply cold-formed or cold-finished (excl. profiled sheet)</v>
      </c>
      <c r="C943" s="336" t="s">
        <v>1206</v>
      </c>
      <c r="D943" s="245"/>
      <c r="E943" s="245"/>
      <c r="F943" s="245"/>
      <c r="G943" s="245"/>
      <c r="H943" s="245"/>
    </row>
    <row r="944" spans="1:8" ht="12" x14ac:dyDescent="0.3">
      <c r="A944" s="243">
        <v>940</v>
      </c>
      <c r="B944" s="336" t="str">
        <f t="shared" si="14"/>
        <v>c, l, u, z, omega or open-ended sections of iron or non-alloy steel, simply cold-formed or cold-finished, obtained from flat-rolled products</v>
      </c>
      <c r="C944" s="336" t="s">
        <v>1209</v>
      </c>
      <c r="D944" s="245"/>
      <c r="E944" s="245"/>
      <c r="F944" s="245"/>
      <c r="G944" s="245"/>
      <c r="H944" s="245"/>
    </row>
    <row r="945" spans="1:8" ht="12" x14ac:dyDescent="0.3">
      <c r="A945" s="243">
        <v>941</v>
      </c>
      <c r="B945" s="336" t="str">
        <f t="shared" si="14"/>
        <v>Angles, shapes and sections (other than c, l, u, z, omega or open-ended sections) of iron or non-alloy steel, simply cold-formed or cold-finished, obtained from flat-rolled products</v>
      </c>
      <c r="C945" s="336" t="s">
        <v>1212</v>
      </c>
      <c r="D945" s="245"/>
      <c r="E945" s="245"/>
      <c r="F945" s="245"/>
      <c r="G945" s="245"/>
      <c r="H945" s="245"/>
    </row>
    <row r="946" spans="1:8" ht="12" x14ac:dyDescent="0.3">
      <c r="A946" s="243">
        <v>942</v>
      </c>
      <c r="B946" s="336" t="str">
        <f t="shared" si="14"/>
        <v>Angles, shapes and sections, of iron or non-alloy steel, not further worked than cold-formed or cold-finished (excl. profiled sheet)</v>
      </c>
      <c r="C946" s="336" t="s">
        <v>1215</v>
      </c>
      <c r="D946" s="245"/>
      <c r="E946" s="245"/>
      <c r="F946" s="245"/>
      <c r="G946" s="245"/>
      <c r="H946" s="245"/>
    </row>
    <row r="947" spans="1:8" ht="12" x14ac:dyDescent="0.3">
      <c r="A947" s="243">
        <v>943</v>
      </c>
      <c r="B947" s="336" t="str">
        <f t="shared" si="14"/>
        <v>Angles, shapes and sections, of iron or non-alloy steel, cold-formed or cold-finished from flat-rolled products and further worked</v>
      </c>
      <c r="C947" s="336" t="s">
        <v>1216</v>
      </c>
      <c r="D947" s="245"/>
      <c r="E947" s="245"/>
      <c r="F947" s="245"/>
      <c r="G947" s="245"/>
      <c r="H947" s="245"/>
    </row>
    <row r="948" spans="1:8" ht="12" x14ac:dyDescent="0.3">
      <c r="A948" s="243">
        <v>944</v>
      </c>
      <c r="B948" s="336" t="str">
        <f t="shared" si="14"/>
        <v>Sheets sheets of iron or non-alloy steel, cold-formed or cold finished, profiled "ribbed"</v>
      </c>
      <c r="C948" s="336" t="s">
        <v>1219</v>
      </c>
      <c r="D948" s="245"/>
      <c r="E948" s="245"/>
      <c r="F948" s="245"/>
      <c r="G948" s="245"/>
      <c r="H948" s="245"/>
    </row>
    <row r="949" spans="1:8" ht="12" x14ac:dyDescent="0.3">
      <c r="A949" s="243">
        <v>945</v>
      </c>
      <c r="B949" s="336" t="str">
        <f t="shared" si="14"/>
        <v>Angles, shapes and sections, of iron or non-alloy steel, cold-formed or cold-finished from flat-rolled products and further worked (excl. profiled sheet)</v>
      </c>
      <c r="C949" s="336" t="s">
        <v>1222</v>
      </c>
      <c r="D949" s="245"/>
      <c r="E949" s="245"/>
      <c r="F949" s="245"/>
      <c r="G949" s="245"/>
      <c r="H949" s="245"/>
    </row>
    <row r="950" spans="1:8" ht="12" x14ac:dyDescent="0.3">
      <c r="A950" s="243">
        <v>946</v>
      </c>
      <c r="B950" s="336" t="str">
        <f t="shared" si="14"/>
        <v>Angles, shapes and sections, of iron or non-alloy steel, cold-formed or cold-finished and further worked, or hot-forged, or hot-formed by other means and further worked, n.e.s. (excl. from flat-rolled products)</v>
      </c>
      <c r="C950" s="336" t="s">
        <v>1225</v>
      </c>
      <c r="D950" s="245"/>
      <c r="E950" s="245"/>
      <c r="F950" s="245"/>
      <c r="G950" s="245"/>
      <c r="H950" s="245"/>
    </row>
    <row r="951" spans="1:8" ht="12" x14ac:dyDescent="0.3">
      <c r="A951" s="243">
        <v>947</v>
      </c>
      <c r="B951" s="336" t="str">
        <f t="shared" si="14"/>
        <v>Wire of iron or non-alloy steel, in coils (excl. bars and rods)</v>
      </c>
      <c r="C951" s="336" t="s">
        <v>1226</v>
      </c>
      <c r="D951" s="245"/>
      <c r="E951" s="245"/>
      <c r="F951" s="245"/>
      <c r="G951" s="245"/>
      <c r="H951" s="245"/>
    </row>
    <row r="952" spans="1:8" ht="12" x14ac:dyDescent="0.3">
      <c r="A952" s="243">
        <v>948</v>
      </c>
      <c r="B952" s="336" t="str">
        <f t="shared" si="14"/>
        <v>Wire of iron or non-alloy steel, in coils, not plated or coated, whether or not polished (excl. bars and rods)</v>
      </c>
      <c r="C952" s="336" t="s">
        <v>1227</v>
      </c>
      <c r="D952" s="245"/>
      <c r="E952" s="245"/>
      <c r="F952" s="245"/>
      <c r="G952" s="245"/>
      <c r="H952" s="245"/>
    </row>
    <row r="953" spans="1:8" ht="12" x14ac:dyDescent="0.3">
      <c r="A953" s="243">
        <v>949</v>
      </c>
      <c r="B953" s="336" t="str">
        <f t="shared" si="14"/>
        <v>Wire of iron or non-alloy steel, in coils, containing by weight &lt; 0,25% carbon, not plated or coated, whether or not polished, with a maximum cross-sectional dimension of &lt; 0,8 mm</v>
      </c>
      <c r="C953" s="336" t="s">
        <v>1230</v>
      </c>
      <c r="D953" s="245"/>
      <c r="E953" s="245"/>
      <c r="F953" s="245"/>
      <c r="G953" s="245"/>
      <c r="H953" s="245"/>
    </row>
    <row r="954" spans="1:8" ht="12" x14ac:dyDescent="0.3">
      <c r="A954" s="243">
        <v>950</v>
      </c>
      <c r="B954" s="336" t="str">
        <f t="shared" si="14"/>
        <v>Wire of iron or non-alloy steel, in coils, containing by weight &lt; 0,25% carbon, with indentations, ribs, grooves or other deformations produced during the rolling process, not plated or coated, with a maximum cross-sectional dimension of &gt;= 0,8 mm</v>
      </c>
      <c r="C954" s="336" t="s">
        <v>1233</v>
      </c>
      <c r="D954" s="245"/>
      <c r="E954" s="245"/>
      <c r="F954" s="245"/>
      <c r="G954" s="245"/>
      <c r="H954" s="245"/>
    </row>
    <row r="955" spans="1:8" ht="12" x14ac:dyDescent="0.3">
      <c r="A955" s="243">
        <v>951</v>
      </c>
      <c r="B955" s="336" t="str">
        <f t="shared" si="14"/>
        <v>Wire of iron or non-alloy steel, in coils, containing by weight &lt; 0,25% carbon, not plated or coated, with a maximum cross-sectional dimension of &gt;= 0,8 mm (without indentations, ribs, grooves or other deformations produced during the rolling process)</v>
      </c>
      <c r="C955" s="336" t="s">
        <v>1236</v>
      </c>
      <c r="D955" s="245"/>
      <c r="E955" s="245"/>
      <c r="F955" s="245"/>
      <c r="G955" s="245"/>
      <c r="H955" s="245"/>
    </row>
    <row r="956" spans="1:8" ht="12" x14ac:dyDescent="0.3">
      <c r="A956" s="243">
        <v>952</v>
      </c>
      <c r="B956" s="336" t="str">
        <f t="shared" si="14"/>
        <v>Wire of iron or non-alloy steel, in coils, containing by weight &gt;= 0,25% but &lt; 0,6% carbon, not plated or coated, whether or not polished (excl. hot-rolled bars and rods)</v>
      </c>
      <c r="C956" s="336" t="s">
        <v>1239</v>
      </c>
      <c r="D956" s="245"/>
      <c r="E956" s="245"/>
      <c r="F956" s="245"/>
      <c r="G956" s="245"/>
      <c r="H956" s="245"/>
    </row>
    <row r="957" spans="1:8" ht="12" x14ac:dyDescent="0.3">
      <c r="A957" s="243">
        <v>953</v>
      </c>
      <c r="B957" s="336" t="str">
        <f t="shared" si="14"/>
        <v>Wire of iron or non-alloy steel, in coils, containing by weight &gt;= 0,6% carbon, not plated or coated, whether or not polished (excl. hot-rolled bars and rods)</v>
      </c>
      <c r="C957" s="336" t="s">
        <v>1242</v>
      </c>
      <c r="D957" s="245"/>
      <c r="E957" s="245"/>
      <c r="F957" s="245"/>
      <c r="G957" s="245"/>
      <c r="H957" s="245"/>
    </row>
    <row r="958" spans="1:8" ht="12" x14ac:dyDescent="0.3">
      <c r="A958" s="243">
        <v>954</v>
      </c>
      <c r="B958" s="336" t="str">
        <f t="shared" si="14"/>
        <v>Wire of iron or non-alloy steel, in coils, plated or coated with zinc (excl. bars and rods)</v>
      </c>
      <c r="C958" s="336" t="s">
        <v>1243</v>
      </c>
      <c r="D958" s="245"/>
      <c r="E958" s="245"/>
      <c r="F958" s="245"/>
      <c r="G958" s="245"/>
      <c r="H958" s="245"/>
    </row>
    <row r="959" spans="1:8" ht="12" x14ac:dyDescent="0.3">
      <c r="A959" s="243">
        <v>955</v>
      </c>
      <c r="B959" s="336" t="str">
        <f t="shared" si="14"/>
        <v>Wire of iron or non-alloy steel, in coils, containing by weight &lt; 0,25% carbon, plated or coated with zinc, with a maximum cross-sectional dimension of &lt; 0,8 mm</v>
      </c>
      <c r="C959" s="336" t="s">
        <v>1246</v>
      </c>
      <c r="D959" s="245"/>
      <c r="E959" s="245"/>
      <c r="F959" s="245"/>
      <c r="G959" s="245"/>
      <c r="H959" s="245"/>
    </row>
    <row r="960" spans="1:8" ht="12" x14ac:dyDescent="0.3">
      <c r="A960" s="243">
        <v>956</v>
      </c>
      <c r="B960" s="336" t="str">
        <f t="shared" si="14"/>
        <v>Wire of iron or non-alloy steel, in coils, containing by weight &lt; 0,25% carbon, plated or coated with zinc, with a maximum cross-sectional dimension of &lt; 0,8 mm (excl. bars and rods)</v>
      </c>
      <c r="C960" s="336" t="s">
        <v>1249</v>
      </c>
      <c r="D960" s="245"/>
      <c r="E960" s="245"/>
      <c r="F960" s="245"/>
      <c r="G960" s="245"/>
      <c r="H960" s="245"/>
    </row>
    <row r="961" spans="1:8" ht="12" x14ac:dyDescent="0.3">
      <c r="A961" s="243">
        <v>957</v>
      </c>
      <c r="B961" s="336" t="str">
        <f t="shared" si="14"/>
        <v>Wire of iron or non-alloy steel, in coils, containing by weight &gt;= 0,25% but &lt; 0,6% carbon, plated or coated with zinc (excl. bars and rods)</v>
      </c>
      <c r="C961" s="336" t="s">
        <v>1252</v>
      </c>
      <c r="D961" s="245"/>
      <c r="E961" s="245"/>
      <c r="F961" s="245"/>
      <c r="G961" s="245"/>
      <c r="H961" s="245"/>
    </row>
    <row r="962" spans="1:8" ht="12" x14ac:dyDescent="0.3">
      <c r="A962" s="243">
        <v>958</v>
      </c>
      <c r="B962" s="336" t="str">
        <f t="shared" si="14"/>
        <v>Wire of iron or non-alloy steel, in coils, containing by weight &gt;= 0,6% carbon, plated or coated with zinc (excl. bars and rods)</v>
      </c>
      <c r="C962" s="336" t="s">
        <v>1255</v>
      </c>
      <c r="D962" s="245"/>
      <c r="E962" s="245"/>
      <c r="F962" s="245"/>
      <c r="G962" s="245"/>
      <c r="H962" s="245"/>
    </row>
    <row r="963" spans="1:8" ht="12" x14ac:dyDescent="0.3">
      <c r="A963" s="243">
        <v>959</v>
      </c>
      <c r="B963" s="336" t="str">
        <f t="shared" si="14"/>
        <v>Wire of iron or non-alloy steel, in coils, plated or coated with base metals (excl. plated or coated with zinc, and bars and rods)</v>
      </c>
      <c r="C963" s="336" t="s">
        <v>1256</v>
      </c>
      <c r="D963" s="245"/>
      <c r="E963" s="245"/>
      <c r="F963" s="245"/>
      <c r="G963" s="245"/>
      <c r="H963" s="245"/>
    </row>
    <row r="964" spans="1:8" ht="12" x14ac:dyDescent="0.3">
      <c r="A964" s="243">
        <v>960</v>
      </c>
      <c r="B964" s="336" t="str">
        <f t="shared" si="14"/>
        <v>Wire of iron or non-alloy steel, in coils, containing by weight &lt; 0,25% carbon, copper-coated (excl. bars and rods)</v>
      </c>
      <c r="C964" s="336" t="s">
        <v>1259</v>
      </c>
      <c r="D964" s="245"/>
      <c r="E964" s="245"/>
      <c r="F964" s="245"/>
      <c r="G964" s="245"/>
      <c r="H964" s="245"/>
    </row>
    <row r="965" spans="1:8" ht="12" x14ac:dyDescent="0.3">
      <c r="A965" s="243">
        <v>961</v>
      </c>
      <c r="B965" s="336" t="str">
        <f t="shared" si="14"/>
        <v>Wire of iron or non-alloy steel, in coils, containing by weight &lt; 0,25% carbon, plated or coated with base metals (excl. products plated or coated with zinc or copper and bars and rods)</v>
      </c>
      <c r="C965" s="336" t="s">
        <v>1262</v>
      </c>
      <c r="D965" s="245"/>
      <c r="E965" s="245"/>
      <c r="F965" s="245"/>
      <c r="G965" s="245"/>
      <c r="H965" s="245"/>
    </row>
    <row r="966" spans="1:8" ht="12" x14ac:dyDescent="0.3">
      <c r="A966" s="243">
        <v>962</v>
      </c>
      <c r="B966" s="336" t="str">
        <f t="shared" ref="B966:B1029" si="15">IFERROR(INDEX(C966:M966,$A$3-2),$C966)</f>
        <v>Wire of iron or non-alloy steel, in coils, containing by weight &gt;= 0,25% but &lt; 0,6% carbon, plated or coated with base metals (excl. products plated or coated with zinc, and bars and rods)</v>
      </c>
      <c r="C966" s="336" t="s">
        <v>1265</v>
      </c>
      <c r="D966" s="245"/>
      <c r="E966" s="245"/>
      <c r="F966" s="245"/>
      <c r="G966" s="245"/>
      <c r="H966" s="245"/>
    </row>
    <row r="967" spans="1:8" ht="12" x14ac:dyDescent="0.3">
      <c r="A967" s="243">
        <v>963</v>
      </c>
      <c r="B967" s="336" t="str">
        <f t="shared" si="15"/>
        <v>Wire of iron or non-alloy steel, in coils, containing by weight &gt;= 0,6% carbon, plated or coated with base metals (excl. products plated or coated with zinc, and bars and rods)</v>
      </c>
      <c r="C967" s="336" t="s">
        <v>1268</v>
      </c>
      <c r="D967" s="245"/>
      <c r="E967" s="245"/>
      <c r="F967" s="245"/>
      <c r="G967" s="245"/>
      <c r="H967" s="245"/>
    </row>
    <row r="968" spans="1:8" ht="12" x14ac:dyDescent="0.3">
      <c r="A968" s="243">
        <v>964</v>
      </c>
      <c r="B968" s="336" t="str">
        <f t="shared" si="15"/>
        <v>Wire of iron or non-alloy steel, in coils, plated or coated (excl. plated or coated with base metals, and bars and rods)</v>
      </c>
      <c r="C968" s="336" t="s">
        <v>1269</v>
      </c>
      <c r="D968" s="245"/>
      <c r="E968" s="245"/>
      <c r="F968" s="245"/>
      <c r="G968" s="245"/>
      <c r="H968" s="245"/>
    </row>
    <row r="969" spans="1:8" ht="12" x14ac:dyDescent="0.3">
      <c r="A969" s="243">
        <v>965</v>
      </c>
      <c r="B969" s="336" t="str">
        <f t="shared" si="15"/>
        <v>Wire of iron or non-alloy steel, in coils, containing by weight &lt; 0,25% carbon, plated or coated (excl. products plated or coated with base metals and bars and rods)</v>
      </c>
      <c r="C969" s="336" t="s">
        <v>1272</v>
      </c>
      <c r="D969" s="245"/>
      <c r="E969" s="245"/>
      <c r="F969" s="245"/>
      <c r="G969" s="245"/>
      <c r="H969" s="245"/>
    </row>
    <row r="970" spans="1:8" ht="12" x14ac:dyDescent="0.3">
      <c r="A970" s="243">
        <v>966</v>
      </c>
      <c r="B970" s="336" t="str">
        <f t="shared" si="15"/>
        <v>Wire of iron or non-alloy steel, in coils, containing by weight &gt;= 0,25% but &lt; 0,6% carbon, plated or coated (excl. products plated or coated with with base metals, and bars and rods)</v>
      </c>
      <c r="C970" s="336" t="s">
        <v>1275</v>
      </c>
      <c r="D970" s="245"/>
      <c r="E970" s="245"/>
      <c r="F970" s="245"/>
      <c r="G970" s="245"/>
      <c r="H970" s="245"/>
    </row>
    <row r="971" spans="1:8" ht="12" x14ac:dyDescent="0.3">
      <c r="A971" s="243">
        <v>967</v>
      </c>
      <c r="B971" s="336" t="str">
        <f t="shared" si="15"/>
        <v>Wire of iron or non-alloy steel, in coils, containing by weight &gt;= 0,6% carbon, plated or coated (excl. products plated or coated with base metals, and bars and rods)</v>
      </c>
      <c r="C971" s="336" t="s">
        <v>1278</v>
      </c>
      <c r="D971" s="245"/>
      <c r="E971" s="245"/>
      <c r="F971" s="245"/>
      <c r="G971" s="245"/>
      <c r="H971" s="245"/>
    </row>
    <row r="972" spans="1:8" ht="12" x14ac:dyDescent="0.3">
      <c r="A972" s="243">
        <v>968</v>
      </c>
      <c r="B972" s="336" t="str">
        <f t="shared" si="15"/>
        <v>Stainless steel in ingots or other primary forms (excl. remelting scrap ingots and products obtained by continuous casting); semi-finished products of stainless steel</v>
      </c>
      <c r="C972" s="336" t="s">
        <v>1279</v>
      </c>
      <c r="D972" s="245"/>
      <c r="E972" s="245"/>
      <c r="F972" s="245"/>
      <c r="G972" s="245"/>
      <c r="H972" s="245"/>
    </row>
    <row r="973" spans="1:8" ht="12" x14ac:dyDescent="0.3">
      <c r="A973" s="243">
        <v>969</v>
      </c>
      <c r="B973" s="336" t="str">
        <f t="shared" si="15"/>
        <v>Steel, stainless, in ingots and other primary forms (excl. waste and scrap in ingot form, and products obtained by continuous casting)</v>
      </c>
      <c r="C973" s="336" t="s">
        <v>1282</v>
      </c>
      <c r="D973" s="245"/>
      <c r="E973" s="245"/>
      <c r="F973" s="245"/>
      <c r="G973" s="245"/>
      <c r="H973" s="245"/>
    </row>
    <row r="974" spans="1:8" ht="12" x14ac:dyDescent="0.3">
      <c r="A974" s="243">
        <v>970</v>
      </c>
      <c r="B974" s="336" t="str">
        <f t="shared" si="15"/>
        <v>Semi-finished products of stainless steel, of rectangular "other than square" cross-section</v>
      </c>
      <c r="C974" s="336" t="s">
        <v>1283</v>
      </c>
      <c r="D974" s="245"/>
      <c r="E974" s="245"/>
      <c r="F974" s="245"/>
      <c r="G974" s="245"/>
      <c r="H974" s="245"/>
    </row>
    <row r="975" spans="1:8" ht="12" x14ac:dyDescent="0.3">
      <c r="A975" s="243">
        <v>971</v>
      </c>
      <c r="B975" s="336" t="str">
        <f t="shared" si="15"/>
        <v>Semi-finished products of stainless steel, of rectangular "other than square" cross-section, containing by weight &gt;= 2,5% nickel</v>
      </c>
      <c r="C975" s="336" t="s">
        <v>1286</v>
      </c>
      <c r="D975" s="245"/>
      <c r="E975" s="245"/>
      <c r="F975" s="245"/>
      <c r="G975" s="245"/>
      <c r="H975" s="245"/>
    </row>
    <row r="976" spans="1:8" ht="12" x14ac:dyDescent="0.3">
      <c r="A976" s="243">
        <v>972</v>
      </c>
      <c r="B976" s="336" t="str">
        <f t="shared" si="15"/>
        <v>Semi-finished products of stainless steel, of rectangular "other than square" cross-section, containing by weight &lt; 2,5 nickel</v>
      </c>
      <c r="C976" s="336" t="s">
        <v>1289</v>
      </c>
      <c r="D976" s="245"/>
      <c r="E976" s="245"/>
      <c r="F976" s="245"/>
      <c r="G976" s="245"/>
      <c r="H976" s="245"/>
    </row>
    <row r="977" spans="1:8" ht="12" x14ac:dyDescent="0.3">
      <c r="A977" s="243">
        <v>973</v>
      </c>
      <c r="B977" s="336" t="str">
        <f t="shared" si="15"/>
        <v>Semi-finished products of stainless steel (excl. of rectangular [other than square] cross-section)</v>
      </c>
      <c r="C977" s="336" t="s">
        <v>1290</v>
      </c>
      <c r="D977" s="245"/>
      <c r="E977" s="245"/>
      <c r="F977" s="245"/>
      <c r="G977" s="245"/>
      <c r="H977" s="245"/>
    </row>
    <row r="978" spans="1:8" ht="12" x14ac:dyDescent="0.3">
      <c r="A978" s="243">
        <v>974</v>
      </c>
      <c r="B978" s="336" t="str">
        <f t="shared" si="15"/>
        <v>Semi-finished products of stainless steel, of square cross-section, rolled or obtained by continuous casting</v>
      </c>
      <c r="C978" s="336" t="s">
        <v>1293</v>
      </c>
      <c r="D978" s="245"/>
      <c r="E978" s="245"/>
      <c r="F978" s="245"/>
      <c r="G978" s="245"/>
      <c r="H978" s="245"/>
    </row>
    <row r="979" spans="1:8" ht="12" x14ac:dyDescent="0.3">
      <c r="A979" s="243">
        <v>975</v>
      </c>
      <c r="B979" s="336" t="str">
        <f t="shared" si="15"/>
        <v>Semi-finished products of stainless steel, of square cross-section, forged</v>
      </c>
      <c r="C979" s="336" t="s">
        <v>1296</v>
      </c>
      <c r="D979" s="245"/>
      <c r="E979" s="245"/>
      <c r="F979" s="245"/>
      <c r="G979" s="245"/>
      <c r="H979" s="245"/>
    </row>
    <row r="980" spans="1:8" ht="12" x14ac:dyDescent="0.3">
      <c r="A980" s="243">
        <v>976</v>
      </c>
      <c r="B980" s="336" t="str">
        <f t="shared" si="15"/>
        <v>Semi-finished products of stainless steel, of circular cross-section or of cross-section other than square or rectangular, rolled or obtained by continuous casting</v>
      </c>
      <c r="C980" s="336" t="s">
        <v>1299</v>
      </c>
      <c r="D980" s="245"/>
      <c r="E980" s="245"/>
      <c r="F980" s="245"/>
      <c r="G980" s="245"/>
      <c r="H980" s="245"/>
    </row>
    <row r="981" spans="1:8" ht="12" x14ac:dyDescent="0.3">
      <c r="A981" s="243">
        <v>977</v>
      </c>
      <c r="B981" s="336" t="str">
        <f t="shared" si="15"/>
        <v>Semi-finished products of stainless steel, forged (excl. products of square or rectangular cross-section)</v>
      </c>
      <c r="C981" s="336" t="s">
        <v>1302</v>
      </c>
      <c r="D981" s="245"/>
      <c r="E981" s="245"/>
      <c r="F981" s="245"/>
      <c r="G981" s="245"/>
      <c r="H981" s="245"/>
    </row>
    <row r="982" spans="1:8" ht="12" x14ac:dyDescent="0.3">
      <c r="A982" s="243">
        <v>978</v>
      </c>
      <c r="B982" s="336" t="str">
        <f t="shared" si="15"/>
        <v>Flat-rolled products of stainless steel, of a width of &gt;= 600 mm, hot-rolled or cold-rolled "cold-reduced"</v>
      </c>
      <c r="C982" s="336" t="s">
        <v>1303</v>
      </c>
      <c r="D982" s="245"/>
      <c r="E982" s="245"/>
      <c r="F982" s="245"/>
      <c r="G982" s="245"/>
      <c r="H982" s="245"/>
    </row>
    <row r="983" spans="1:8" ht="12" x14ac:dyDescent="0.3">
      <c r="A983" s="243">
        <v>979</v>
      </c>
      <c r="B983" s="336" t="str">
        <f t="shared" si="15"/>
        <v>Flat-rolled products of stainless steel, of a width of &gt;= 600 mm, not further worked than hot-rolled, in coils, of a thickness of &gt; 10 mm</v>
      </c>
      <c r="C983" s="336" t="s">
        <v>1306</v>
      </c>
      <c r="D983" s="245"/>
      <c r="E983" s="245"/>
      <c r="F983" s="245"/>
      <c r="G983" s="245"/>
      <c r="H983" s="245"/>
    </row>
    <row r="984" spans="1:8" ht="12" x14ac:dyDescent="0.3">
      <c r="A984" s="243">
        <v>980</v>
      </c>
      <c r="B984" s="336" t="str">
        <f t="shared" si="15"/>
        <v>Flat-rolled products of stainless steel, of a width of&gt;= 600 mm, not further worked than hot-rolled, in coils, of a thickness of &gt;= 4,7 mm and &lt;= 10 mm</v>
      </c>
      <c r="C984" s="336" t="s">
        <v>1307</v>
      </c>
      <c r="D984" s="245"/>
      <c r="E984" s="245"/>
      <c r="F984" s="245"/>
      <c r="G984" s="245"/>
      <c r="H984" s="245"/>
    </row>
    <row r="985" spans="1:8" ht="12" x14ac:dyDescent="0.3">
      <c r="A985" s="243">
        <v>981</v>
      </c>
      <c r="B985" s="336" t="str">
        <f t="shared" si="15"/>
        <v>Flat-rolled products of stainless steel, of a width of &gt;= 600 mm, not further worked than hot-rolled, in coils, of a thickness of &gt;= 4,75 mm but &lt;= 10 mm, containing by weight &gt;= 2,5 nickel</v>
      </c>
      <c r="C985" s="336" t="s">
        <v>1310</v>
      </c>
      <c r="D985" s="245"/>
      <c r="E985" s="245"/>
      <c r="F985" s="245"/>
      <c r="G985" s="245"/>
      <c r="H985" s="245"/>
    </row>
    <row r="986" spans="1:8" ht="12" x14ac:dyDescent="0.3">
      <c r="A986" s="243">
        <v>982</v>
      </c>
      <c r="B986" s="336" t="str">
        <f t="shared" si="15"/>
        <v>Flat-rolled products of stainless steel, of a width of &gt;= 600 mm, not further worked than hot-rolled, in coils, of a thickness of &gt;= 4,75 mm but &lt;= 10 mm, containing by weight &lt; 2,5 nickel</v>
      </c>
      <c r="C986" s="336" t="s">
        <v>1313</v>
      </c>
      <c r="D986" s="245"/>
      <c r="E986" s="245"/>
      <c r="F986" s="245"/>
      <c r="G986" s="245"/>
      <c r="H986" s="245"/>
    </row>
    <row r="987" spans="1:8" ht="12" x14ac:dyDescent="0.3">
      <c r="A987" s="243">
        <v>983</v>
      </c>
      <c r="B987" s="336" t="str">
        <f t="shared" si="15"/>
        <v>Flat-rolled products of stainless steel, of a width of &gt;= 600 mm, not further worked than hot-rolled, in coils, of a thickness of &gt;= 3 mm and &lt; 4,75 mm</v>
      </c>
      <c r="C987" s="336" t="s">
        <v>1314</v>
      </c>
      <c r="D987" s="245"/>
      <c r="E987" s="245"/>
      <c r="F987" s="245"/>
      <c r="G987" s="245"/>
      <c r="H987" s="245"/>
    </row>
    <row r="988" spans="1:8" ht="12" x14ac:dyDescent="0.3">
      <c r="A988" s="243">
        <v>984</v>
      </c>
      <c r="B988" s="336" t="str">
        <f t="shared" si="15"/>
        <v>Flat-rolled products of stainless steel, of a width of &gt;= 600 mm, not further worked than hot-rolled, in coils, of a thickness of &gt;= 3 mm but &lt;= 4,75 mm, containing by weight &gt;= 2,5 nickel</v>
      </c>
      <c r="C988" s="336" t="s">
        <v>1317</v>
      </c>
      <c r="D988" s="245"/>
      <c r="E988" s="245"/>
      <c r="F988" s="245"/>
      <c r="G988" s="245"/>
      <c r="H988" s="245"/>
    </row>
    <row r="989" spans="1:8" ht="12" x14ac:dyDescent="0.3">
      <c r="A989" s="243">
        <v>985</v>
      </c>
      <c r="B989" s="336" t="str">
        <f t="shared" si="15"/>
        <v>Flat-rolled products of stainless steel, of a width of &gt;= 600 mm, not further worked than hot-rolled, in coils, of a thickness of &gt;= 3 mm but &lt;= 4,75 mm, containing by weight &lt; 2,5 nickel</v>
      </c>
      <c r="C989" s="336" t="s">
        <v>1320</v>
      </c>
      <c r="D989" s="245"/>
      <c r="E989" s="245"/>
      <c r="F989" s="245"/>
      <c r="G989" s="245"/>
      <c r="H989" s="245"/>
    </row>
    <row r="990" spans="1:8" ht="12" x14ac:dyDescent="0.3">
      <c r="A990" s="243">
        <v>986</v>
      </c>
      <c r="B990" s="336" t="str">
        <f t="shared" si="15"/>
        <v>Flat-rolled products of stainless steel, of a width of &gt;= 600 mm, not further worked than hot-rolled, in coils, of a thickness of &lt; 3 mm</v>
      </c>
      <c r="C990" s="336" t="s">
        <v>1321</v>
      </c>
      <c r="D990" s="245"/>
      <c r="E990" s="245"/>
      <c r="F990" s="245"/>
      <c r="G990" s="245"/>
      <c r="H990" s="245"/>
    </row>
    <row r="991" spans="1:8" ht="12" x14ac:dyDescent="0.3">
      <c r="A991" s="243">
        <v>987</v>
      </c>
      <c r="B991" s="336" t="str">
        <f t="shared" si="15"/>
        <v>Flat-rolled products of stainless steel, of a width of &gt;= 600 mm, not further worked than hot-rolled, in coils, of a thickness of &lt; 3 mm, containing by weight &gt;= 2,5 nickel</v>
      </c>
      <c r="C991" s="336" t="s">
        <v>1324</v>
      </c>
      <c r="D991" s="245"/>
      <c r="E991" s="245"/>
      <c r="F991" s="245"/>
      <c r="G991" s="245"/>
      <c r="H991" s="245"/>
    </row>
    <row r="992" spans="1:8" ht="12" x14ac:dyDescent="0.3">
      <c r="A992" s="243">
        <v>988</v>
      </c>
      <c r="B992" s="336" t="str">
        <f t="shared" si="15"/>
        <v>Flat-rolled products of stainless steel, of a width of &gt;= 600 mm, not further worked than hot-rolled, in coils, of a thickness of &lt; 3 mm, containing by weight &lt; 2,5 nickel</v>
      </c>
      <c r="C992" s="336" t="s">
        <v>1327</v>
      </c>
      <c r="D992" s="245"/>
      <c r="E992" s="245"/>
      <c r="F992" s="245"/>
      <c r="G992" s="245"/>
      <c r="H992" s="245"/>
    </row>
    <row r="993" spans="1:8" ht="12" x14ac:dyDescent="0.3">
      <c r="A993" s="243">
        <v>989</v>
      </c>
      <c r="B993" s="336" t="str">
        <f t="shared" si="15"/>
        <v>Flat-rolled products of stainless steel, of a width of &gt;= 600 mm, not further worked than hot-rolled, not in coils, of a thickness of &gt; 10 mm</v>
      </c>
      <c r="C993" s="336" t="s">
        <v>1328</v>
      </c>
      <c r="D993" s="245"/>
      <c r="E993" s="245"/>
      <c r="F993" s="245"/>
      <c r="G993" s="245"/>
      <c r="H993" s="245"/>
    </row>
    <row r="994" spans="1:8" ht="12" x14ac:dyDescent="0.3">
      <c r="A994" s="243">
        <v>990</v>
      </c>
      <c r="B994" s="336" t="str">
        <f t="shared" si="15"/>
        <v>Flat-rolled products of stainless steel, of a width of &gt;= 600 mm, not further worked than hot-rolled, not in coils, of a thickness of &gt; 10 mm, containing by weight &gt;= 2,5 nickel</v>
      </c>
      <c r="C994" s="336" t="s">
        <v>1331</v>
      </c>
      <c r="D994" s="245"/>
      <c r="E994" s="245"/>
      <c r="F994" s="245"/>
      <c r="G994" s="245"/>
      <c r="H994" s="245"/>
    </row>
    <row r="995" spans="1:8" ht="12" x14ac:dyDescent="0.3">
      <c r="A995" s="243">
        <v>991</v>
      </c>
      <c r="B995" s="336" t="str">
        <f t="shared" si="15"/>
        <v>Flat-rolled products of stainless steel, of a width of &gt;= 600 mm, not further worked than hot-rolled, not in coils, of a thickness of &gt; 10 mm, containing by weight &lt; 2,5 nickel</v>
      </c>
      <c r="C995" s="336" t="s">
        <v>1334</v>
      </c>
      <c r="D995" s="245"/>
      <c r="E995" s="245"/>
      <c r="F995" s="245"/>
      <c r="G995" s="245"/>
      <c r="H995" s="245"/>
    </row>
    <row r="996" spans="1:8" ht="12" x14ac:dyDescent="0.3">
      <c r="A996" s="243">
        <v>992</v>
      </c>
      <c r="B996" s="336" t="str">
        <f t="shared" si="15"/>
        <v>Flat-rolled products of stainless steel, of a width of &gt;= 600 mm, not further worked than hot-rolled, not in coils, of a thickness of &gt;= 4,75 mm and &lt;= 10 mm</v>
      </c>
      <c r="C996" s="336" t="s">
        <v>1335</v>
      </c>
      <c r="D996" s="245"/>
      <c r="E996" s="245"/>
      <c r="F996" s="245"/>
      <c r="G996" s="245"/>
      <c r="H996" s="245"/>
    </row>
    <row r="997" spans="1:8" ht="12" x14ac:dyDescent="0.3">
      <c r="A997" s="243">
        <v>993</v>
      </c>
      <c r="B997" s="336" t="str">
        <f t="shared" si="15"/>
        <v>Flat-rolled products of stainless steel, of a width of &gt;= 600 mm, not further worked than hot-rolled, not in coils, of a thickness of &gt;= 4,75 mm but &lt;= 10 mm, containing by weight &gt;= 2,5% nickel</v>
      </c>
      <c r="C997" s="336" t="s">
        <v>1338</v>
      </c>
      <c r="D997" s="245"/>
      <c r="E997" s="245"/>
      <c r="F997" s="245"/>
      <c r="G997" s="245"/>
      <c r="H997" s="245"/>
    </row>
    <row r="998" spans="1:8" ht="12" x14ac:dyDescent="0.3">
      <c r="A998" s="243">
        <v>994</v>
      </c>
      <c r="B998" s="336" t="str">
        <f t="shared" si="15"/>
        <v>Flat-rolled products of stainless steel, of a width of &gt;= 600 mm, not further worked than hot-rolled, not in coils, of a thickness of &gt;= 4,75 mm but &lt;= 10 mm, containing by weight &lt; 2,5% nickel</v>
      </c>
      <c r="C998" s="336" t="s">
        <v>1341</v>
      </c>
      <c r="D998" s="245"/>
      <c r="E998" s="245"/>
      <c r="F998" s="245"/>
      <c r="G998" s="245"/>
      <c r="H998" s="245"/>
    </row>
    <row r="999" spans="1:8" ht="12" x14ac:dyDescent="0.3">
      <c r="A999" s="243">
        <v>995</v>
      </c>
      <c r="B999" s="336" t="str">
        <f t="shared" si="15"/>
        <v>Flat-rolled products of stainless steel, of a width of &gt;= 600 mm, not further worked than hot-rolled, not in coils, of a thickness of &gt;= 3 mm and &lt; 4,75 mm</v>
      </c>
      <c r="C999" s="336" t="s">
        <v>1344</v>
      </c>
      <c r="D999" s="245"/>
      <c r="E999" s="245"/>
      <c r="F999" s="245"/>
      <c r="G999" s="245"/>
      <c r="H999" s="245"/>
    </row>
    <row r="1000" spans="1:8" ht="12" x14ac:dyDescent="0.3">
      <c r="A1000" s="243">
        <v>996</v>
      </c>
      <c r="B1000" s="336" t="str">
        <f t="shared" si="15"/>
        <v>Flat-rolled products of stainless steel, of a width of &gt;= 600 mm, not further worked than hot-rolled, not in coils, of a thickness of &lt; 3 mm</v>
      </c>
      <c r="C1000" s="336" t="s">
        <v>1347</v>
      </c>
      <c r="D1000" s="245"/>
      <c r="E1000" s="245"/>
      <c r="F1000" s="245"/>
      <c r="G1000" s="245"/>
      <c r="H1000" s="245"/>
    </row>
    <row r="1001" spans="1:8" ht="12" x14ac:dyDescent="0.3">
      <c r="A1001" s="243">
        <v>997</v>
      </c>
      <c r="B1001" s="336" t="str">
        <f t="shared" si="15"/>
        <v>Flat-rolled products of stainless steel, of a width of &gt;= 600 mm, not further worked than cold-rolled "cold-reduced", of a thickness of &gt;= 4,75 mm</v>
      </c>
      <c r="C1001" s="336" t="s">
        <v>1350</v>
      </c>
      <c r="D1001" s="245"/>
      <c r="E1001" s="245"/>
      <c r="F1001" s="245"/>
      <c r="G1001" s="245"/>
      <c r="H1001" s="245"/>
    </row>
    <row r="1002" spans="1:8" ht="12" x14ac:dyDescent="0.3">
      <c r="A1002" s="243">
        <v>998</v>
      </c>
      <c r="B1002" s="336" t="str">
        <f t="shared" si="15"/>
        <v>Flat-rolled products of stainless steel, of a width of &gt;= 600 mm, not further worked than cold-rolled "cold-reduced", of a thickness of &gt;= 3 mm but &lt; 4,75 mm</v>
      </c>
      <c r="C1002" s="336" t="s">
        <v>1351</v>
      </c>
      <c r="D1002" s="245"/>
      <c r="E1002" s="245"/>
      <c r="F1002" s="245"/>
      <c r="G1002" s="245"/>
      <c r="H1002" s="245"/>
    </row>
    <row r="1003" spans="1:8" ht="12" x14ac:dyDescent="0.3">
      <c r="A1003" s="243">
        <v>999</v>
      </c>
      <c r="B1003" s="336" t="str">
        <f t="shared" si="15"/>
        <v>Flat-rolled products of stainless steel, of a width of &gt;= 600 mm, not further worked than cold-rolled "cold-reduced", of a thickness of &gt;= 3 mm but &lt;= 4,75 mm, containing by weight &gt;= 2,5% nickel</v>
      </c>
      <c r="C1003" s="336" t="s">
        <v>1354</v>
      </c>
      <c r="D1003" s="245"/>
      <c r="E1003" s="245"/>
      <c r="F1003" s="245"/>
      <c r="G1003" s="245"/>
      <c r="H1003" s="245"/>
    </row>
    <row r="1004" spans="1:8" ht="12" x14ac:dyDescent="0.3">
      <c r="A1004" s="243">
        <v>1000</v>
      </c>
      <c r="B1004" s="336" t="str">
        <f t="shared" si="15"/>
        <v>Flat-rolled products of stainless steel, of a width of &gt;= 600 mm, not further worked than cold-rolled "cold-reduced", of a thickness of &gt;= 3 mm but &lt;= 4,75 mm, containing by weight &lt; 2,5% nickel</v>
      </c>
      <c r="C1004" s="336" t="s">
        <v>1357</v>
      </c>
      <c r="D1004" s="245"/>
      <c r="E1004" s="245"/>
      <c r="F1004" s="245"/>
      <c r="G1004" s="245"/>
      <c r="H1004" s="245"/>
    </row>
    <row r="1005" spans="1:8" ht="12" x14ac:dyDescent="0.3">
      <c r="A1005" s="243">
        <v>1001</v>
      </c>
      <c r="B1005" s="336" t="str">
        <f t="shared" si="15"/>
        <v>Flat-rolled products of stainless steel, of a width of &gt;= 600 mm, not further worked than cold-rolled "cold-reduced", of a thickness of &gt; 1 mm but &lt; 3 mm</v>
      </c>
      <c r="C1005" s="336" t="s">
        <v>1358</v>
      </c>
      <c r="D1005" s="245"/>
      <c r="E1005" s="245"/>
      <c r="F1005" s="245"/>
      <c r="G1005" s="245"/>
      <c r="H1005" s="245"/>
    </row>
    <row r="1006" spans="1:8" ht="12" x14ac:dyDescent="0.3">
      <c r="A1006" s="243">
        <v>1002</v>
      </c>
      <c r="B1006" s="336" t="str">
        <f t="shared" si="15"/>
        <v>Flat-rolled products of stainless steel, of a width of &gt;= 600 mm, not further worked than cold-rolled "cold-reduced", of a thickness of &gt; 1 mm but &lt; 3 mm, containing by weight &gt;= 2,5% nickel</v>
      </c>
      <c r="C1006" s="336" t="s">
        <v>1361</v>
      </c>
      <c r="D1006" s="245"/>
      <c r="E1006" s="245"/>
      <c r="F1006" s="245"/>
      <c r="G1006" s="245"/>
      <c r="H1006" s="245"/>
    </row>
    <row r="1007" spans="1:8" ht="12" x14ac:dyDescent="0.3">
      <c r="A1007" s="243">
        <v>1003</v>
      </c>
      <c r="B1007" s="336" t="str">
        <f t="shared" si="15"/>
        <v>Flat-rolled products of stainless steel, of a width of &gt;= 600 mm, not further worked than cold-rolled "cold-reduced", of a thickness of &gt; 1 mm but &lt; 3 mm, containing by weight &lt; 2,5% nickel</v>
      </c>
      <c r="C1007" s="336" t="s">
        <v>1364</v>
      </c>
      <c r="D1007" s="245"/>
      <c r="E1007" s="245"/>
      <c r="F1007" s="245"/>
      <c r="G1007" s="245"/>
      <c r="H1007" s="245"/>
    </row>
    <row r="1008" spans="1:8" ht="12" x14ac:dyDescent="0.3">
      <c r="A1008" s="243">
        <v>1004</v>
      </c>
      <c r="B1008" s="336" t="str">
        <f t="shared" si="15"/>
        <v>Flat-rolled products of stainless steel, of a width of &gt;= 600 mm, not further worked than cold-rolled "cold-reduced", of a thickness of &gt;= 0,5 mm but &lt;= 1 mm</v>
      </c>
      <c r="C1008" s="336" t="s">
        <v>1365</v>
      </c>
      <c r="D1008" s="245"/>
      <c r="E1008" s="245"/>
      <c r="F1008" s="245"/>
      <c r="G1008" s="245"/>
      <c r="H1008" s="245"/>
    </row>
    <row r="1009" spans="1:8" ht="12" x14ac:dyDescent="0.3">
      <c r="A1009" s="243">
        <v>1005</v>
      </c>
      <c r="B1009" s="336" t="str">
        <f t="shared" si="15"/>
        <v>Flat-rolled products of stainless steel, of a width of &gt;= 600 mm, not further worked than cold-rolled "cold-reduced", of a thickness of &gt;= 0,5 mm but &lt;= 1 mm, containing by weight &gt;= 2,5% nickel</v>
      </c>
      <c r="C1009" s="336" t="s">
        <v>1368</v>
      </c>
      <c r="D1009" s="245"/>
      <c r="E1009" s="245"/>
      <c r="F1009" s="245"/>
      <c r="G1009" s="245"/>
      <c r="H1009" s="245"/>
    </row>
    <row r="1010" spans="1:8" ht="12" x14ac:dyDescent="0.3">
      <c r="A1010" s="243">
        <v>1006</v>
      </c>
      <c r="B1010" s="336" t="str">
        <f t="shared" si="15"/>
        <v>Flat-rolled products of stainless steel, of a width of &gt;= 600 mm, not further worked than cold-rolled "cold-reduced", of a thickness of &gt;= 0,5 mm but &lt;= 1 mm, containing by weight &lt; 2,5% nickel</v>
      </c>
      <c r="C1010" s="336" t="s">
        <v>1371</v>
      </c>
      <c r="D1010" s="245"/>
      <c r="E1010" s="245"/>
      <c r="F1010" s="245"/>
      <c r="G1010" s="245"/>
      <c r="H1010" s="245"/>
    </row>
    <row r="1011" spans="1:8" ht="12" x14ac:dyDescent="0.3">
      <c r="A1011" s="243">
        <v>1007</v>
      </c>
      <c r="B1011" s="336" t="str">
        <f t="shared" si="15"/>
        <v>Flat-rolled products of stainless steel, of a width of &gt;= 600 mm, not further worked than cold-rolled "cold-reduced", of a thickness of &lt; 0,5 mm</v>
      </c>
      <c r="C1011" s="336" t="s">
        <v>1372</v>
      </c>
      <c r="D1011" s="245"/>
      <c r="E1011" s="245"/>
      <c r="F1011" s="245"/>
      <c r="G1011" s="245"/>
      <c r="H1011" s="245"/>
    </row>
    <row r="1012" spans="1:8" ht="12" x14ac:dyDescent="0.3">
      <c r="A1012" s="243">
        <v>1008</v>
      </c>
      <c r="B1012" s="336" t="str">
        <f t="shared" si="15"/>
        <v>Flat-rolled products of stainless steel, of a width of &gt;= 600 mm, not further worked than cold-rolled "cold-reduced", of a thickness of &lt; 0,5 mm, containing by weight &gt;= 2,5% nickel</v>
      </c>
      <c r="C1012" s="336" t="s">
        <v>1375</v>
      </c>
      <c r="D1012" s="245"/>
      <c r="E1012" s="245"/>
      <c r="F1012" s="245"/>
      <c r="G1012" s="245"/>
      <c r="H1012" s="245"/>
    </row>
    <row r="1013" spans="1:8" ht="12" x14ac:dyDescent="0.3">
      <c r="A1013" s="243">
        <v>1009</v>
      </c>
      <c r="B1013" s="336" t="str">
        <f t="shared" si="15"/>
        <v>Flat-rolled products of stainless steel, of a width of &gt;= 600 mm, not further worked than cold-rolled "cold-reduced", of a thickness of &lt; 0,5 mm, containing by weight &lt; 2,5% nickel</v>
      </c>
      <c r="C1013" s="336" t="s">
        <v>1378</v>
      </c>
      <c r="D1013" s="245"/>
      <c r="E1013" s="245"/>
      <c r="F1013" s="245"/>
      <c r="G1013" s="245"/>
      <c r="H1013" s="245"/>
    </row>
    <row r="1014" spans="1:8" ht="12" x14ac:dyDescent="0.3">
      <c r="A1014" s="243">
        <v>1010</v>
      </c>
      <c r="B1014" s="336" t="str">
        <f t="shared" si="15"/>
        <v>Flat-rolled products of stainless steel, of a width of &gt;= 600 mm, hot-rolled or cold-rolled "cold-reduced" and further worked</v>
      </c>
      <c r="C1014" s="336" t="s">
        <v>1379</v>
      </c>
      <c r="D1014" s="245"/>
      <c r="E1014" s="245"/>
      <c r="F1014" s="245"/>
      <c r="G1014" s="245"/>
      <c r="H1014" s="245"/>
    </row>
    <row r="1015" spans="1:8" ht="12" x14ac:dyDescent="0.3">
      <c r="A1015" s="243">
        <v>1011</v>
      </c>
      <c r="B1015" s="336" t="str">
        <f t="shared" si="15"/>
        <v>Flat-rolled products of stainless steel, of a width of &gt;= 600 mm, hot-rolled or cold-rolled "cold-reduced" and further worked, perforated</v>
      </c>
      <c r="C1015" s="336" t="s">
        <v>1382</v>
      </c>
      <c r="D1015" s="245"/>
      <c r="E1015" s="245"/>
      <c r="F1015" s="245"/>
      <c r="G1015" s="245"/>
      <c r="H1015" s="245"/>
    </row>
    <row r="1016" spans="1:8" ht="12" x14ac:dyDescent="0.3">
      <c r="A1016" s="243">
        <v>1012</v>
      </c>
      <c r="B1016" s="336" t="str">
        <f t="shared" si="15"/>
        <v>Flat-rolled products of stainless steel, of a width of &gt;= 600 mm, hot-rolled or cold-rolled "cold-reduced" and further worked, non-perforated</v>
      </c>
      <c r="C1016" s="336" t="s">
        <v>1385</v>
      </c>
      <c r="D1016" s="245"/>
      <c r="E1016" s="245"/>
      <c r="F1016" s="245"/>
      <c r="G1016" s="245"/>
      <c r="H1016" s="245"/>
    </row>
    <row r="1017" spans="1:8" ht="12" x14ac:dyDescent="0.3">
      <c r="A1017" s="243">
        <v>1013</v>
      </c>
      <c r="B1017" s="336" t="str">
        <f t="shared" si="15"/>
        <v>Flat-rolled products of stainless steel, of a width of &lt; 600 mm, hot-rolled or cold-rolled "cold-reduced"</v>
      </c>
      <c r="C1017" s="336" t="s">
        <v>1386</v>
      </c>
      <c r="D1017" s="245"/>
      <c r="E1017" s="245"/>
      <c r="F1017" s="245"/>
      <c r="G1017" s="245"/>
      <c r="H1017" s="245"/>
    </row>
    <row r="1018" spans="1:8" ht="12" x14ac:dyDescent="0.3">
      <c r="A1018" s="243">
        <v>1014</v>
      </c>
      <c r="B1018" s="336" t="str">
        <f t="shared" si="15"/>
        <v>Flat-rolled products of stainless steel, of a width of &lt; 600 mm, not further worked than hot-rolled, of a thickness of &gt;= 4,75 mm</v>
      </c>
      <c r="C1018" s="336" t="s">
        <v>1389</v>
      </c>
      <c r="D1018" s="245"/>
      <c r="E1018" s="245"/>
      <c r="F1018" s="245"/>
      <c r="G1018" s="245"/>
      <c r="H1018" s="245"/>
    </row>
    <row r="1019" spans="1:8" ht="12" x14ac:dyDescent="0.3">
      <c r="A1019" s="243">
        <v>1015</v>
      </c>
      <c r="B1019" s="336" t="str">
        <f t="shared" si="15"/>
        <v>Flat-rolled products of stainless steel, of a width of &lt; 600 mm, not further worked than hot-rolled, of a thickness of &lt; 4,75 mm</v>
      </c>
      <c r="C1019" s="336" t="s">
        <v>1392</v>
      </c>
      <c r="D1019" s="245"/>
      <c r="E1019" s="245"/>
      <c r="F1019" s="245"/>
      <c r="G1019" s="245"/>
      <c r="H1019" s="245"/>
    </row>
    <row r="1020" spans="1:8" ht="12" x14ac:dyDescent="0.3">
      <c r="A1020" s="243">
        <v>1016</v>
      </c>
      <c r="B1020" s="336" t="str">
        <f t="shared" si="15"/>
        <v>Flat-rolled products of stainless steel, of a width of &lt; 600 mm, not further worked than cold-rolled "cold-reduced"</v>
      </c>
      <c r="C1020" s="336" t="s">
        <v>1393</v>
      </c>
      <c r="D1020" s="245"/>
      <c r="E1020" s="245"/>
      <c r="F1020" s="245"/>
      <c r="G1020" s="245"/>
      <c r="H1020" s="245"/>
    </row>
    <row r="1021" spans="1:8" ht="12" x14ac:dyDescent="0.3">
      <c r="A1021" s="243">
        <v>1017</v>
      </c>
      <c r="B1021" s="336" t="str">
        <f t="shared" si="15"/>
        <v>Flat-rolled products of stainless steel, of a width of &lt; 600 mm, not further worked than cold-rolled "cold-reduced", of a thickness of &gt;= 3 mm and containing by weight &gt;= 2,5% nickel</v>
      </c>
      <c r="C1021" s="336" t="s">
        <v>1396</v>
      </c>
      <c r="D1021" s="245"/>
      <c r="E1021" s="245"/>
      <c r="F1021" s="245"/>
      <c r="G1021" s="245"/>
      <c r="H1021" s="245"/>
    </row>
    <row r="1022" spans="1:8" ht="12" x14ac:dyDescent="0.3">
      <c r="A1022" s="243">
        <v>1018</v>
      </c>
      <c r="B1022" s="336" t="str">
        <f t="shared" si="15"/>
        <v>Flat-rolled products of stainless steel, of a width of &lt; 600 mm, not further worked than cold-rolled "cold-reduced", of a thickness of &gt;= 3 mm and containing by weight &lt; 2,5% nickel</v>
      </c>
      <c r="C1022" s="336" t="s">
        <v>1399</v>
      </c>
      <c r="D1022" s="245"/>
      <c r="E1022" s="245"/>
      <c r="F1022" s="245"/>
      <c r="G1022" s="245"/>
      <c r="H1022" s="245"/>
    </row>
    <row r="1023" spans="1:8" ht="12" x14ac:dyDescent="0.3">
      <c r="A1023" s="243">
        <v>1019</v>
      </c>
      <c r="B1023" s="336" t="str">
        <f t="shared" si="15"/>
        <v>Flat-rolled products of stainless steel, of a width of &lt; 600 mm, not further worked than cold-rolled "cold-reduced", of a thickness of &gt; 0,35 mm but &lt; 3 mm, and containing by weight &gt;= 2,5% nickel</v>
      </c>
      <c r="C1023" s="336" t="s">
        <v>1402</v>
      </c>
      <c r="D1023" s="245"/>
      <c r="E1023" s="245"/>
      <c r="F1023" s="245"/>
      <c r="G1023" s="245"/>
      <c r="H1023" s="245"/>
    </row>
    <row r="1024" spans="1:8" ht="12" x14ac:dyDescent="0.3">
      <c r="A1024" s="243">
        <v>1020</v>
      </c>
      <c r="B1024" s="336" t="str">
        <f t="shared" si="15"/>
        <v>Flat-rolled products of stainless steel, of a width of &lt; 600 mm, not further worked than cold-rolled "cold-reduced", of a thickness of &gt; 0,35 mm but &lt; 3 mm, and containing by weight &lt; 2,5% nickel</v>
      </c>
      <c r="C1024" s="336" t="s">
        <v>1405</v>
      </c>
      <c r="D1024" s="245"/>
      <c r="E1024" s="245"/>
      <c r="F1024" s="245"/>
      <c r="G1024" s="245"/>
      <c r="H1024" s="245"/>
    </row>
    <row r="1025" spans="1:8" ht="12" x14ac:dyDescent="0.3">
      <c r="A1025" s="243">
        <v>1021</v>
      </c>
      <c r="B1025" s="336" t="str">
        <f t="shared" si="15"/>
        <v>Flat-rolled products of stainless steel, of a width of &lt; 600 mm, not further worked than cold-rolled "cold-reduced", of a thickness of &lt;= 0,35 mm and containing by weight &gt;= 2,5% nickel</v>
      </c>
      <c r="C1025" s="336" t="s">
        <v>1408</v>
      </c>
      <c r="D1025" s="245"/>
      <c r="E1025" s="245"/>
      <c r="F1025" s="245"/>
      <c r="G1025" s="245"/>
      <c r="H1025" s="245"/>
    </row>
    <row r="1026" spans="1:8" ht="12" x14ac:dyDescent="0.3">
      <c r="A1026" s="243">
        <v>1022</v>
      </c>
      <c r="B1026" s="336" t="str">
        <f t="shared" si="15"/>
        <v>Flat-rolled products of stainless steel, of a width of &lt; 600 mm, not further worked than cold-rolled "cold-reduced", of a thickness of &lt;= 0,35 mm and containing by weight &lt; 2,5% nickel</v>
      </c>
      <c r="C1026" s="336" t="s">
        <v>1411</v>
      </c>
      <c r="D1026" s="245"/>
      <c r="E1026" s="245"/>
      <c r="F1026" s="245"/>
      <c r="G1026" s="245"/>
      <c r="H1026" s="245"/>
    </row>
    <row r="1027" spans="1:8" ht="12" x14ac:dyDescent="0.3">
      <c r="A1027" s="243">
        <v>1023</v>
      </c>
      <c r="B1027" s="336" t="str">
        <f t="shared" si="15"/>
        <v>Flat-rolled products of stainless steel, of a width of &lt; 600 mm, hot-rolled or cold-rolled "cold-reduced" and further worked</v>
      </c>
      <c r="C1027" s="336" t="s">
        <v>1412</v>
      </c>
      <c r="D1027" s="245"/>
      <c r="E1027" s="245"/>
      <c r="F1027" s="245"/>
      <c r="G1027" s="245"/>
      <c r="H1027" s="245"/>
    </row>
    <row r="1028" spans="1:8" ht="12" x14ac:dyDescent="0.3">
      <c r="A1028" s="243">
        <v>1024</v>
      </c>
      <c r="B1028" s="336" t="str">
        <f t="shared" si="15"/>
        <v>Flat-rolled products of stainless steel, of a width of &lt; 600 mm, hot-rolled or cold-rolled "cold-reduced" and further worked, perforated</v>
      </c>
      <c r="C1028" s="336" t="s">
        <v>1415</v>
      </c>
      <c r="D1028" s="245"/>
      <c r="E1028" s="245"/>
      <c r="F1028" s="245"/>
      <c r="G1028" s="245"/>
      <c r="H1028" s="245"/>
    </row>
    <row r="1029" spans="1:8" ht="12" x14ac:dyDescent="0.3">
      <c r="A1029" s="243">
        <v>1025</v>
      </c>
      <c r="B1029" s="336" t="str">
        <f t="shared" si="15"/>
        <v>Flat-rolled products of stainless steel, of a width of &lt; 600 mm, hot-rolled or cold-rolled "cold-reduced" and further worked, non-perforated</v>
      </c>
      <c r="C1029" s="336" t="s">
        <v>1418</v>
      </c>
      <c r="D1029" s="245"/>
      <c r="E1029" s="245"/>
      <c r="F1029" s="245"/>
      <c r="G1029" s="245"/>
      <c r="H1029" s="245"/>
    </row>
    <row r="1030" spans="1:8" ht="12" x14ac:dyDescent="0.3">
      <c r="A1030" s="243">
        <v>1026</v>
      </c>
      <c r="B1030" s="336" t="str">
        <f t="shared" ref="B1030:B1093" si="16">IFERROR(INDEX(C1030:M1030,$A$3-2),$C1030)</f>
        <v>Bars and rods of stainless steel, hot-rolled, in irregularly wound coils</v>
      </c>
      <c r="C1030" s="336" t="s">
        <v>1419</v>
      </c>
      <c r="D1030" s="245"/>
      <c r="E1030" s="245"/>
      <c r="F1030" s="245"/>
      <c r="G1030" s="245"/>
      <c r="H1030" s="245"/>
    </row>
    <row r="1031" spans="1:8" ht="12" x14ac:dyDescent="0.3">
      <c r="A1031" s="243">
        <v>1027</v>
      </c>
      <c r="B1031" s="336" t="str">
        <f t="shared" si="16"/>
        <v>Bars and rods of stainless steel, hot-rolled, in irregularly wound coils, containing by weight &gt;= 2,5% nickel</v>
      </c>
      <c r="C1031" s="336" t="s">
        <v>1422</v>
      </c>
      <c r="D1031" s="245"/>
      <c r="E1031" s="245"/>
      <c r="F1031" s="245"/>
      <c r="G1031" s="245"/>
      <c r="H1031" s="245"/>
    </row>
    <row r="1032" spans="1:8" ht="12" x14ac:dyDescent="0.3">
      <c r="A1032" s="243">
        <v>1028</v>
      </c>
      <c r="B1032" s="336" t="str">
        <f t="shared" si="16"/>
        <v>Bars and rods of stainless steel, hot-rolled, in irregularly wound coils, containing by weight &lt; 2,5% nickel</v>
      </c>
      <c r="C1032" s="336" t="s">
        <v>1425</v>
      </c>
      <c r="D1032" s="245"/>
      <c r="E1032" s="245"/>
      <c r="F1032" s="245"/>
      <c r="G1032" s="245"/>
      <c r="H1032" s="245"/>
    </row>
    <row r="1033" spans="1:8" ht="12" x14ac:dyDescent="0.3">
      <c r="A1033" s="243">
        <v>1029</v>
      </c>
      <c r="B1033" s="336" t="str">
        <f t="shared" si="16"/>
        <v>Other bars and rods of stainless steel; angles, shapes and sections of stainless steel, n.e.s.</v>
      </c>
      <c r="C1033" s="336" t="s">
        <v>1426</v>
      </c>
      <c r="D1033" s="245"/>
      <c r="E1033" s="245"/>
      <c r="F1033" s="245"/>
      <c r="G1033" s="245"/>
      <c r="H1033" s="245"/>
    </row>
    <row r="1034" spans="1:8" ht="12" x14ac:dyDescent="0.3">
      <c r="A1034" s="243">
        <v>1030</v>
      </c>
      <c r="B1034" s="336" t="str">
        <f t="shared" si="16"/>
        <v>Bars and rods of stainless steel, only hot-rolled, only hot-drawn or only hot-extruded, of circular cross-section</v>
      </c>
      <c r="C1034" s="336" t="s">
        <v>1427</v>
      </c>
      <c r="D1034" s="245"/>
      <c r="E1034" s="245"/>
      <c r="F1034" s="245"/>
      <c r="G1034" s="245"/>
      <c r="H1034" s="245"/>
    </row>
    <row r="1035" spans="1:8" ht="12" x14ac:dyDescent="0.3">
      <c r="A1035" s="243">
        <v>1031</v>
      </c>
      <c r="B1035" s="336" t="str">
        <f t="shared" si="16"/>
        <v>Bars and rods of stainless steel, not further worked than hot-rolled, hot-drawn or extruded, of circular cross-section of a diameter of &gt;= 800 mm, containing by weight &gt;= 2,5% nickel</v>
      </c>
      <c r="C1035" s="336" t="s">
        <v>1430</v>
      </c>
      <c r="D1035" s="245"/>
      <c r="E1035" s="245"/>
      <c r="F1035" s="245"/>
      <c r="G1035" s="245"/>
      <c r="H1035" s="245"/>
    </row>
    <row r="1036" spans="1:8" ht="12" x14ac:dyDescent="0.3">
      <c r="A1036" s="243">
        <v>1032</v>
      </c>
      <c r="B1036" s="336" t="str">
        <f t="shared" si="16"/>
        <v>Bars and rods of stainless steel, not further worked than hot-rolled, hot-drawn or extruded, of circular cross-section of a diameter of &gt;= 800 mm, containing by weight &lt; 2,5% nickel</v>
      </c>
      <c r="C1036" s="336" t="s">
        <v>1433</v>
      </c>
      <c r="D1036" s="245"/>
      <c r="E1036" s="245"/>
      <c r="F1036" s="245"/>
      <c r="G1036" s="245"/>
      <c r="H1036" s="245"/>
    </row>
    <row r="1037" spans="1:8" ht="12" x14ac:dyDescent="0.3">
      <c r="A1037" s="243">
        <v>1033</v>
      </c>
      <c r="B1037" s="336" t="str">
        <f t="shared" si="16"/>
        <v>Bars and rods of stainless steel, not further worked than hot-rolled, hot-drawn or extruded, of circular cross-section measuring &lt; 80 mm and containing by weight &gt;= 2,5% nickel</v>
      </c>
      <c r="C1037" s="336" t="s">
        <v>1436</v>
      </c>
      <c r="D1037" s="245"/>
      <c r="E1037" s="245"/>
      <c r="F1037" s="245"/>
      <c r="G1037" s="245"/>
      <c r="H1037" s="245"/>
    </row>
    <row r="1038" spans="1:8" ht="12" x14ac:dyDescent="0.3">
      <c r="A1038" s="243">
        <v>1034</v>
      </c>
      <c r="B1038" s="336" t="str">
        <f t="shared" si="16"/>
        <v>Bars and rods of stainless steel, not further worked than hot-rolled, hot-drawn or extruded, of circular cross-section measuring &lt; 80 mm and containing by weight &lt; 2,5% nickel</v>
      </c>
      <c r="C1038" s="336" t="s">
        <v>1439</v>
      </c>
      <c r="D1038" s="245"/>
      <c r="E1038" s="245"/>
      <c r="F1038" s="245"/>
      <c r="G1038" s="245"/>
      <c r="H1038" s="245"/>
    </row>
    <row r="1039" spans="1:8" ht="12" x14ac:dyDescent="0.3">
      <c r="A1039" s="243">
        <v>1035</v>
      </c>
      <c r="B1039" s="336" t="str">
        <f t="shared" si="16"/>
        <v>Bars and rods of stainless steel, only hot-rolled, only hot-drawn or only extruded (excl. of circular cross-section)</v>
      </c>
      <c r="C1039" s="336" t="s">
        <v>1440</v>
      </c>
      <c r="D1039" s="245"/>
      <c r="E1039" s="245"/>
      <c r="F1039" s="245"/>
      <c r="G1039" s="245"/>
      <c r="H1039" s="245"/>
    </row>
    <row r="1040" spans="1:8" ht="12" x14ac:dyDescent="0.3">
      <c r="A1040" s="243">
        <v>1036</v>
      </c>
      <c r="B1040" s="336" t="str">
        <f t="shared" si="16"/>
        <v>Bars and rods of stainless steel, not further worked than hot-rolled, hot-drawn or extruded, containing by weight &gt;= 2,5% nickel (excl. such products of circular cross-section)</v>
      </c>
      <c r="C1040" s="336" t="s">
        <v>1443</v>
      </c>
      <c r="D1040" s="245"/>
      <c r="E1040" s="245"/>
      <c r="F1040" s="245"/>
      <c r="G1040" s="245"/>
      <c r="H1040" s="245"/>
    </row>
    <row r="1041" spans="1:8" ht="12" x14ac:dyDescent="0.3">
      <c r="A1041" s="243">
        <v>1037</v>
      </c>
      <c r="B1041" s="336" t="str">
        <f t="shared" si="16"/>
        <v>Bars and rods of stainless steel, not further worked than hot-rolled, hot-drawn or extruded, containing by weight &lt; 2,5% nickel (excl. such products of circular cross-section)</v>
      </c>
      <c r="C1041" s="336" t="s">
        <v>1446</v>
      </c>
      <c r="D1041" s="245"/>
      <c r="E1041" s="245"/>
      <c r="F1041" s="245"/>
      <c r="G1041" s="245"/>
      <c r="H1041" s="245"/>
    </row>
    <row r="1042" spans="1:8" ht="12" x14ac:dyDescent="0.3">
      <c r="A1042" s="243">
        <v>1038</v>
      </c>
      <c r="B1042" s="336" t="str">
        <f t="shared" si="16"/>
        <v>Other bars and rods of stainless steel, not further worked than cold-formed or cold-finished</v>
      </c>
      <c r="C1042" s="336" t="s">
        <v>1447</v>
      </c>
      <c r="D1042" s="245"/>
      <c r="E1042" s="245"/>
      <c r="F1042" s="245"/>
      <c r="G1042" s="245"/>
      <c r="H1042" s="245"/>
    </row>
    <row r="1043" spans="1:8" ht="12" x14ac:dyDescent="0.3">
      <c r="A1043" s="243">
        <v>1039</v>
      </c>
      <c r="B1043" s="336" t="str">
        <f t="shared" si="16"/>
        <v>Bars and rods of stainless steel, of circular cross-section of a diameter &gt;= 80 mm, simply cold-formed or cold-finished, containing by weight &gt;= 2,5% nickel</v>
      </c>
      <c r="C1043" s="336" t="s">
        <v>1450</v>
      </c>
      <c r="D1043" s="245"/>
      <c r="E1043" s="245"/>
      <c r="F1043" s="245"/>
      <c r="G1043" s="245"/>
      <c r="H1043" s="245"/>
    </row>
    <row r="1044" spans="1:8" ht="12" x14ac:dyDescent="0.3">
      <c r="A1044" s="243">
        <v>1040</v>
      </c>
      <c r="B1044" s="336" t="str">
        <f t="shared" si="16"/>
        <v>Bars and rods of stainless steel, of circular cross-section of a diameter &gt;= 80 mm, simply cold-formed or cold-finished, containing by weight &lt; 2,5% nickel</v>
      </c>
      <c r="C1044" s="336" t="s">
        <v>1453</v>
      </c>
      <c r="D1044" s="245"/>
      <c r="E1044" s="245"/>
      <c r="F1044" s="245"/>
      <c r="G1044" s="245"/>
      <c r="H1044" s="245"/>
    </row>
    <row r="1045" spans="1:8" ht="12" x14ac:dyDescent="0.3">
      <c r="A1045" s="243">
        <v>1041</v>
      </c>
      <c r="B1045" s="336" t="str">
        <f t="shared" si="16"/>
        <v>Bars and rods of stainless steel, not further worked than cold-formed or cold-finished, of circular cross-section measuring &gt;= 25 mm but &lt; 80 mm and containing by weight &gt;= 2,5% nickel</v>
      </c>
      <c r="C1045" s="336" t="s">
        <v>1456</v>
      </c>
      <c r="D1045" s="245"/>
      <c r="E1045" s="245"/>
      <c r="F1045" s="245"/>
      <c r="G1045" s="245"/>
      <c r="H1045" s="245"/>
    </row>
    <row r="1046" spans="1:8" ht="12" x14ac:dyDescent="0.3">
      <c r="A1046" s="243">
        <v>1042</v>
      </c>
      <c r="B1046" s="336" t="str">
        <f t="shared" si="16"/>
        <v>Bars and rods of stainless steel, not further worked than cold-formed or cold-finished, of circular cross-section measuring &gt;= 25 mm but &lt; 80 mm and containing by weight &lt; 2,5% nickel</v>
      </c>
      <c r="C1046" s="336" t="s">
        <v>1459</v>
      </c>
      <c r="D1046" s="245"/>
      <c r="E1046" s="245"/>
      <c r="F1046" s="245"/>
      <c r="G1046" s="245"/>
      <c r="H1046" s="245"/>
    </row>
    <row r="1047" spans="1:8" ht="12" x14ac:dyDescent="0.3">
      <c r="A1047" s="243">
        <v>1043</v>
      </c>
      <c r="B1047" s="336" t="str">
        <f t="shared" si="16"/>
        <v>Bars and rods of stainless steel, not further worked than cold-formed or cold-finished, of circular cross-section measuring &lt; 25 mm and containing by weight &gt;= 2,5% nickel</v>
      </c>
      <c r="C1047" s="336" t="s">
        <v>1462</v>
      </c>
      <c r="D1047" s="245"/>
      <c r="E1047" s="245"/>
      <c r="F1047" s="245"/>
      <c r="G1047" s="245"/>
      <c r="H1047" s="245"/>
    </row>
    <row r="1048" spans="1:8" ht="12" x14ac:dyDescent="0.3">
      <c r="A1048" s="243">
        <v>1044</v>
      </c>
      <c r="B1048" s="336" t="str">
        <f t="shared" si="16"/>
        <v>Bars and rods of stainless steel, not further worked than cold-formed or cold-finished, of circular cross-section measuring &lt; 25 mm and containing by weight &lt; 2,5% nickel</v>
      </c>
      <c r="C1048" s="336" t="s">
        <v>1465</v>
      </c>
      <c r="D1048" s="245"/>
      <c r="E1048" s="245"/>
      <c r="F1048" s="245"/>
      <c r="G1048" s="245"/>
      <c r="H1048" s="245"/>
    </row>
    <row r="1049" spans="1:8" ht="12" x14ac:dyDescent="0.3">
      <c r="A1049" s="243">
        <v>1045</v>
      </c>
      <c r="B1049" s="336" t="str">
        <f t="shared" si="16"/>
        <v>Bars and rods of stainless steel, not further worked than cold-formed or cold-finished, containing by weight &gt;= 2,5% nickel (excl. such products of circular cross-section)</v>
      </c>
      <c r="C1049" s="336" t="s">
        <v>1468</v>
      </c>
      <c r="D1049" s="245"/>
      <c r="E1049" s="245"/>
      <c r="F1049" s="245"/>
      <c r="G1049" s="245"/>
      <c r="H1049" s="245"/>
    </row>
    <row r="1050" spans="1:8" ht="12" x14ac:dyDescent="0.3">
      <c r="A1050" s="243">
        <v>1046</v>
      </c>
      <c r="B1050" s="336" t="str">
        <f t="shared" si="16"/>
        <v>Bars and rods of stainless steel, not further worked than cold-formed or cold-finished, containing by weight &lt; 2,5% nickel (excl. such products of circular cross-section)</v>
      </c>
      <c r="C1050" s="336" t="s">
        <v>1471</v>
      </c>
      <c r="D1050" s="245"/>
      <c r="E1050" s="245"/>
      <c r="F1050" s="245"/>
      <c r="G1050" s="245"/>
      <c r="H1050" s="245"/>
    </row>
    <row r="1051" spans="1:8" ht="12" x14ac:dyDescent="0.3">
      <c r="A1051" s="243">
        <v>1047</v>
      </c>
      <c r="B1051" s="336" t="str">
        <f t="shared" si="16"/>
        <v>Other bars and rods of stainless steel, cold-formed or cold-finished and further worked, or not further worked than forged, or forged, or hot-formed by other means and further worked, n.e.s.</v>
      </c>
      <c r="C1051" s="336" t="s">
        <v>1472</v>
      </c>
      <c r="D1051" s="245"/>
      <c r="E1051" s="245"/>
      <c r="F1051" s="245"/>
      <c r="G1051" s="245"/>
      <c r="H1051" s="245"/>
    </row>
    <row r="1052" spans="1:8" ht="12" x14ac:dyDescent="0.3">
      <c r="A1052" s="243">
        <v>1048</v>
      </c>
      <c r="B1052" s="336" t="str">
        <f t="shared" si="16"/>
        <v>Other bars and rods of stainless steel, containing by weight &gt;= 2,5% of nickel, forged</v>
      </c>
      <c r="C1052" s="336" t="s">
        <v>1475</v>
      </c>
      <c r="D1052" s="245"/>
      <c r="E1052" s="245"/>
      <c r="F1052" s="245"/>
      <c r="G1052" s="245"/>
      <c r="H1052" s="245"/>
    </row>
    <row r="1053" spans="1:8" ht="12" x14ac:dyDescent="0.3">
      <c r="A1053" s="243">
        <v>1049</v>
      </c>
      <c r="B1053" s="336" t="str">
        <f t="shared" si="16"/>
        <v>Other bars and rods of stainless steel, containing by weight &lt; 2,5% of nickel, forged</v>
      </c>
      <c r="C1053" s="336" t="s">
        <v>1478</v>
      </c>
      <c r="D1053" s="245"/>
      <c r="E1053" s="245"/>
      <c r="F1053" s="245"/>
      <c r="G1053" s="245"/>
      <c r="H1053" s="245"/>
    </row>
    <row r="1054" spans="1:8" ht="12" x14ac:dyDescent="0.3">
      <c r="A1054" s="243">
        <v>1050</v>
      </c>
      <c r="B1054" s="336" t="str">
        <f t="shared" si="16"/>
        <v>Bars and rods of stainless steel, cold-formed or cold-finished and further worked, or hot-formed and further worked, n.e.s. (excl. forged products)</v>
      </c>
      <c r="C1054" s="336" t="s">
        <v>1481</v>
      </c>
      <c r="D1054" s="245"/>
      <c r="E1054" s="245"/>
      <c r="F1054" s="245"/>
      <c r="G1054" s="245"/>
      <c r="H1054" s="245"/>
    </row>
    <row r="1055" spans="1:8" ht="12" x14ac:dyDescent="0.3">
      <c r="A1055" s="243">
        <v>1051</v>
      </c>
      <c r="B1055" s="336" t="str">
        <f t="shared" si="16"/>
        <v>Angles, shapes and sections of stainless steel, n.e.s.</v>
      </c>
      <c r="C1055" s="336" t="s">
        <v>1482</v>
      </c>
      <c r="D1055" s="245"/>
      <c r="E1055" s="245"/>
      <c r="F1055" s="245"/>
      <c r="G1055" s="245"/>
      <c r="H1055" s="245"/>
    </row>
    <row r="1056" spans="1:8" ht="12" x14ac:dyDescent="0.3">
      <c r="A1056" s="243">
        <v>1052</v>
      </c>
      <c r="B1056" s="336" t="str">
        <f t="shared" si="16"/>
        <v>Angles, shapes and sections of stainless steel, only hot-rolled, only hot-drawn or only extruded</v>
      </c>
      <c r="C1056" s="336" t="s">
        <v>1485</v>
      </c>
      <c r="D1056" s="245"/>
      <c r="E1056" s="245"/>
      <c r="F1056" s="245"/>
      <c r="G1056" s="245"/>
      <c r="H1056" s="245"/>
    </row>
    <row r="1057" spans="1:8" ht="12" x14ac:dyDescent="0.3">
      <c r="A1057" s="243">
        <v>1053</v>
      </c>
      <c r="B1057" s="336" t="str">
        <f t="shared" si="16"/>
        <v>Angles, shapes and sections of stainless steel, not further worked than cold-formed or cold-finished</v>
      </c>
      <c r="C1057" s="336" t="s">
        <v>1488</v>
      </c>
      <c r="D1057" s="245"/>
      <c r="E1057" s="245"/>
      <c r="F1057" s="245"/>
      <c r="G1057" s="245"/>
      <c r="H1057" s="245"/>
    </row>
    <row r="1058" spans="1:8" ht="12" x14ac:dyDescent="0.3">
      <c r="A1058" s="243">
        <v>1054</v>
      </c>
      <c r="B1058" s="336" t="str">
        <f t="shared" si="16"/>
        <v>Angles, shapes and sections of stainless steel, cold-formed or cold-finished and further worked, or not further worked than forged, or forged, or hot-formed by other means and further worked, n.e.s.</v>
      </c>
      <c r="C1058" s="336" t="s">
        <v>1491</v>
      </c>
      <c r="D1058" s="245"/>
      <c r="E1058" s="245"/>
      <c r="F1058" s="245"/>
      <c r="G1058" s="245"/>
      <c r="H1058" s="245"/>
    </row>
    <row r="1059" spans="1:8" ht="12" x14ac:dyDescent="0.3">
      <c r="A1059" s="243">
        <v>1055</v>
      </c>
      <c r="B1059" s="336" t="str">
        <f t="shared" si="16"/>
        <v>Wire of stainless steel, in coils (excl. bars and rods)</v>
      </c>
      <c r="C1059" s="336" t="s">
        <v>1492</v>
      </c>
      <c r="D1059" s="245"/>
      <c r="E1059" s="245"/>
      <c r="F1059" s="245"/>
      <c r="G1059" s="245"/>
      <c r="H1059" s="245"/>
    </row>
    <row r="1060" spans="1:8" ht="12" x14ac:dyDescent="0.3">
      <c r="A1060" s="243">
        <v>1056</v>
      </c>
      <c r="B1060" s="336" t="str">
        <f t="shared" si="16"/>
        <v>Wire of stainless steel, in coils, containing by weight 28% to 31% nickel and 20% to 22% chromium (excl. bars and rods)</v>
      </c>
      <c r="C1060" s="336" t="s">
        <v>1495</v>
      </c>
      <c r="D1060" s="245"/>
      <c r="E1060" s="245"/>
      <c r="F1060" s="245"/>
      <c r="G1060" s="245"/>
      <c r="H1060" s="245"/>
    </row>
    <row r="1061" spans="1:8" ht="12" x14ac:dyDescent="0.3">
      <c r="A1061" s="243">
        <v>1057</v>
      </c>
      <c r="B1061" s="336" t="str">
        <f t="shared" si="16"/>
        <v>Wire of stainless steel, in coils, containing by weight &gt;= 2,5% nickel (excl. such products containing 28% to 31% nickel and 20% to 22% chromium, and bars and rods)</v>
      </c>
      <c r="C1061" s="336" t="s">
        <v>1498</v>
      </c>
      <c r="D1061" s="245"/>
      <c r="E1061" s="245"/>
      <c r="F1061" s="245"/>
      <c r="G1061" s="245"/>
      <c r="H1061" s="245"/>
    </row>
    <row r="1062" spans="1:8" ht="12" x14ac:dyDescent="0.3">
      <c r="A1062" s="243">
        <v>1058</v>
      </c>
      <c r="B1062" s="336" t="str">
        <f t="shared" si="16"/>
        <v>Wire of stainless steel, in coils, containing by weight &lt; 2,5% nickel, 13% to 25% chromium and 3,5% to 6% aluminium (excl. bars and rods)</v>
      </c>
      <c r="C1062" s="336" t="s">
        <v>1501</v>
      </c>
      <c r="D1062" s="245"/>
      <c r="E1062" s="245"/>
      <c r="F1062" s="245"/>
      <c r="G1062" s="245"/>
      <c r="H1062" s="245"/>
    </row>
    <row r="1063" spans="1:8" ht="12" x14ac:dyDescent="0.3">
      <c r="A1063" s="243">
        <v>1059</v>
      </c>
      <c r="B1063" s="336" t="str">
        <f t="shared" si="16"/>
        <v>Wire of stainless steel, in coils, containing by weight &lt; 2,5% nickel (excl. such products containing 13% to 25% chromium and 3,5% to 6% aluminium, and bars and rods)</v>
      </c>
      <c r="C1063" s="336" t="s">
        <v>1504</v>
      </c>
      <c r="D1063" s="245"/>
      <c r="E1063" s="245"/>
      <c r="F1063" s="245"/>
      <c r="G1063" s="245"/>
      <c r="H1063" s="245"/>
    </row>
    <row r="1064" spans="1:8" ht="12" x14ac:dyDescent="0.3">
      <c r="A1064" s="243">
        <v>1060</v>
      </c>
      <c r="B1064" s="336" t="str">
        <f t="shared" si="16"/>
        <v>Steel, alloy, other than stainless, in ingots or other primary forms, semi-finished products of alloy steel other than stainless (excl. waste and scrap in ingot form, and products obtained by continuous casting)</v>
      </c>
      <c r="C1064" s="336" t="s">
        <v>1505</v>
      </c>
      <c r="D1064" s="245"/>
      <c r="E1064" s="245"/>
      <c r="F1064" s="245"/>
      <c r="G1064" s="245"/>
      <c r="H1064" s="245"/>
    </row>
    <row r="1065" spans="1:8" ht="12" x14ac:dyDescent="0.3">
      <c r="A1065" s="243">
        <v>1061</v>
      </c>
      <c r="B1065" s="336" t="str">
        <f t="shared" si="16"/>
        <v>Steel, alloy, other than stainless, in ingots or other primary forms (excl. waste and scrap in ingot form, and products obtained by continuous casting)</v>
      </c>
      <c r="C1065" s="336" t="s">
        <v>1506</v>
      </c>
      <c r="D1065" s="245"/>
      <c r="E1065" s="245"/>
      <c r="F1065" s="245"/>
      <c r="G1065" s="245"/>
      <c r="H1065" s="245"/>
    </row>
    <row r="1066" spans="1:8" ht="12" x14ac:dyDescent="0.3">
      <c r="A1066" s="243">
        <v>1062</v>
      </c>
      <c r="B1066" s="336" t="str">
        <f t="shared" si="16"/>
        <v>Ingots and other primary forms, of tool steel</v>
      </c>
      <c r="C1066" s="336" t="s">
        <v>1509</v>
      </c>
      <c r="D1066" s="245"/>
      <c r="E1066" s="245"/>
      <c r="F1066" s="245"/>
      <c r="G1066" s="245"/>
      <c r="H1066" s="245"/>
    </row>
    <row r="1067" spans="1:8" ht="12" x14ac:dyDescent="0.3">
      <c r="A1067" s="243">
        <v>1063</v>
      </c>
      <c r="B1067" s="336" t="str">
        <f t="shared" si="16"/>
        <v>Steel, alloy, other than stainless, in ingots or other primary forms (excl. of tool steel, waste and scrap in ingot form and products obtained by continuous casting)</v>
      </c>
      <c r="C1067" s="336" t="s">
        <v>1512</v>
      </c>
      <c r="D1067" s="245"/>
      <c r="E1067" s="245"/>
      <c r="F1067" s="245"/>
      <c r="G1067" s="245"/>
      <c r="H1067" s="245"/>
    </row>
    <row r="1068" spans="1:8" ht="12" x14ac:dyDescent="0.3">
      <c r="A1068" s="243">
        <v>1064</v>
      </c>
      <c r="B1068" s="336" t="str">
        <f t="shared" si="16"/>
        <v>Semi-finished products of alloy steel other than stainless</v>
      </c>
      <c r="C1068" s="336" t="s">
        <v>1513</v>
      </c>
      <c r="D1068" s="245"/>
      <c r="E1068" s="245"/>
      <c r="F1068" s="245"/>
      <c r="G1068" s="245"/>
      <c r="H1068" s="245"/>
    </row>
    <row r="1069" spans="1:8" ht="12" x14ac:dyDescent="0.3">
      <c r="A1069" s="243">
        <v>1065</v>
      </c>
      <c r="B1069" s="336" t="str">
        <f t="shared" si="16"/>
        <v>Semi-finished products of tool steel</v>
      </c>
      <c r="C1069" s="336" t="s">
        <v>1516</v>
      </c>
      <c r="D1069" s="245"/>
      <c r="E1069" s="245"/>
      <c r="F1069" s="245"/>
      <c r="G1069" s="245"/>
      <c r="H1069" s="245"/>
    </row>
    <row r="1070" spans="1:8" ht="12" x14ac:dyDescent="0.3">
      <c r="A1070" s="243">
        <v>1066</v>
      </c>
      <c r="B1070" s="336" t="str">
        <f t="shared" si="16"/>
        <v>Semi-finished products of high-speed steel, of square or rectangular cross-section, hot-rolled or obtained by continuous casting the width measuring &lt; twice the thickness</v>
      </c>
      <c r="C1070" s="336" t="s">
        <v>1519</v>
      </c>
      <c r="D1070" s="245"/>
      <c r="E1070" s="245"/>
      <c r="F1070" s="245"/>
      <c r="G1070" s="245"/>
      <c r="H1070" s="245"/>
    </row>
    <row r="1071" spans="1:8" ht="12" x14ac:dyDescent="0.3">
      <c r="A1071" s="243">
        <v>1067</v>
      </c>
      <c r="B1071" s="336" t="str">
        <f t="shared" si="16"/>
        <v>Semi-finished products of steel containing by weight &lt;= 0,7% of carbon, 0,5% to 1,2% of manganese, 0,6% to 2,3% of silicon, or of steel containing by weight &gt;= 0,0008% of boron with any other element &lt; the minimum content referred to in Note 1 f to chapter 72, of square or rectangular cross-section, hot rolled or obtained by continuous casting, the width measuring &lt; twice the thickness</v>
      </c>
      <c r="C1071" s="336" t="s">
        <v>1522</v>
      </c>
      <c r="D1071" s="245"/>
      <c r="E1071" s="245"/>
      <c r="F1071" s="245"/>
      <c r="G1071" s="245"/>
      <c r="H1071" s="245"/>
    </row>
    <row r="1072" spans="1:8" ht="12" x14ac:dyDescent="0.3">
      <c r="A1072" s="243">
        <v>1068</v>
      </c>
      <c r="B1072" s="336" t="str">
        <f t="shared" si="16"/>
        <v>Semi-finished products of alloy steel other than stainless steel, of square or rectangular cross-section, hot-rolled or obtained by continuous casting, the width measuring &lt; twice the thickness (excl. of tool steel, high-speed steel and articles of subheading 7224.90.05)</v>
      </c>
      <c r="C1072" s="336" t="s">
        <v>1525</v>
      </c>
      <c r="D1072" s="245"/>
      <c r="E1072" s="245"/>
      <c r="F1072" s="245"/>
      <c r="G1072" s="245"/>
      <c r="H1072" s="245"/>
    </row>
    <row r="1073" spans="1:8" ht="12" x14ac:dyDescent="0.3">
      <c r="A1073" s="243">
        <v>1069</v>
      </c>
      <c r="B1073" s="336" t="str">
        <f t="shared" si="16"/>
        <v>Semi-finished products of alloy steel other than stainless steel, of square or rectangular cross-section, hot-rolled or obtained by continuous casting, the width measuring &gt;= twice the thickness (excl. of tool steel)</v>
      </c>
      <c r="C1073" s="336" t="s">
        <v>1528</v>
      </c>
      <c r="D1073" s="245"/>
      <c r="E1073" s="245"/>
      <c r="F1073" s="245"/>
      <c r="G1073" s="245"/>
      <c r="H1073" s="245"/>
    </row>
    <row r="1074" spans="1:8" ht="12" x14ac:dyDescent="0.3">
      <c r="A1074" s="243">
        <v>1070</v>
      </c>
      <c r="B1074" s="336" t="str">
        <f t="shared" si="16"/>
        <v>Semi-finished products of alloy steel other than stainless steel, of square or rectangular cross-section, forged (excl. of tool steel)</v>
      </c>
      <c r="C1074" s="336" t="s">
        <v>1531</v>
      </c>
      <c r="D1074" s="245"/>
      <c r="E1074" s="245"/>
      <c r="F1074" s="245"/>
      <c r="G1074" s="245"/>
      <c r="H1074" s="245"/>
    </row>
    <row r="1075" spans="1:8" ht="12" x14ac:dyDescent="0.3">
      <c r="A1075" s="243">
        <v>1071</v>
      </c>
      <c r="B1075" s="336" t="str">
        <f t="shared" si="16"/>
        <v>Semi-finished products of steel containing by weight 0,9% to 1,15% carbon, 0,5% to 2% of chromium and, if present, &lt;= 0,5% of molybdenum, cut into shapes other than square or rectangular, hot-rolled or obtained by continuous casting</v>
      </c>
      <c r="C1075" s="336" t="s">
        <v>1534</v>
      </c>
      <c r="D1075" s="245"/>
      <c r="E1075" s="245"/>
      <c r="F1075" s="245"/>
      <c r="G1075" s="245"/>
      <c r="H1075" s="245"/>
    </row>
    <row r="1076" spans="1:8" ht="12" x14ac:dyDescent="0.3">
      <c r="A1076" s="243">
        <v>1072</v>
      </c>
      <c r="B1076" s="336" t="str">
        <f t="shared" si="16"/>
        <v>Semi-finished products of alloy steel, other than stainless steel, cut into shapes other than square or rectangular, hot-rolled or obtained by continuous casting (excl. of tool steel and products containing by weight 0,9% to 1,15% of carbon, 0,5% to 2% of chromium and, if present, &lt;= 0,5% of molybdenum)</v>
      </c>
      <c r="C1076" s="336" t="s">
        <v>1537</v>
      </c>
      <c r="D1076" s="245"/>
      <c r="E1076" s="245"/>
      <c r="F1076" s="245"/>
      <c r="G1076" s="245"/>
      <c r="H1076" s="245"/>
    </row>
    <row r="1077" spans="1:8" ht="12" x14ac:dyDescent="0.3">
      <c r="A1077" s="243">
        <v>1073</v>
      </c>
      <c r="B1077" s="336" t="str">
        <f t="shared" si="16"/>
        <v>Semi-finished products of alloy steel, other than stainless steel, forged (excl. of tool steel and products of square or rectangular, circular or polygamol cross-section)</v>
      </c>
      <c r="C1077" s="336" t="s">
        <v>1540</v>
      </c>
      <c r="D1077" s="245"/>
      <c r="E1077" s="245"/>
      <c r="F1077" s="245"/>
      <c r="G1077" s="245"/>
      <c r="H1077" s="245"/>
    </row>
    <row r="1078" spans="1:8" ht="12" x14ac:dyDescent="0.3">
      <c r="A1078" s="243">
        <v>1074</v>
      </c>
      <c r="B1078" s="336" t="str">
        <f t="shared" si="16"/>
        <v>Flat-rolled products of alloy steel other than stainless, of a width of &gt;= 600 mm, hot-rolled or cold-rolled "cold-reduced"</v>
      </c>
      <c r="C1078" s="336" t="s">
        <v>1541</v>
      </c>
      <c r="D1078" s="245"/>
      <c r="E1078" s="245"/>
      <c r="F1078" s="245"/>
      <c r="G1078" s="245"/>
      <c r="H1078" s="245"/>
    </row>
    <row r="1079" spans="1:8" ht="12" x14ac:dyDescent="0.3">
      <c r="A1079" s="243">
        <v>1075</v>
      </c>
      <c r="B1079" s="336" t="str">
        <f t="shared" si="16"/>
        <v>Flat-rolled products of silicon-electrical steel, of a width of &gt;= 600 mm, grain-oriented</v>
      </c>
      <c r="C1079" s="336" t="s">
        <v>1544</v>
      </c>
      <c r="D1079" s="245"/>
      <c r="E1079" s="245"/>
      <c r="F1079" s="245"/>
      <c r="G1079" s="245"/>
      <c r="H1079" s="245"/>
    </row>
    <row r="1080" spans="1:8" ht="12" x14ac:dyDescent="0.3">
      <c r="A1080" s="243">
        <v>1076</v>
      </c>
      <c r="B1080" s="336" t="str">
        <f t="shared" si="16"/>
        <v>Flat-rolled products of silicon-electrical steel, of a width of &gt;= 600 mm, non-grain-oriented</v>
      </c>
      <c r="C1080" s="336" t="s">
        <v>1545</v>
      </c>
      <c r="D1080" s="245"/>
      <c r="E1080" s="245"/>
      <c r="F1080" s="245"/>
      <c r="G1080" s="245"/>
      <c r="H1080" s="245"/>
    </row>
    <row r="1081" spans="1:8" ht="12" x14ac:dyDescent="0.3">
      <c r="A1081" s="243">
        <v>1077</v>
      </c>
      <c r="B1081" s="336" t="str">
        <f t="shared" si="16"/>
        <v>Flat-rolled products of silicon-electrical steel, of a width of &gt;= 600 mm, hot-rolled</v>
      </c>
      <c r="C1081" s="336" t="s">
        <v>1548</v>
      </c>
      <c r="D1081" s="245"/>
      <c r="E1081" s="245"/>
      <c r="F1081" s="245"/>
      <c r="G1081" s="245"/>
      <c r="H1081" s="245"/>
    </row>
    <row r="1082" spans="1:8" ht="12" x14ac:dyDescent="0.3">
      <c r="A1082" s="243">
        <v>1078</v>
      </c>
      <c r="B1082" s="336" t="str">
        <f t="shared" si="16"/>
        <v>Flat-rolled products of silicon-electrical steel, of a width of &gt;= 600 mm, cold-rolled "cold-reduced", non-grain-oriented</v>
      </c>
      <c r="C1082" s="336" t="s">
        <v>1551</v>
      </c>
      <c r="D1082" s="245"/>
      <c r="E1082" s="245"/>
      <c r="F1082" s="245"/>
      <c r="G1082" s="245"/>
      <c r="H1082" s="245"/>
    </row>
    <row r="1083" spans="1:8" ht="12" x14ac:dyDescent="0.3">
      <c r="A1083" s="243">
        <v>1079</v>
      </c>
      <c r="B1083" s="336" t="str">
        <f t="shared" si="16"/>
        <v>Flat-rolled products of alloy steel other than stainless, of a width of &gt;= 600 mm, not further worked than hot-rolled, in coils (excl. products of silicon-electrical steel)</v>
      </c>
      <c r="C1083" s="336" t="s">
        <v>1552</v>
      </c>
      <c r="D1083" s="245"/>
      <c r="E1083" s="245"/>
      <c r="F1083" s="245"/>
      <c r="G1083" s="245"/>
      <c r="H1083" s="245"/>
    </row>
    <row r="1084" spans="1:8" ht="12" x14ac:dyDescent="0.3">
      <c r="A1084" s="243">
        <v>1080</v>
      </c>
      <c r="B1084" s="336" t="str">
        <f t="shared" si="16"/>
        <v>Flat-rolled products of tool steel, of a width of &gt;= 600 mm, not further worked than hot-rolled, in coils</v>
      </c>
      <c r="C1084" s="336" t="s">
        <v>1555</v>
      </c>
      <c r="D1084" s="245"/>
      <c r="E1084" s="245"/>
      <c r="F1084" s="245"/>
      <c r="G1084" s="245"/>
      <c r="H1084" s="245"/>
    </row>
    <row r="1085" spans="1:8" ht="12" x14ac:dyDescent="0.3">
      <c r="A1085" s="243">
        <v>1081</v>
      </c>
      <c r="B1085" s="336" t="str">
        <f t="shared" si="16"/>
        <v>Flat-rolled products of high-speed steel, of a width of &gt;= 600 mm, not further worked than hot-rolled, in coils</v>
      </c>
      <c r="C1085" s="336" t="s">
        <v>1558</v>
      </c>
      <c r="D1085" s="245"/>
      <c r="E1085" s="245"/>
      <c r="F1085" s="245"/>
      <c r="G1085" s="245"/>
      <c r="H1085" s="245"/>
    </row>
    <row r="1086" spans="1:8" ht="12" x14ac:dyDescent="0.3">
      <c r="A1086" s="243">
        <v>1082</v>
      </c>
      <c r="B1086" s="336" t="str">
        <f t="shared" si="16"/>
        <v>Flat-rolled products of alloy steel other than stainless, of a width of &gt;= 600 mm, not further worked than hot-rolled, in coils (excl. products of tool steel, high-speed steel or silicon-electrical steel)</v>
      </c>
      <c r="C1086" s="336" t="s">
        <v>1561</v>
      </c>
      <c r="D1086" s="245"/>
      <c r="E1086" s="245"/>
      <c r="F1086" s="245"/>
      <c r="G1086" s="245"/>
      <c r="H1086" s="245"/>
    </row>
    <row r="1087" spans="1:8" ht="12" x14ac:dyDescent="0.3">
      <c r="A1087" s="243">
        <v>1083</v>
      </c>
      <c r="B1087" s="336" t="str">
        <f t="shared" si="16"/>
        <v>Flat-rolled products of alloy steel other than stainless, of a width of &gt;= 600 mm, not further worked than hot-rolled, not in coils (excl. products of silicon-electrical steel)</v>
      </c>
      <c r="C1087" s="336" t="s">
        <v>1562</v>
      </c>
      <c r="D1087" s="245"/>
      <c r="E1087" s="245"/>
      <c r="F1087" s="245"/>
      <c r="G1087" s="245"/>
      <c r="H1087" s="245"/>
    </row>
    <row r="1088" spans="1:8" ht="12" x14ac:dyDescent="0.3">
      <c r="A1088" s="243">
        <v>1084</v>
      </c>
      <c r="B1088" s="336" t="str">
        <f t="shared" si="16"/>
        <v>Flat-rolled products of tool steel, of a width of &gt;= 600 mm, not further worked than hot-rolled, not in coils</v>
      </c>
      <c r="C1088" s="336" t="s">
        <v>1565</v>
      </c>
      <c r="D1088" s="245"/>
      <c r="E1088" s="245"/>
      <c r="F1088" s="245"/>
      <c r="G1088" s="245"/>
      <c r="H1088" s="245"/>
    </row>
    <row r="1089" spans="1:8" ht="12" x14ac:dyDescent="0.3">
      <c r="A1089" s="243">
        <v>1085</v>
      </c>
      <c r="B1089" s="336" t="str">
        <f t="shared" si="16"/>
        <v>Flat-rolled products of high-speed steel, of a width of &gt;= 600 mm, not further worked than hot-rolled, not in coils</v>
      </c>
      <c r="C1089" s="336" t="s">
        <v>1568</v>
      </c>
      <c r="D1089" s="245"/>
      <c r="E1089" s="245"/>
      <c r="F1089" s="245"/>
      <c r="G1089" s="245"/>
      <c r="H1089" s="245"/>
    </row>
    <row r="1090" spans="1:8" ht="12" x14ac:dyDescent="0.3">
      <c r="A1090" s="243">
        <v>1086</v>
      </c>
      <c r="B1090" s="336" t="str">
        <f t="shared" si="16"/>
        <v>Flat-rolled products of alloy steel other than stainless, of a width of &gt;= 600 mm, not further worked than hot-rolled, not in coils, of a thickness of &gt; 10 mm (excl. products of tool steel, high-speed steel or silicon-electrical steel)</v>
      </c>
      <c r="C1090" s="336" t="s">
        <v>1571</v>
      </c>
      <c r="D1090" s="245"/>
      <c r="E1090" s="245"/>
      <c r="F1090" s="245"/>
      <c r="G1090" s="245"/>
      <c r="H1090" s="245"/>
    </row>
    <row r="1091" spans="1:8" ht="12" x14ac:dyDescent="0.3">
      <c r="A1091" s="243">
        <v>1087</v>
      </c>
      <c r="B1091" s="336" t="str">
        <f t="shared" si="16"/>
        <v>Flat-rolled products of alloy steel other than stainless, of a width of &gt;= 600 mm, not further worked than hot-rolled, not in coils, of a thickness of &gt;= 4,75 mm but &lt;= 10 mm (excl. products of tool steel, high-speed steel or silicon-electrical steel)</v>
      </c>
      <c r="C1091" s="336" t="s">
        <v>1574</v>
      </c>
      <c r="D1091" s="245"/>
      <c r="E1091" s="245"/>
      <c r="F1091" s="245"/>
      <c r="G1091" s="245"/>
      <c r="H1091" s="245"/>
    </row>
    <row r="1092" spans="1:8" ht="12" x14ac:dyDescent="0.3">
      <c r="A1092" s="243">
        <v>1088</v>
      </c>
      <c r="B1092" s="336" t="str">
        <f t="shared" si="16"/>
        <v>Flat-rolled products of alloy steel other than stainless, of a width of &gt;= 600 mm, not further worked than hot-rolled, not in coils, of a thickness of &lt; 4,75 mm (excl. products of tool steel, high-speed steel or silicon-electrical steel)</v>
      </c>
      <c r="C1092" s="336" t="s">
        <v>1577</v>
      </c>
      <c r="D1092" s="245"/>
      <c r="E1092" s="245"/>
      <c r="F1092" s="245"/>
      <c r="G1092" s="245"/>
      <c r="H1092" s="245"/>
    </row>
    <row r="1093" spans="1:8" ht="12" x14ac:dyDescent="0.3">
      <c r="A1093" s="243">
        <v>1089</v>
      </c>
      <c r="B1093" s="336" t="str">
        <f t="shared" si="16"/>
        <v>Flat-rolled products of alloy steel other than stainless, of a width of &gt;= 600 mm, not further worked than cold-rolled "cold-reduced" (excl. products of silicon-electrical steel)</v>
      </c>
      <c r="C1093" s="336" t="s">
        <v>1578</v>
      </c>
      <c r="D1093" s="245"/>
      <c r="E1093" s="245"/>
      <c r="F1093" s="245"/>
      <c r="G1093" s="245"/>
      <c r="H1093" s="245"/>
    </row>
    <row r="1094" spans="1:8" ht="12" x14ac:dyDescent="0.3">
      <c r="A1094" s="243">
        <v>1090</v>
      </c>
      <c r="B1094" s="336" t="str">
        <f t="shared" ref="B1094:B1157" si="17">IFERROR(INDEX(C1094:M1094,$A$3-2),$C1094)</f>
        <v>Flat-rolled products of high-speed steel, of a width of &gt;= 600 mm, not further worked than cold-rolled "cold-reduced"</v>
      </c>
      <c r="C1094" s="336" t="s">
        <v>1581</v>
      </c>
      <c r="D1094" s="245"/>
      <c r="E1094" s="245"/>
      <c r="F1094" s="245"/>
      <c r="G1094" s="245"/>
      <c r="H1094" s="245"/>
    </row>
    <row r="1095" spans="1:8" ht="12" x14ac:dyDescent="0.3">
      <c r="A1095" s="243">
        <v>1091</v>
      </c>
      <c r="B1095" s="336" t="str">
        <f t="shared" si="17"/>
        <v>Flat-rolled products of alloy steel other than stainless, of a width of &gt;= 600 mm, not further worked than cold-rolled "cold-reduced" (excl. products of high-speed steel or silicon-electrical steel)</v>
      </c>
      <c r="C1095" s="336" t="s">
        <v>1584</v>
      </c>
      <c r="D1095" s="245"/>
      <c r="E1095" s="245"/>
      <c r="F1095" s="245"/>
      <c r="G1095" s="245"/>
      <c r="H1095" s="245"/>
    </row>
    <row r="1096" spans="1:8" ht="12" x14ac:dyDescent="0.3">
      <c r="A1096" s="243">
        <v>1092</v>
      </c>
      <c r="B1096" s="336" t="str">
        <f t="shared" si="17"/>
        <v>Flat-rolled products of alloy steel other than stainless, of a width of &gt;= 600 mm, hot-rolled or cold-rolled "cold-reduced" and electrolytically plated or coated with zinc (excl. products of silicon-electrical steel)</v>
      </c>
      <c r="C1096" s="336" t="s">
        <v>1587</v>
      </c>
      <c r="D1096" s="245"/>
      <c r="E1096" s="245"/>
      <c r="F1096" s="245"/>
      <c r="G1096" s="245"/>
      <c r="H1096" s="245"/>
    </row>
    <row r="1097" spans="1:8" ht="12" x14ac:dyDescent="0.3">
      <c r="A1097" s="243">
        <v>1093</v>
      </c>
      <c r="B1097" s="336" t="str">
        <f t="shared" si="17"/>
        <v>Flat-rolled products of alloy steel other than stainless, of a width of &gt;= 600 mm, hot-rolled or cold-rolled "cold-reduced" and plated or coated with zinc (excl. electrolytically plated or coated and products of silicon-electrical steel)</v>
      </c>
      <c r="C1097" s="336" t="s">
        <v>1590</v>
      </c>
      <c r="D1097" s="245"/>
      <c r="E1097" s="245"/>
      <c r="F1097" s="245"/>
      <c r="G1097" s="245"/>
      <c r="H1097" s="245"/>
    </row>
    <row r="1098" spans="1:8" ht="12" x14ac:dyDescent="0.3">
      <c r="A1098" s="243">
        <v>1094</v>
      </c>
      <c r="B1098" s="336" t="str">
        <f t="shared" si="17"/>
        <v>Flat-rolled products of alloy steel other than stainless, of a width of &gt;= 600 mm, hot-rolled or cold-rolled "cold-reduced" and further worked (excl. plated or coated with zinc and products of silicon-electrical steel)</v>
      </c>
      <c r="C1098" s="336" t="s">
        <v>1593</v>
      </c>
      <c r="D1098" s="245"/>
      <c r="E1098" s="245"/>
      <c r="F1098" s="245"/>
      <c r="G1098" s="245"/>
      <c r="H1098" s="245"/>
    </row>
    <row r="1099" spans="1:8" ht="12" x14ac:dyDescent="0.3">
      <c r="A1099" s="243">
        <v>1095</v>
      </c>
      <c r="B1099" s="336" t="str">
        <f t="shared" si="17"/>
        <v>Flat-rolled products of alloy steel other than stainless, of a width of &lt; 600 mm, hot-rolled or cold-rolled "cold-reduced"</v>
      </c>
      <c r="C1099" s="336" t="s">
        <v>1594</v>
      </c>
      <c r="D1099" s="245"/>
      <c r="E1099" s="245"/>
      <c r="F1099" s="245"/>
      <c r="G1099" s="245"/>
      <c r="H1099" s="245"/>
    </row>
    <row r="1100" spans="1:8" ht="12" x14ac:dyDescent="0.3">
      <c r="A1100" s="243">
        <v>1096</v>
      </c>
      <c r="B1100" s="336" t="str">
        <f t="shared" si="17"/>
        <v>Flat-rolled products of silicon-electrical steel, of a width of &lt; 600 mm, hot-rolled or cold-rolled "cold-reduced", grain-oriented</v>
      </c>
      <c r="C1100" s="336" t="s">
        <v>1597</v>
      </c>
      <c r="D1100" s="245"/>
      <c r="E1100" s="245"/>
      <c r="F1100" s="245"/>
      <c r="G1100" s="245"/>
      <c r="H1100" s="245"/>
    </row>
    <row r="1101" spans="1:8" ht="12" x14ac:dyDescent="0.3">
      <c r="A1101" s="243">
        <v>1097</v>
      </c>
      <c r="B1101" s="336" t="str">
        <f t="shared" si="17"/>
        <v>Flat-rolled products of silicon-electrical steel, of a width of &lt; 600 mm, hot-rolled or cold-rolled "cold-reduced", not grain-oriented</v>
      </c>
      <c r="C1101" s="336" t="s">
        <v>1598</v>
      </c>
      <c r="D1101" s="245"/>
      <c r="E1101" s="245"/>
      <c r="F1101" s="245"/>
      <c r="G1101" s="245"/>
      <c r="H1101" s="245"/>
    </row>
    <row r="1102" spans="1:8" ht="12" x14ac:dyDescent="0.3">
      <c r="A1102" s="243">
        <v>1098</v>
      </c>
      <c r="B1102" s="336" t="str">
        <f t="shared" si="17"/>
        <v>Flat-rolled products of silicon-electrical steel, of a width of &lt; 600 mm, not further worked than hot-rolled</v>
      </c>
      <c r="C1102" s="336" t="s">
        <v>1601</v>
      </c>
      <c r="D1102" s="245"/>
      <c r="E1102" s="245"/>
      <c r="F1102" s="245"/>
      <c r="G1102" s="245"/>
      <c r="H1102" s="245"/>
    </row>
    <row r="1103" spans="1:8" ht="12" x14ac:dyDescent="0.3">
      <c r="A1103" s="243">
        <v>1099</v>
      </c>
      <c r="B1103" s="336" t="str">
        <f t="shared" si="17"/>
        <v>Flat-rolled products of silicon-electrical steel, of a width of &lt; 600 mm, cold-rolled "cold-reduced", whether or not further worked, or hot-rolled and further worked, non-grain-oriented</v>
      </c>
      <c r="C1103" s="336" t="s">
        <v>1604</v>
      </c>
      <c r="D1103" s="245"/>
      <c r="E1103" s="245"/>
      <c r="F1103" s="245"/>
      <c r="G1103" s="245"/>
      <c r="H1103" s="245"/>
    </row>
    <row r="1104" spans="1:8" ht="12" x14ac:dyDescent="0.3">
      <c r="A1104" s="243">
        <v>1100</v>
      </c>
      <c r="B1104" s="336" t="str">
        <f t="shared" si="17"/>
        <v>Flat-rolled products of high-speed steel, of a width of &lt;= 600 mm, hot-rolled or cold-rolled "cold-reduced"</v>
      </c>
      <c r="C1104" s="336" t="s">
        <v>1607</v>
      </c>
      <c r="D1104" s="245"/>
      <c r="E1104" s="245"/>
      <c r="F1104" s="245"/>
      <c r="G1104" s="245"/>
      <c r="H1104" s="245"/>
    </row>
    <row r="1105" spans="1:8" ht="12" x14ac:dyDescent="0.3">
      <c r="A1105" s="243">
        <v>1101</v>
      </c>
      <c r="B1105" s="336" t="str">
        <f t="shared" si="17"/>
        <v>Flat-rolled products of alloy steel other than stainless, of a width of &lt; 600 mm, not further worked than hot-rolled (excl. products of high-speed steel or silicon-electrical steel)</v>
      </c>
      <c r="C1105" s="336" t="s">
        <v>1608</v>
      </c>
      <c r="D1105" s="245"/>
      <c r="E1105" s="245"/>
      <c r="F1105" s="245"/>
      <c r="G1105" s="245"/>
      <c r="H1105" s="245"/>
    </row>
    <row r="1106" spans="1:8" ht="12" x14ac:dyDescent="0.3">
      <c r="A1106" s="243">
        <v>1102</v>
      </c>
      <c r="B1106" s="336" t="str">
        <f t="shared" si="17"/>
        <v>Flat-rolled products of tool steel, of a width of &lt; 600 mm, simply hot-rolled</v>
      </c>
      <c r="C1106" s="336" t="s">
        <v>1611</v>
      </c>
      <c r="D1106" s="245"/>
      <c r="E1106" s="245"/>
      <c r="F1106" s="245"/>
      <c r="G1106" s="245"/>
      <c r="H1106" s="245"/>
    </row>
    <row r="1107" spans="1:8" ht="12" x14ac:dyDescent="0.3">
      <c r="A1107" s="243">
        <v>1103</v>
      </c>
      <c r="B1107" s="336" t="str">
        <f t="shared" si="17"/>
        <v>Flat-rolled products of alloy steel other than stainless steel, simply hot-rolled, of a thickness of &gt;= 4,75 mm, of a width of &lt; 600 mm (excl. of tool steel, silicon-electrical steel or high speed steel)</v>
      </c>
      <c r="C1107" s="336" t="s">
        <v>1614</v>
      </c>
      <c r="D1107" s="245"/>
      <c r="E1107" s="245"/>
      <c r="F1107" s="245"/>
      <c r="G1107" s="245"/>
      <c r="H1107" s="245"/>
    </row>
    <row r="1108" spans="1:8" ht="12" x14ac:dyDescent="0.3">
      <c r="A1108" s="243">
        <v>1104</v>
      </c>
      <c r="B1108" s="336" t="str">
        <f t="shared" si="17"/>
        <v>Flat-rolled products of alloy steel other than stainless steel, simply hot-rolled, of a thickness of &lt; 4,75 mm, of a width of &lt; 600 mm (excl. of tool steel, silicon-electrical steel or high speed steel)</v>
      </c>
      <c r="C1108" s="336" t="s">
        <v>1617</v>
      </c>
      <c r="D1108" s="245"/>
      <c r="E1108" s="245"/>
      <c r="F1108" s="245"/>
      <c r="G1108" s="245"/>
      <c r="H1108" s="245"/>
    </row>
    <row r="1109" spans="1:8" ht="12" x14ac:dyDescent="0.3">
      <c r="A1109" s="243">
        <v>1105</v>
      </c>
      <c r="B1109" s="336" t="str">
        <f t="shared" si="17"/>
        <v>Flat-rolled products of alloy steel other than stainless, of a width of &lt; 600 mm, not further worked than cold-rolled "cold-reduced" (excl. products of high-speed steel or silicon-electrical steel)</v>
      </c>
      <c r="C1109" s="336" t="s">
        <v>1620</v>
      </c>
      <c r="D1109" s="245"/>
      <c r="E1109" s="245"/>
      <c r="F1109" s="245"/>
      <c r="G1109" s="245"/>
      <c r="H1109" s="245"/>
    </row>
    <row r="1110" spans="1:8" ht="12" x14ac:dyDescent="0.3">
      <c r="A1110" s="243">
        <v>1106</v>
      </c>
      <c r="B1110" s="336" t="str">
        <f t="shared" si="17"/>
        <v>Flat-rolled products of alloy steel other than stainless, of a width of &lt; 600 mm, hot-rolled or cold-rolled "cold-reduced" and further worked (excl. products of high-speed steel or silicon-electrical steel)</v>
      </c>
      <c r="C1110" s="336" t="s">
        <v>1621</v>
      </c>
      <c r="D1110" s="245"/>
      <c r="E1110" s="245"/>
      <c r="F1110" s="245"/>
      <c r="G1110" s="245"/>
      <c r="H1110" s="245"/>
    </row>
    <row r="1111" spans="1:8" ht="12" x14ac:dyDescent="0.3">
      <c r="A1111" s="243">
        <v>1107</v>
      </c>
      <c r="B1111" s="336" t="str">
        <f t="shared" si="17"/>
        <v>Flat-rolled products of alloy steel other than stainless, of a width of &lt; 600 mm, hot-rolled or cold-rolled "cold-reduced" and electrolytically plated or coated with zinc (excl. products of high-speed steel or silicon-electrical steel)</v>
      </c>
      <c r="C1111" s="336" t="s">
        <v>1624</v>
      </c>
      <c r="D1111" s="245"/>
      <c r="E1111" s="245"/>
      <c r="F1111" s="245"/>
      <c r="G1111" s="245"/>
      <c r="H1111" s="245"/>
    </row>
    <row r="1112" spans="1:8" ht="12" x14ac:dyDescent="0.3">
      <c r="A1112" s="243">
        <v>1108</v>
      </c>
      <c r="B1112" s="336" t="str">
        <f t="shared" si="17"/>
        <v>Flat-rolled products of alloy steel other than stainless, of a width of &lt; 600 mm, hot-rolled or cold-rolled "cold-reduced" and plated or coated with zinc (excl. electrolytically plated or coated, and products of high-speed steel or silicon-electrical steel)</v>
      </c>
      <c r="C1112" s="336" t="s">
        <v>1627</v>
      </c>
      <c r="D1112" s="245"/>
      <c r="E1112" s="245"/>
      <c r="F1112" s="245"/>
      <c r="G1112" s="245"/>
      <c r="H1112" s="245"/>
    </row>
    <row r="1113" spans="1:8" ht="12" x14ac:dyDescent="0.3">
      <c r="A1113" s="243">
        <v>1109</v>
      </c>
      <c r="B1113" s="336" t="str">
        <f t="shared" si="17"/>
        <v>Flat-rolled products of alloy steel other than stainless, of a width of &lt; 600 mm, hot-rolled or cold-rolled "cold-reduced" and further worked (excl. plated or coated with zinc, and products of high-speed steel or silicon-electrical steel)</v>
      </c>
      <c r="C1113" s="336" t="s">
        <v>1630</v>
      </c>
      <c r="D1113" s="245"/>
      <c r="E1113" s="245"/>
      <c r="F1113" s="245"/>
      <c r="G1113" s="245"/>
      <c r="H1113" s="245"/>
    </row>
    <row r="1114" spans="1:8" ht="12" x14ac:dyDescent="0.3">
      <c r="A1114" s="243">
        <v>1110</v>
      </c>
      <c r="B1114" s="336" t="str">
        <f t="shared" si="17"/>
        <v>Bars and rods of alloy steel other than stainless, hot-rolled, in irregularly wound coils</v>
      </c>
      <c r="C1114" s="336" t="s">
        <v>1631</v>
      </c>
      <c r="D1114" s="245"/>
      <c r="E1114" s="245"/>
      <c r="F1114" s="245"/>
      <c r="G1114" s="245"/>
      <c r="H1114" s="245"/>
    </row>
    <row r="1115" spans="1:8" ht="12" x14ac:dyDescent="0.3">
      <c r="A1115" s="243">
        <v>1111</v>
      </c>
      <c r="B1115" s="336" t="str">
        <f t="shared" si="17"/>
        <v>Bars and rods of high-speed steel, hot-rolled, in irregularly wound coils</v>
      </c>
      <c r="C1115" s="336" t="s">
        <v>1634</v>
      </c>
      <c r="D1115" s="245"/>
      <c r="E1115" s="245"/>
      <c r="F1115" s="245"/>
      <c r="G1115" s="245"/>
      <c r="H1115" s="245"/>
    </row>
    <row r="1116" spans="1:8" ht="12" x14ac:dyDescent="0.3">
      <c r="A1116" s="243">
        <v>1112</v>
      </c>
      <c r="B1116" s="336" t="str">
        <f t="shared" si="17"/>
        <v>Bars and rods of silico-manganese steel, hot-rolled, in irregularly wound coils</v>
      </c>
      <c r="C1116" s="336" t="s">
        <v>1637</v>
      </c>
      <c r="D1116" s="245"/>
      <c r="E1116" s="245"/>
      <c r="F1116" s="245"/>
      <c r="G1116" s="245"/>
      <c r="H1116" s="245"/>
    </row>
    <row r="1117" spans="1:8" ht="12" x14ac:dyDescent="0.3">
      <c r="A1117" s="243">
        <v>1113</v>
      </c>
      <c r="B1117" s="336" t="str">
        <f t="shared" si="17"/>
        <v>Bars and rods of alloy steel other than stainless, hot-rolled, in irregularly wound coils (excl. products of high-speed steel or silicon-electrical steel)</v>
      </c>
      <c r="C1117" s="336" t="s">
        <v>1638</v>
      </c>
      <c r="D1117" s="245"/>
      <c r="E1117" s="245"/>
      <c r="F1117" s="245"/>
      <c r="G1117" s="245"/>
      <c r="H1117" s="245"/>
    </row>
    <row r="1118" spans="1:8" ht="12" x14ac:dyDescent="0.3">
      <c r="A1118" s="243">
        <v>1114</v>
      </c>
      <c r="B1118" s="336" t="str">
        <f t="shared" si="17"/>
        <v>Bars and rods, hot-rolled, of steel containing by weight &gt;= 0,0008% of boron with any other element &lt; the minimum content referred to in Note 1 f to this chapter, in irregularly wound coils</v>
      </c>
      <c r="C1118" s="336" t="s">
        <v>1641</v>
      </c>
      <c r="D1118" s="245"/>
      <c r="E1118" s="245"/>
      <c r="F1118" s="245"/>
      <c r="G1118" s="245"/>
      <c r="H1118" s="245"/>
    </row>
    <row r="1119" spans="1:8" ht="12" x14ac:dyDescent="0.3">
      <c r="A1119" s="243">
        <v>1115</v>
      </c>
      <c r="B1119" s="336" t="str">
        <f t="shared" si="17"/>
        <v>Bars and rods, hot-rolled, of steel containing by weight 0,9% to 1,15% carbon, 0,5% to 2% of chromium and, if present, &lt;= 0,5 of molybdenum, in irregularly wound coils</v>
      </c>
      <c r="C1119" s="336" t="s">
        <v>1644</v>
      </c>
      <c r="D1119" s="245"/>
      <c r="E1119" s="245"/>
      <c r="F1119" s="245"/>
      <c r="G1119" s="245"/>
      <c r="H1119" s="245"/>
    </row>
    <row r="1120" spans="1:8" ht="12" x14ac:dyDescent="0.3">
      <c r="A1120" s="243">
        <v>1116</v>
      </c>
      <c r="B1120" s="336" t="str">
        <f t="shared" si="17"/>
        <v>Bars and rods, hot-rolled, in irregularly wound coils of alloy steel other than stainless (excl. of high-speed steel or silico-manganese steel and bars and rods of subheadings 7227.90.10 and 7227.90.50)</v>
      </c>
      <c r="C1120" s="336" t="s">
        <v>1647</v>
      </c>
      <c r="D1120" s="245"/>
      <c r="E1120" s="245"/>
      <c r="F1120" s="245"/>
      <c r="G1120" s="245"/>
      <c r="H1120" s="245"/>
    </row>
    <row r="1121" spans="1:8" ht="12" x14ac:dyDescent="0.3">
      <c r="A1121" s="243">
        <v>1117</v>
      </c>
      <c r="B1121" s="336" t="str">
        <f t="shared" si="17"/>
        <v>Other bars and rods of alloy steel other than stainless, angles, shapes and sections of alloy steel other than stainless, n.e.s.; hollow drill bars and rods, of alloy or non-alloy steel</v>
      </c>
      <c r="C1121" s="336" t="s">
        <v>1648</v>
      </c>
      <c r="D1121" s="245"/>
      <c r="E1121" s="245"/>
      <c r="F1121" s="245"/>
      <c r="G1121" s="245"/>
      <c r="H1121" s="245"/>
    </row>
    <row r="1122" spans="1:8" ht="12" x14ac:dyDescent="0.3">
      <c r="A1122" s="243">
        <v>1118</v>
      </c>
      <c r="B1122" s="336" t="str">
        <f t="shared" si="17"/>
        <v>Bars and rods of high-speed steel (excl. semi-finished products, flat-rolled products and hot-rolled bars and rods in irregularly wound coils)</v>
      </c>
      <c r="C1122" s="336" t="s">
        <v>1649</v>
      </c>
      <c r="D1122" s="245"/>
      <c r="E1122" s="245"/>
      <c r="F1122" s="245"/>
      <c r="G1122" s="245"/>
      <c r="H1122" s="245"/>
    </row>
    <row r="1123" spans="1:8" ht="12" x14ac:dyDescent="0.3">
      <c r="A1123" s="243">
        <v>1119</v>
      </c>
      <c r="B1123" s="336" t="str">
        <f t="shared" si="17"/>
        <v>Bars and rods of high-speed steel, not further worked than hot-rolled, hot-drawn or extruded, and hot-rolled, hot-drawn or extruded, not further worked than clad (excl. semi-finished products, flat-rolled products and hot-rolled bars and rods in irregularly wound coils)</v>
      </c>
      <c r="C1123" s="336" t="s">
        <v>1652</v>
      </c>
      <c r="D1123" s="245"/>
      <c r="E1123" s="245"/>
      <c r="F1123" s="245"/>
      <c r="G1123" s="245"/>
      <c r="H1123" s="245"/>
    </row>
    <row r="1124" spans="1:8" ht="12" x14ac:dyDescent="0.3">
      <c r="A1124" s="243">
        <v>1120</v>
      </c>
      <c r="B1124" s="336" t="str">
        <f t="shared" si="17"/>
        <v>Bars and rods of high-speed steel, forged (excl. semi-finished products, flat-rolled products and hot-rolled bars and rods in irregularly wound coils)</v>
      </c>
      <c r="C1124" s="336" t="s">
        <v>1655</v>
      </c>
      <c r="D1124" s="245"/>
      <c r="E1124" s="245"/>
      <c r="F1124" s="245"/>
      <c r="G1124" s="245"/>
      <c r="H1124" s="245"/>
    </row>
    <row r="1125" spans="1:8" ht="12" x14ac:dyDescent="0.3">
      <c r="A1125" s="243">
        <v>1121</v>
      </c>
      <c r="B1125" s="336" t="str">
        <f t="shared" si="17"/>
        <v>Bars and rods of high-speed steel, not further worked than cold-formed or cold-finished, whether or not further worked, or hot-formed and further worked (excl. forged products, semi-finished products, flat-rolled products and hot-rolled bars and rods in irregularly wound coils)</v>
      </c>
      <c r="C1125" s="336" t="s">
        <v>1658</v>
      </c>
      <c r="D1125" s="245"/>
      <c r="E1125" s="245"/>
      <c r="F1125" s="245"/>
      <c r="G1125" s="245"/>
      <c r="H1125" s="245"/>
    </row>
    <row r="1126" spans="1:8" ht="12" x14ac:dyDescent="0.3">
      <c r="A1126" s="243">
        <v>1122</v>
      </c>
      <c r="B1126" s="336" t="str">
        <f t="shared" si="17"/>
        <v>Bars and rods of silico-manganese steel (excl. semi-finished products, flat-rolled products and hot-rolled bars and rods in irregularly wound coils)</v>
      </c>
      <c r="C1126" s="336" t="s">
        <v>1659</v>
      </c>
      <c r="D1126" s="245"/>
      <c r="E1126" s="245"/>
      <c r="F1126" s="245"/>
      <c r="G1126" s="245"/>
      <c r="H1126" s="245"/>
    </row>
    <row r="1127" spans="1:8" ht="12" x14ac:dyDescent="0.3">
      <c r="A1127" s="243">
        <v>1123</v>
      </c>
      <c r="B1127" s="336" t="str">
        <f t="shared" si="17"/>
        <v>Bars and rods of silico-manganese steel, of rectangular "other than square" cross-section, hot-rolled on four faces (excl. semi-finished products, flat-rolled products and hot-rolled bars and rods in irregularly wound coils)</v>
      </c>
      <c r="C1127" s="336" t="s">
        <v>1662</v>
      </c>
      <c r="D1127" s="245"/>
      <c r="E1127" s="245"/>
      <c r="F1127" s="245"/>
      <c r="G1127" s="245"/>
      <c r="H1127" s="245"/>
    </row>
    <row r="1128" spans="1:8" ht="12" x14ac:dyDescent="0.3">
      <c r="A1128" s="243">
        <v>1124</v>
      </c>
      <c r="B1128" s="336" t="str">
        <f t="shared" si="17"/>
        <v>Bars and rods of silico-manganese steel, of square or other than rectangular cross-section, not further worked than hot-rolled, hot-drawn or extruded, and hot-rolled, hot-drawn or extruded, not further worked than clad (excl. semi-finished products, flat-rolled products and hot-rolled bars and rods in irregularly wound coils)</v>
      </c>
      <c r="C1128" s="336" t="s">
        <v>1665</v>
      </c>
      <c r="D1128" s="245"/>
      <c r="E1128" s="245"/>
      <c r="F1128" s="245"/>
      <c r="G1128" s="245"/>
      <c r="H1128" s="245"/>
    </row>
    <row r="1129" spans="1:8" ht="12" x14ac:dyDescent="0.3">
      <c r="A1129" s="243">
        <v>1125</v>
      </c>
      <c r="B1129" s="336" t="str">
        <f t="shared" si="17"/>
        <v>Bars and rods of silico-manganese stee, of square or other than rectangular cross-section, only cold-formed or cold-finished, incl. further worked, or hot-rolled and further worked (excl. hot-rolled, hot drawn or extruded, not further worked than clad, semi-finished products, flat-rolled products and hot-rolled bars and rods in irregularly wound coils)</v>
      </c>
      <c r="C1129" s="336" t="s">
        <v>1668</v>
      </c>
      <c r="D1129" s="245"/>
      <c r="E1129" s="245"/>
      <c r="F1129" s="245"/>
      <c r="G1129" s="245"/>
      <c r="H1129" s="245"/>
    </row>
    <row r="1130" spans="1:8" ht="12" x14ac:dyDescent="0.3">
      <c r="A1130" s="243">
        <v>1126</v>
      </c>
      <c r="B1130" s="336" t="str">
        <f t="shared" si="17"/>
        <v>Bars and rods of alloy steel other than stainless, not further worked than hot-rolled, hot-drawn or extruded (excl. products of high-speed steel or silico-manganese steel, semi-finished products, flat-rolled products and hot-rolled bars and rods in irregularly wound coils)</v>
      </c>
      <c r="C1130" s="336" t="s">
        <v>1669</v>
      </c>
      <c r="D1130" s="245"/>
      <c r="E1130" s="245"/>
      <c r="F1130" s="245"/>
      <c r="G1130" s="245"/>
      <c r="H1130" s="245"/>
    </row>
    <row r="1131" spans="1:8" ht="12" x14ac:dyDescent="0.3">
      <c r="A1131" s="243">
        <v>1127</v>
      </c>
      <c r="B1131" s="336" t="str">
        <f t="shared" si="17"/>
        <v>Bars and rods of tool steel, only hot-rolled, only hot-drawn or only extruded (excl. semi-finished products, flat-rolled products and hot-rolled bars and rods in irregularly wound coils)</v>
      </c>
      <c r="C1131" s="336" t="s">
        <v>1672</v>
      </c>
      <c r="D1131" s="245"/>
      <c r="E1131" s="245"/>
      <c r="F1131" s="245"/>
      <c r="G1131" s="245"/>
      <c r="H1131" s="245"/>
    </row>
    <row r="1132" spans="1:8" ht="12" x14ac:dyDescent="0.3">
      <c r="A1132" s="243">
        <v>1128</v>
      </c>
      <c r="B1132" s="336" t="str">
        <f t="shared" si="17"/>
        <v>Bars and rods of steel containing by weight 0,9 to 1,15% of carbon and 0,5 to 2% of chromium, and, if present, &lt;= 0,5% of molybdenum, only hot-rolled, hot-drawn or hot-extruded, of a circular cross-section of a diameter of &gt;= 80 mm (excl. semi-finished products, flat-rolled products and hot-rolled bars and rods in irregularly wound coils)</v>
      </c>
      <c r="C1132" s="336" t="s">
        <v>1675</v>
      </c>
      <c r="D1132" s="245"/>
      <c r="E1132" s="245"/>
      <c r="F1132" s="245"/>
      <c r="G1132" s="245"/>
      <c r="H1132" s="245"/>
    </row>
    <row r="1133" spans="1:8" ht="12" x14ac:dyDescent="0.3">
      <c r="A1133" s="243">
        <v>1129</v>
      </c>
      <c r="B1133" s="336" t="str">
        <f t="shared" si="17"/>
        <v>Bars and rods of steel containing by weight 0,9 to 1,15% of carbon and 0,5 to 2% of chromium, and, if present, &lt;= 0,5% of molybdenum, only hot-rolled, only hot-drawn or hot-extruded (other than of circular cross-section, of a diameter of &gt;= 80 mm and excl. semi-finished products, flat-rolled products and hot-rolled bars and rods in irregularly wound coils)</v>
      </c>
      <c r="C1133" s="336" t="s">
        <v>1678</v>
      </c>
      <c r="D1133" s="245"/>
      <c r="E1133" s="245"/>
      <c r="F1133" s="245"/>
      <c r="G1133" s="245"/>
      <c r="H1133" s="245"/>
    </row>
    <row r="1134" spans="1:8" ht="12" x14ac:dyDescent="0.3">
      <c r="A1134" s="243">
        <v>1130</v>
      </c>
      <c r="B1134" s="336" t="str">
        <f t="shared" si="17"/>
        <v>Bars and rods of alloy steel other than stainless steel, only hot-rolled, hot-drawn or hot-extruded, of circular cross-section, of a diameter of &gt;= 80 mm (other than of high-speed steel, silico-manganese steel, tool steel, articles of subheading 7228.30.41 and excl. semi-finished products, flat-rolled products and hot-rolled bars and rods in irregularly wound coils)</v>
      </c>
      <c r="C1134" s="336" t="s">
        <v>1681</v>
      </c>
      <c r="D1134" s="245"/>
      <c r="E1134" s="245"/>
      <c r="F1134" s="245"/>
      <c r="G1134" s="245"/>
      <c r="H1134" s="245"/>
    </row>
    <row r="1135" spans="1:8" ht="12" x14ac:dyDescent="0.3">
      <c r="A1135" s="243">
        <v>1131</v>
      </c>
      <c r="B1135" s="336" t="str">
        <f t="shared" si="17"/>
        <v>Bars and rods or alloy steel other than stainless steel, only hot-rolled, hot-drawn or hot-extruded, of circular cross-section, of a diameter of &lt; 80 mm (other than of high-speed steel, silico-manganese steel, tool steel and articles of subheading 7228.30.49 and excl. semi-finished products, flat-rolled products and hot-rolled bars and rods in irregularly wound coils)</v>
      </c>
      <c r="C1135" s="336" t="s">
        <v>1684</v>
      </c>
      <c r="D1135" s="245"/>
      <c r="E1135" s="245"/>
      <c r="F1135" s="245"/>
      <c r="G1135" s="245"/>
      <c r="H1135" s="245"/>
    </row>
    <row r="1136" spans="1:8" ht="12" x14ac:dyDescent="0.3">
      <c r="A1136" s="243">
        <v>1132</v>
      </c>
      <c r="B1136" s="336" t="str">
        <f t="shared" si="17"/>
        <v>Bars and rods of alloy steel other than stainless steel, of rectangular "other than square" cross-section, hot-rolled on four faces (other than of high-speed steel, silico-manganese steel, tool steel, articles of subheading 7228.30.41 and 7228.30.49 and excl. semi-finished products, flat-rolled products and hot-rolled bars and rods in irregularly wound coils)</v>
      </c>
      <c r="C1136" s="336" t="s">
        <v>1687</v>
      </c>
      <c r="D1136" s="245"/>
      <c r="E1136" s="245"/>
      <c r="F1136" s="245"/>
      <c r="G1136" s="245"/>
      <c r="H1136" s="245"/>
    </row>
    <row r="1137" spans="1:8" ht="12" x14ac:dyDescent="0.3">
      <c r="A1137" s="243">
        <v>1133</v>
      </c>
      <c r="B1137" s="336" t="str">
        <f t="shared" si="17"/>
        <v>Bars and rods of alloy steel other than stainless steel, only hot-rolled, hot-drawn or hot-extruded, of other than rectangular [other than square] cross-section, rolled on four faces, or of circular cross-section (other than of high-speed steel, silico-manganese steel, tool steel, articles of subheading 7228.30.49 and excl. semi-finished products, flat-rolled products and hot-rolled bars and rods in irregularly wound coils)</v>
      </c>
      <c r="C1137" s="336" t="s">
        <v>1690</v>
      </c>
      <c r="D1137" s="245"/>
      <c r="E1137" s="245"/>
      <c r="F1137" s="245"/>
      <c r="G1137" s="245"/>
      <c r="H1137" s="245"/>
    </row>
    <row r="1138" spans="1:8" ht="12" x14ac:dyDescent="0.3">
      <c r="A1138" s="243">
        <v>1134</v>
      </c>
      <c r="B1138" s="336" t="str">
        <f t="shared" si="17"/>
        <v>Bars and rods of alloy steel other than stainless, not further worked than forged (excl. products of high-speed steel or silico-manganese steel, semi-finished products, flat-rolled products and hot-rolled bars and rods in irregularly wound coils)</v>
      </c>
      <c r="C1138" s="336" t="s">
        <v>1691</v>
      </c>
      <c r="D1138" s="245"/>
      <c r="E1138" s="245"/>
      <c r="F1138" s="245"/>
      <c r="G1138" s="245"/>
      <c r="H1138" s="245"/>
    </row>
    <row r="1139" spans="1:8" ht="12" x14ac:dyDescent="0.3">
      <c r="A1139" s="243">
        <v>1135</v>
      </c>
      <c r="B1139" s="336" t="str">
        <f t="shared" si="17"/>
        <v>Bars and rods of tool steel, only forged (excl. semi-finished products, flat-rolled products and hot-rolled bars and rods in irregularly wound coils)</v>
      </c>
      <c r="C1139" s="336" t="s">
        <v>1694</v>
      </c>
      <c r="D1139" s="245"/>
      <c r="E1139" s="245"/>
      <c r="F1139" s="245"/>
      <c r="G1139" s="245"/>
      <c r="H1139" s="245"/>
    </row>
    <row r="1140" spans="1:8" ht="12" x14ac:dyDescent="0.3">
      <c r="A1140" s="243">
        <v>1136</v>
      </c>
      <c r="B1140" s="336" t="str">
        <f t="shared" si="17"/>
        <v>Bars and rods of alloy steel, other than stainless steel, only forged (excl. of high-speed steel, silico-manganese steel, tool steel, semi-finished products, flat-rolled products and hot-rolled bars and rods in irregularly wound coils)</v>
      </c>
      <c r="C1140" s="336" t="s">
        <v>1697</v>
      </c>
      <c r="D1140" s="245"/>
      <c r="E1140" s="245"/>
      <c r="F1140" s="245"/>
      <c r="G1140" s="245"/>
      <c r="H1140" s="245"/>
    </row>
    <row r="1141" spans="1:8" ht="12" x14ac:dyDescent="0.3">
      <c r="A1141" s="243">
        <v>1137</v>
      </c>
      <c r="B1141" s="336" t="str">
        <f t="shared" si="17"/>
        <v>Bars and rods of alloy steel other than stainless, not further worked than cold-formed or cold-finished (excl. products of high-speed steel or silico-manganese steel, semi-finished products, flat-rolled products and hot-rolled bars and rods in irregularly wound coils)</v>
      </c>
      <c r="C1141" s="336" t="s">
        <v>1698</v>
      </c>
      <c r="D1141" s="245"/>
      <c r="E1141" s="245"/>
      <c r="F1141" s="245"/>
      <c r="G1141" s="245"/>
      <c r="H1141" s="245"/>
    </row>
    <row r="1142" spans="1:8" ht="12" x14ac:dyDescent="0.3">
      <c r="A1142" s="243">
        <v>1138</v>
      </c>
      <c r="B1142" s="336" t="str">
        <f t="shared" si="17"/>
        <v>Bars and rods of tool steel, only cold-formed or cold-finished (excl. semi-finished products, flat-rolled products and hot-rolled bars and rods in irregularly wound coils)</v>
      </c>
      <c r="C1142" s="336" t="s">
        <v>1701</v>
      </c>
      <c r="D1142" s="245"/>
      <c r="E1142" s="245"/>
      <c r="F1142" s="245"/>
      <c r="G1142" s="245"/>
      <c r="H1142" s="245"/>
    </row>
    <row r="1143" spans="1:8" ht="12" x14ac:dyDescent="0.3">
      <c r="A1143" s="243">
        <v>1139</v>
      </c>
      <c r="B1143" s="336" t="str">
        <f t="shared" si="17"/>
        <v>Bars and rods of steel containing 0,9% to 1,15% of carbon, 0,5% to 2% of chromium and, if present &lt;= 0,5% of molybdenum, only cold-formed or cold-finished (excl. semi-finished products, flat-rolled products and hot-rolled bars and rods in irregularly wound coils)</v>
      </c>
      <c r="C1143" s="336" t="s">
        <v>1704</v>
      </c>
      <c r="D1143" s="245"/>
      <c r="E1143" s="245"/>
      <c r="F1143" s="245"/>
      <c r="G1143" s="245"/>
      <c r="H1143" s="245"/>
    </row>
    <row r="1144" spans="1:8" ht="12" x14ac:dyDescent="0.3">
      <c r="A1144" s="243">
        <v>1140</v>
      </c>
      <c r="B1144" s="336" t="str">
        <f t="shared" si="17"/>
        <v>Bars and rods of alloy steel, other than stainless steel, not further worked than cold-formed or cold-finished, of circular cross-section, of a diameter of &gt;= 80 mm (excl. of high-speed steel, silico-manganese steel, tool steel, articles of subheading 7228.50.40, semi-finished products, flat-rolled products and hot-rolled bars and rods in irregularly wound coils)</v>
      </c>
      <c r="C1144" s="336" t="s">
        <v>1707</v>
      </c>
      <c r="D1144" s="245"/>
      <c r="E1144" s="245"/>
      <c r="F1144" s="245"/>
      <c r="G1144" s="245"/>
      <c r="H1144" s="245"/>
    </row>
    <row r="1145" spans="1:8" ht="12" x14ac:dyDescent="0.3">
      <c r="A1145" s="243">
        <v>1141</v>
      </c>
      <c r="B1145" s="336" t="str">
        <f t="shared" si="17"/>
        <v>Bars and rods of alloy steel, other than stainless steel, not further worked than cold-formed or cold-finished, of circular cross-section, of a diameter of &lt; 80 mm (excl. of high-speed steel, silico-manganese steel, tool steel, articles of subheading 7228.50.40, semi-finished products, flat-rolled products and hot-rolled bars and rods in irregularly wound coils)</v>
      </c>
      <c r="C1145" s="336" t="s">
        <v>1710</v>
      </c>
      <c r="D1145" s="245"/>
      <c r="E1145" s="245"/>
      <c r="F1145" s="245"/>
      <c r="G1145" s="245"/>
      <c r="H1145" s="245"/>
    </row>
    <row r="1146" spans="1:8" ht="12" x14ac:dyDescent="0.3">
      <c r="A1146" s="243">
        <v>1142</v>
      </c>
      <c r="B1146" s="336" t="str">
        <f t="shared" si="17"/>
        <v>Bars and rods of alloy steel, other than stainless steel, not further worked than cold-formed or cold-finished (excl. of circular cross-section and products of high-speed steel, silico-manganese steel, tool steel, articles of subheading 7228.50.40, semi-finished products, flat-rolled products and hot-rolled bars and rods in irregularly wound coils)</v>
      </c>
      <c r="C1146" s="336" t="s">
        <v>1713</v>
      </c>
      <c r="D1146" s="245"/>
      <c r="E1146" s="245"/>
      <c r="F1146" s="245"/>
      <c r="G1146" s="245"/>
      <c r="H1146" s="245"/>
    </row>
    <row r="1147" spans="1:8" ht="12" x14ac:dyDescent="0.3">
      <c r="A1147" s="243">
        <v>1143</v>
      </c>
      <c r="B1147" s="336" t="str">
        <f t="shared" si="17"/>
        <v>Bars and rods of alloy steel other than stainless, cold-formed or cold-finished and further worked or hot-formed and further worked, n.e.s. (excl. products of high-speed steel or silico-manganese steel, semi-finished products, flat-rolled products and hot-rolled bars and rods in irregularly wound coils)</v>
      </c>
      <c r="C1147" s="336" t="s">
        <v>1714</v>
      </c>
      <c r="D1147" s="245"/>
      <c r="E1147" s="245"/>
      <c r="F1147" s="245"/>
      <c r="G1147" s="245"/>
      <c r="H1147" s="245"/>
    </row>
    <row r="1148" spans="1:8" ht="12" x14ac:dyDescent="0.3">
      <c r="A1148" s="243">
        <v>1144</v>
      </c>
      <c r="B1148" s="336" t="str">
        <f t="shared" si="17"/>
        <v>Bars and rods of tool steel, cold-formed or cold-finished and further worked or hot-formed and further worked (excl. semi-finished products, flat-rolled products and hot-rolled bars and rods in irregularly wound coils)</v>
      </c>
      <c r="C1148" s="336" t="s">
        <v>1717</v>
      </c>
      <c r="D1148" s="245"/>
      <c r="E1148" s="245"/>
      <c r="F1148" s="245"/>
      <c r="G1148" s="245"/>
      <c r="H1148" s="245"/>
    </row>
    <row r="1149" spans="1:8" ht="12" x14ac:dyDescent="0.3">
      <c r="A1149" s="243">
        <v>1145</v>
      </c>
      <c r="B1149" s="336" t="str">
        <f t="shared" si="17"/>
        <v>Bars and rods of alloy steel, other than stainless steel, cold-formed or cold-finished and further worked or hot-formed and further worked (excl. bars and rods of high-speed steel, silico-manganese steel or tool steel, semi-finished products, flat-rolled products and hot-rolled bars and rods in irregularly wound coils)</v>
      </c>
      <c r="C1149" s="336" t="s">
        <v>1720</v>
      </c>
      <c r="D1149" s="245"/>
      <c r="E1149" s="245"/>
      <c r="F1149" s="245"/>
      <c r="G1149" s="245"/>
      <c r="H1149" s="245"/>
    </row>
    <row r="1150" spans="1:8" ht="12" x14ac:dyDescent="0.3">
      <c r="A1150" s="243">
        <v>1146</v>
      </c>
      <c r="B1150" s="336" t="str">
        <f t="shared" si="17"/>
        <v>Angles, shapes and sections of alloy steel other than stainless, n.e.s.</v>
      </c>
      <c r="C1150" s="336" t="s">
        <v>1721</v>
      </c>
      <c r="D1150" s="245"/>
      <c r="E1150" s="245"/>
      <c r="F1150" s="245"/>
      <c r="G1150" s="245"/>
      <c r="H1150" s="245"/>
    </row>
    <row r="1151" spans="1:8" ht="12" x14ac:dyDescent="0.3">
      <c r="A1151" s="243">
        <v>1147</v>
      </c>
      <c r="B1151" s="336" t="str">
        <f t="shared" si="17"/>
        <v>Angles, shapes and sections of alloy steel other than stainless, not further worked than hot-rolled, hot-drawn or extruded</v>
      </c>
      <c r="C1151" s="336" t="s">
        <v>1724</v>
      </c>
      <c r="D1151" s="245"/>
      <c r="E1151" s="245"/>
      <c r="F1151" s="245"/>
      <c r="G1151" s="245"/>
      <c r="H1151" s="245"/>
    </row>
    <row r="1152" spans="1:8" ht="12" x14ac:dyDescent="0.3">
      <c r="A1152" s="243">
        <v>1148</v>
      </c>
      <c r="B1152" s="336" t="str">
        <f t="shared" si="17"/>
        <v>Angles, shapes and sections of alloy steel other than stainless, n.e.s. (excl. products not further worked than hot-rolled, hot-drawn or extruded)</v>
      </c>
      <c r="C1152" s="336" t="s">
        <v>1727</v>
      </c>
      <c r="D1152" s="245"/>
      <c r="E1152" s="245"/>
      <c r="F1152" s="245"/>
      <c r="G1152" s="245"/>
      <c r="H1152" s="245"/>
    </row>
    <row r="1153" spans="1:8" ht="12" x14ac:dyDescent="0.3">
      <c r="A1153" s="243">
        <v>1149</v>
      </c>
      <c r="B1153" s="336" t="str">
        <f t="shared" si="17"/>
        <v>Hollow drill bars and rods, of alloy or non-alloy steel</v>
      </c>
      <c r="C1153" s="336" t="s">
        <v>1730</v>
      </c>
      <c r="D1153" s="245"/>
      <c r="E1153" s="245"/>
      <c r="F1153" s="245"/>
      <c r="G1153" s="245"/>
      <c r="H1153" s="245"/>
    </row>
    <row r="1154" spans="1:8" ht="12" x14ac:dyDescent="0.3">
      <c r="A1154" s="243">
        <v>1150</v>
      </c>
      <c r="B1154" s="336" t="str">
        <f t="shared" si="17"/>
        <v>Wire of alloy steel other than stainless, in coils (excl. bars and rods)</v>
      </c>
      <c r="C1154" s="336" t="s">
        <v>1731</v>
      </c>
      <c r="D1154" s="245"/>
      <c r="E1154" s="245"/>
      <c r="F1154" s="245"/>
      <c r="G1154" s="245"/>
      <c r="H1154" s="245"/>
    </row>
    <row r="1155" spans="1:8" ht="12" x14ac:dyDescent="0.3">
      <c r="A1155" s="243">
        <v>1151</v>
      </c>
      <c r="B1155" s="336" t="str">
        <f t="shared" si="17"/>
        <v>Wire of silico-manganese steel, in coils (excl. bars and rods)</v>
      </c>
      <c r="C1155" s="336" t="s">
        <v>1734</v>
      </c>
      <c r="D1155" s="245"/>
      <c r="E1155" s="245"/>
      <c r="F1155" s="245"/>
      <c r="G1155" s="245"/>
      <c r="H1155" s="245"/>
    </row>
    <row r="1156" spans="1:8" ht="12" x14ac:dyDescent="0.3">
      <c r="A1156" s="243">
        <v>1152</v>
      </c>
      <c r="B1156" s="336" t="str">
        <f t="shared" si="17"/>
        <v>Wire of alloy steel other than stainless, in coils (excl. bars and rods and wire of silico-manganese steel)</v>
      </c>
      <c r="C1156" s="336" t="s">
        <v>1735</v>
      </c>
      <c r="D1156" s="245"/>
      <c r="E1156" s="245"/>
      <c r="F1156" s="245"/>
      <c r="G1156" s="245"/>
      <c r="H1156" s="245"/>
    </row>
    <row r="1157" spans="1:8" ht="12" x14ac:dyDescent="0.3">
      <c r="A1157" s="243">
        <v>1153</v>
      </c>
      <c r="B1157" s="336" t="str">
        <f t="shared" si="17"/>
        <v>Wire of high-speed steel, in coils (excl. bars and rods)</v>
      </c>
      <c r="C1157" s="336" t="s">
        <v>1738</v>
      </c>
      <c r="D1157" s="245"/>
      <c r="E1157" s="245"/>
      <c r="F1157" s="245"/>
      <c r="G1157" s="245"/>
      <c r="H1157" s="245"/>
    </row>
    <row r="1158" spans="1:8" ht="12" x14ac:dyDescent="0.3">
      <c r="A1158" s="243">
        <v>1154</v>
      </c>
      <c r="B1158" s="336" t="str">
        <f t="shared" ref="B1158:B1221" si="18">IFERROR(INDEX(C1158:M1158,$A$3-2),$C1158)</f>
        <v>Wire of steel containing by weight 0,9% to 1,1% of carbon, 0,5% to 2% of chromium and, if present, &lt;= 0,5% of molybdenum, in coils (excl. rolled bars and rods)</v>
      </c>
      <c r="C1158" s="336" t="s">
        <v>1741</v>
      </c>
      <c r="D1158" s="245"/>
      <c r="E1158" s="245"/>
      <c r="F1158" s="245"/>
      <c r="G1158" s="245"/>
      <c r="H1158" s="245"/>
    </row>
    <row r="1159" spans="1:8" ht="12" x14ac:dyDescent="0.3">
      <c r="A1159" s="243">
        <v>1155</v>
      </c>
      <c r="B1159" s="336" t="str">
        <f t="shared" si="18"/>
        <v>Wire of alloy steel other than stainless, in coils (excl. rolled bars and rods, wire of high-speed steel or silico-manganese steel and articles of subheading 7229.90.50)</v>
      </c>
      <c r="C1159" s="336" t="s">
        <v>1744</v>
      </c>
      <c r="D1159" s="245"/>
      <c r="E1159" s="245"/>
      <c r="F1159" s="245"/>
      <c r="G1159" s="245"/>
      <c r="H1159" s="245"/>
    </row>
    <row r="1160" spans="1:8" ht="12" x14ac:dyDescent="0.3">
      <c r="A1160" s="243">
        <v>1156</v>
      </c>
      <c r="B1160" s="336" t="str">
        <f t="shared" si="18"/>
        <v>Sheet piling of iron or steel, whether or not drilled, punched or made from assembled elements; welded angles, shapes and sections, of iron or steel</v>
      </c>
      <c r="C1160" s="336" t="s">
        <v>1745</v>
      </c>
      <c r="D1160" s="245"/>
      <c r="E1160" s="245"/>
      <c r="F1160" s="245"/>
      <c r="G1160" s="245"/>
      <c r="H1160" s="245"/>
    </row>
    <row r="1161" spans="1:8" ht="12" x14ac:dyDescent="0.3">
      <c r="A1161" s="243">
        <v>1157</v>
      </c>
      <c r="B1161" s="336" t="str">
        <f t="shared" si="18"/>
        <v>Sheet piling of iron or steel, whether or not drilled, punched or made from assembled elements</v>
      </c>
      <c r="C1161" s="336" t="s">
        <v>1748</v>
      </c>
      <c r="D1161" s="245"/>
      <c r="E1161" s="245"/>
      <c r="F1161" s="245"/>
      <c r="G1161" s="245"/>
      <c r="H1161" s="245"/>
    </row>
    <row r="1162" spans="1:8" ht="12" x14ac:dyDescent="0.3">
      <c r="A1162" s="243">
        <v>1158</v>
      </c>
      <c r="B1162" s="336" t="str">
        <f t="shared" si="18"/>
        <v>Angles, shapes and sections, of iron or steel, welded</v>
      </c>
      <c r="C1162" s="336" t="s">
        <v>1751</v>
      </c>
      <c r="D1162" s="245"/>
      <c r="E1162" s="245"/>
      <c r="F1162" s="245"/>
      <c r="G1162" s="245"/>
      <c r="H1162" s="245"/>
    </row>
    <row r="1163" spans="1:8" ht="12" x14ac:dyDescent="0.3">
      <c r="A1163" s="243">
        <v>1159</v>
      </c>
      <c r="B1163" s="336" t="str">
        <f t="shared" si="18"/>
        <v>Railway or tramway track construction material of iron or steel, the following : rails, check-rails and rack rails, switch blades, crossing frogs, point rods and other crossing pieces, sleepers "cross-ties", fish-plates, chairs, chair wedges, sole plates "base plates", rail clips, bedplates, ties and other material specialised for jointing or fixing rails</v>
      </c>
      <c r="C1163" s="336" t="s">
        <v>1752</v>
      </c>
      <c r="D1163" s="245"/>
      <c r="E1163" s="245"/>
      <c r="F1163" s="245"/>
      <c r="G1163" s="245"/>
      <c r="H1163" s="245"/>
    </row>
    <row r="1164" spans="1:8" ht="12" x14ac:dyDescent="0.3">
      <c r="A1164" s="243">
        <v>1160</v>
      </c>
      <c r="B1164" s="336" t="str">
        <f t="shared" si="18"/>
        <v>Rails of iron or steel, for railway or tramway track (excl. check-rails)</v>
      </c>
      <c r="C1164" s="336" t="s">
        <v>1753</v>
      </c>
      <c r="D1164" s="245"/>
      <c r="E1164" s="245"/>
      <c r="F1164" s="245"/>
      <c r="G1164" s="245"/>
      <c r="H1164" s="245"/>
    </row>
    <row r="1165" spans="1:8" ht="12" x14ac:dyDescent="0.3">
      <c r="A1165" s="243">
        <v>1161</v>
      </c>
      <c r="B1165" s="336" t="str">
        <f t="shared" si="18"/>
        <v>Current-conducting rails of iron or steel, with parts of non-ferrous metal, for railway or tramway track (excl. check-rails)</v>
      </c>
      <c r="C1165" s="336" t="s">
        <v>1756</v>
      </c>
      <c r="D1165" s="245"/>
      <c r="E1165" s="245"/>
      <c r="F1165" s="245"/>
      <c r="G1165" s="245"/>
      <c r="H1165" s="245"/>
    </row>
    <row r="1166" spans="1:8" ht="12" x14ac:dyDescent="0.3">
      <c r="A1166" s="243">
        <v>1162</v>
      </c>
      <c r="B1166" s="336" t="str">
        <f t="shared" si="18"/>
        <v>Vignole rails of iron or steel, for railway or tramway track, new, of a weight of &gt;= 36 kg/m</v>
      </c>
      <c r="C1166" s="336" t="s">
        <v>1759</v>
      </c>
      <c r="D1166" s="245"/>
      <c r="E1166" s="245"/>
      <c r="F1166" s="245"/>
      <c r="G1166" s="245"/>
      <c r="H1166" s="245"/>
    </row>
    <row r="1167" spans="1:8" ht="12" x14ac:dyDescent="0.3">
      <c r="A1167" s="243">
        <v>1163</v>
      </c>
      <c r="B1167" s="336" t="str">
        <f t="shared" si="18"/>
        <v>Vignole rails of iron or steel, for railway or tramway track, new, of a weight of &lt; 36 kg/m</v>
      </c>
      <c r="C1167" s="336" t="s">
        <v>1762</v>
      </c>
      <c r="D1167" s="245"/>
      <c r="E1167" s="245"/>
      <c r="F1167" s="245"/>
      <c r="G1167" s="245"/>
      <c r="H1167" s="245"/>
    </row>
    <row r="1168" spans="1:8" ht="12" x14ac:dyDescent="0.3">
      <c r="A1168" s="243">
        <v>1164</v>
      </c>
      <c r="B1168" s="336" t="str">
        <f t="shared" si="18"/>
        <v>Grooved rails of iron or steel, for railway or tramway track, new</v>
      </c>
      <c r="C1168" s="336" t="s">
        <v>1765</v>
      </c>
      <c r="D1168" s="245"/>
      <c r="E1168" s="245"/>
      <c r="F1168" s="245"/>
      <c r="G1168" s="245"/>
      <c r="H1168" s="245"/>
    </row>
    <row r="1169" spans="1:8" ht="12" x14ac:dyDescent="0.3">
      <c r="A1169" s="243">
        <v>1165</v>
      </c>
      <c r="B1169" s="336" t="str">
        <f t="shared" si="18"/>
        <v>Rails of iron or steel, for railway or tramway track, new (excl. vignole rails, grooved rails, and current-conducting rails with parts of non-ferrous metal)</v>
      </c>
      <c r="C1169" s="336" t="s">
        <v>1768</v>
      </c>
      <c r="D1169" s="245"/>
      <c r="E1169" s="245"/>
      <c r="F1169" s="245"/>
      <c r="G1169" s="245"/>
      <c r="H1169" s="245"/>
    </row>
    <row r="1170" spans="1:8" ht="12" x14ac:dyDescent="0.3">
      <c r="A1170" s="243">
        <v>1166</v>
      </c>
      <c r="B1170" s="336" t="str">
        <f t="shared" si="18"/>
        <v>Rails of iron or steel, for railway or tramway track, used (excl. current-conducting rails with parts of non-ferrous metal)</v>
      </c>
      <c r="C1170" s="336" t="s">
        <v>1771</v>
      </c>
      <c r="D1170" s="245"/>
      <c r="E1170" s="245"/>
      <c r="F1170" s="245"/>
      <c r="G1170" s="245"/>
      <c r="H1170" s="245"/>
    </row>
    <row r="1171" spans="1:8" ht="12" x14ac:dyDescent="0.3">
      <c r="A1171" s="243">
        <v>1167</v>
      </c>
      <c r="B1171" s="336" t="str">
        <f t="shared" si="18"/>
        <v>Switch blades, crossing frogs, point rods and other crossing pieces, for railway or tramway track, of iron or steel</v>
      </c>
      <c r="C1171" s="336" t="s">
        <v>1774</v>
      </c>
      <c r="D1171" s="245"/>
      <c r="E1171" s="245"/>
      <c r="F1171" s="245"/>
      <c r="G1171" s="245"/>
      <c r="H1171" s="245"/>
    </row>
    <row r="1172" spans="1:8" ht="12" x14ac:dyDescent="0.3">
      <c r="A1172" s="243">
        <v>1168</v>
      </c>
      <c r="B1172" s="336" t="str">
        <f t="shared" si="18"/>
        <v>Fish-plates and sole plates of iron or steel, for railways or tramways</v>
      </c>
      <c r="C1172" s="336" t="s">
        <v>1777</v>
      </c>
      <c r="D1172" s="245"/>
      <c r="E1172" s="245"/>
      <c r="F1172" s="245"/>
      <c r="G1172" s="245"/>
      <c r="H1172" s="245"/>
    </row>
    <row r="1173" spans="1:8" ht="12" x14ac:dyDescent="0.3">
      <c r="A1173" s="243">
        <v>1169</v>
      </c>
      <c r="B1173" s="336" t="str">
        <f t="shared" si="18"/>
        <v>Sleepers "cross-ties", check-rails, rack rails, chairs, chair wedges, rail clips, bedplates and ties and other specialised material for the jointing or fixing of railway or tramway track, of iron or steel (excl. rails, switch blades, crossing frogs, point rods and other crossing pieces, and fish-plates and sole plates)</v>
      </c>
      <c r="C1173" s="336" t="s">
        <v>1780</v>
      </c>
      <c r="D1173" s="245"/>
      <c r="E1173" s="245"/>
      <c r="F1173" s="245"/>
      <c r="G1173" s="245"/>
      <c r="H1173" s="245"/>
    </row>
    <row r="1174" spans="1:8" ht="12" x14ac:dyDescent="0.3">
      <c r="A1174" s="243">
        <v>1170</v>
      </c>
      <c r="B1174" s="336" t="str">
        <f t="shared" si="18"/>
        <v>Tubes, pipes and hollow profiles, of cast iron</v>
      </c>
      <c r="C1174" s="336" t="s">
        <v>1781</v>
      </c>
      <c r="D1174" s="245"/>
      <c r="E1174" s="245"/>
      <c r="F1174" s="245"/>
      <c r="G1174" s="245"/>
      <c r="H1174" s="245"/>
    </row>
    <row r="1175" spans="1:8" ht="12" x14ac:dyDescent="0.3">
      <c r="A1175" s="243">
        <v>1171</v>
      </c>
      <c r="B1175" s="336" t="str">
        <f t="shared" si="18"/>
        <v>Tubes and pipes of a kind used in pressure systems, of cast iron</v>
      </c>
      <c r="C1175" s="336" t="s">
        <v>1784</v>
      </c>
      <c r="D1175" s="245"/>
      <c r="E1175" s="245"/>
      <c r="F1175" s="245"/>
      <c r="G1175" s="245"/>
      <c r="H1175" s="245"/>
    </row>
    <row r="1176" spans="1:8" ht="12" x14ac:dyDescent="0.3">
      <c r="A1176" s="243">
        <v>1172</v>
      </c>
      <c r="B1176" s="336" t="str">
        <f t="shared" si="18"/>
        <v>Tubes, pipes and hollow profiles, of cast iron (excl. products of a kind used in pressure systems)</v>
      </c>
      <c r="C1176" s="336" t="s">
        <v>1787</v>
      </c>
      <c r="D1176" s="245"/>
      <c r="E1176" s="245"/>
      <c r="F1176" s="245"/>
      <c r="G1176" s="245"/>
      <c r="H1176" s="245"/>
    </row>
    <row r="1177" spans="1:8" ht="12" x14ac:dyDescent="0.3">
      <c r="A1177" s="243">
        <v>1173</v>
      </c>
      <c r="B1177" s="336" t="str">
        <f t="shared" si="18"/>
        <v>Tubes, pipes and hollow profiles, seamless, of iron or steel (excl. products of cast iron)</v>
      </c>
      <c r="C1177" s="336" t="s">
        <v>1788</v>
      </c>
      <c r="D1177" s="245"/>
      <c r="E1177" s="245"/>
      <c r="F1177" s="245"/>
      <c r="G1177" s="245"/>
      <c r="H1177" s="245"/>
    </row>
    <row r="1178" spans="1:8" ht="12" x14ac:dyDescent="0.3">
      <c r="A1178" s="243">
        <v>1174</v>
      </c>
      <c r="B1178" s="336" t="str">
        <f t="shared" si="18"/>
        <v>Line pipe of a kind used for oil or gas pipelines, seamless, of stainless steel</v>
      </c>
      <c r="C1178" s="336" t="s">
        <v>1791</v>
      </c>
      <c r="D1178" s="245"/>
      <c r="E1178" s="245"/>
      <c r="F1178" s="245"/>
      <c r="G1178" s="245"/>
      <c r="H1178" s="245"/>
    </row>
    <row r="1179" spans="1:8" ht="12" x14ac:dyDescent="0.3">
      <c r="A1179" s="243">
        <v>1175</v>
      </c>
      <c r="B1179" s="336" t="str">
        <f t="shared" si="18"/>
        <v>Line pipe of a kind used for oil or gas pipelines, seamless, of iron or steel (excl. products of stainless steel or of cast iron)</v>
      </c>
      <c r="C1179" s="336" t="s">
        <v>1792</v>
      </c>
      <c r="D1179" s="245"/>
      <c r="E1179" s="245"/>
      <c r="F1179" s="245"/>
      <c r="G1179" s="245"/>
      <c r="H1179" s="245"/>
    </row>
    <row r="1180" spans="1:8" ht="12" x14ac:dyDescent="0.3">
      <c r="A1180" s="243">
        <v>1176</v>
      </c>
      <c r="B1180" s="336" t="str">
        <f t="shared" si="18"/>
        <v>Line pipe of a kind used for oil or gas pipelines, seamless, of iron or steel, of an external diameter of &lt;= 168,3 mm (excl. products of stainless steel or of cast iron)</v>
      </c>
      <c r="C1180" s="336" t="s">
        <v>1795</v>
      </c>
      <c r="D1180" s="245"/>
      <c r="E1180" s="245"/>
      <c r="F1180" s="245"/>
      <c r="G1180" s="245"/>
      <c r="H1180" s="245"/>
    </row>
    <row r="1181" spans="1:8" ht="12" x14ac:dyDescent="0.3">
      <c r="A1181" s="243">
        <v>1177</v>
      </c>
      <c r="B1181" s="336" t="str">
        <f t="shared" si="18"/>
        <v>Line pipe of a kind used for oil or gas pipelines, seamless, of iron or steel, of an external diameter of &gt; 168,3 mm but &lt;= 406,4 mm (excl. products of stainless steel or of cast iron)</v>
      </c>
      <c r="C1181" s="336" t="s">
        <v>1798</v>
      </c>
      <c r="D1181" s="245"/>
      <c r="E1181" s="245"/>
      <c r="F1181" s="245"/>
      <c r="G1181" s="245"/>
      <c r="H1181" s="245"/>
    </row>
    <row r="1182" spans="1:8" ht="12" x14ac:dyDescent="0.3">
      <c r="A1182" s="243">
        <v>1178</v>
      </c>
      <c r="B1182" s="336" t="str">
        <f t="shared" si="18"/>
        <v>Line pipe of a kind used for oil or gas pipelines, seamless, of iron or steel, of an external diameter of &gt; 406,4 mm (excl. products of stainless steel or of cast iron)</v>
      </c>
      <c r="C1182" s="336" t="s">
        <v>1801</v>
      </c>
      <c r="D1182" s="245"/>
      <c r="E1182" s="245"/>
      <c r="F1182" s="245"/>
      <c r="G1182" s="245"/>
      <c r="H1182" s="245"/>
    </row>
    <row r="1183" spans="1:8" ht="12" x14ac:dyDescent="0.3">
      <c r="A1183" s="243">
        <v>1179</v>
      </c>
      <c r="B1183" s="336" t="str">
        <f t="shared" si="18"/>
        <v>Drill pipe, seamless, of stainless steel, of a kind used in drilling for oil or gas</v>
      </c>
      <c r="C1183" s="336" t="s">
        <v>1804</v>
      </c>
      <c r="D1183" s="245"/>
      <c r="E1183" s="245"/>
      <c r="F1183" s="245"/>
      <c r="G1183" s="245"/>
      <c r="H1183" s="245"/>
    </row>
    <row r="1184" spans="1:8" ht="12" x14ac:dyDescent="0.3">
      <c r="A1184" s="243">
        <v>1180</v>
      </c>
      <c r="B1184" s="336" t="str">
        <f t="shared" si="18"/>
        <v>Drill pipe, seamless, of a kind used in drilling for oil or gas, of iron or steel (excl. products of stainless steel or of cast iron)</v>
      </c>
      <c r="C1184" s="336" t="s">
        <v>1807</v>
      </c>
      <c r="D1184" s="245"/>
      <c r="E1184" s="245"/>
      <c r="F1184" s="245"/>
      <c r="G1184" s="245"/>
      <c r="H1184" s="245"/>
    </row>
    <row r="1185" spans="1:8" ht="12" x14ac:dyDescent="0.3">
      <c r="A1185" s="243">
        <v>1181</v>
      </c>
      <c r="B1185" s="336" t="str">
        <f t="shared" si="18"/>
        <v>Casing and tubing, seamless, of a kind used for drilling for oil or gas, of stainless steel</v>
      </c>
      <c r="C1185" s="336" t="s">
        <v>1810</v>
      </c>
      <c r="D1185" s="245"/>
      <c r="E1185" s="245"/>
      <c r="F1185" s="245"/>
      <c r="G1185" s="245"/>
      <c r="H1185" s="245"/>
    </row>
    <row r="1186" spans="1:8" ht="12" x14ac:dyDescent="0.3">
      <c r="A1186" s="243">
        <v>1182</v>
      </c>
      <c r="B1186" s="336" t="str">
        <f t="shared" si="18"/>
        <v>Casing and tubing, seamless, of iron or steel, of a kind used in drilling for oil or gas (excl. products of cast iron)</v>
      </c>
      <c r="C1186" s="336" t="s">
        <v>1811</v>
      </c>
      <c r="D1186" s="245"/>
      <c r="E1186" s="245"/>
      <c r="F1186" s="245"/>
      <c r="G1186" s="245"/>
      <c r="H1186" s="245"/>
    </row>
    <row r="1187" spans="1:8" ht="12" x14ac:dyDescent="0.3">
      <c r="A1187" s="243">
        <v>1183</v>
      </c>
      <c r="B1187" s="336" t="str">
        <f t="shared" si="18"/>
        <v>Casing and tubing of a kind used for drilling for oil or gas, seamless, of iron or steel, of an external diameter &lt;= 168,3 mm (excl. products of cast iron)</v>
      </c>
      <c r="C1187" s="336" t="s">
        <v>1814</v>
      </c>
      <c r="D1187" s="245"/>
      <c r="E1187" s="245"/>
      <c r="F1187" s="245"/>
      <c r="G1187" s="245"/>
      <c r="H1187" s="245"/>
    </row>
    <row r="1188" spans="1:8" ht="12" x14ac:dyDescent="0.3">
      <c r="A1188" s="243">
        <v>1184</v>
      </c>
      <c r="B1188" s="336" t="str">
        <f t="shared" si="18"/>
        <v>Casing and tubing of a kind used for drilling for oil or gas, seamless, of iron or steel, of an external diameter &gt; 168,3 mm, but &lt;= 406,4 mm (excl. products of cast iron)</v>
      </c>
      <c r="C1188" s="336" t="s">
        <v>1817</v>
      </c>
      <c r="D1188" s="245"/>
      <c r="E1188" s="245"/>
      <c r="F1188" s="245"/>
      <c r="G1188" s="245"/>
      <c r="H1188" s="245"/>
    </row>
    <row r="1189" spans="1:8" ht="12" x14ac:dyDescent="0.3">
      <c r="A1189" s="243">
        <v>1185</v>
      </c>
      <c r="B1189" s="336" t="str">
        <f t="shared" si="18"/>
        <v>Casing and tubing of a kind used for drilling for oil or gas, seamless, of iron or steel, of an external diameter &gt; 406,4 mm (excl. products of cast iron)</v>
      </c>
      <c r="C1189" s="336" t="s">
        <v>1820</v>
      </c>
      <c r="D1189" s="245"/>
      <c r="E1189" s="245"/>
      <c r="F1189" s="245"/>
      <c r="G1189" s="245"/>
      <c r="H1189" s="245"/>
    </row>
    <row r="1190" spans="1:8" ht="12" x14ac:dyDescent="0.3">
      <c r="A1190" s="243">
        <v>1186</v>
      </c>
      <c r="B1190" s="336" t="str">
        <f t="shared" si="18"/>
        <v>Tubes, pipes and hollow profiles, seamless, of circular cross-section, of iron or non-alloy steel, cold-drawn or cold-rolled "cold-reduced" (excl. cast iron products and line pipe of a kind used for oil or gas pipelines or casing and tubing of a kind used for drilling for oil or gas)</v>
      </c>
      <c r="C1190" s="336" t="s">
        <v>1821</v>
      </c>
      <c r="D1190" s="245"/>
      <c r="E1190" s="245"/>
      <c r="F1190" s="245"/>
      <c r="G1190" s="245"/>
      <c r="H1190" s="245"/>
    </row>
    <row r="1191" spans="1:8" ht="12" x14ac:dyDescent="0.3">
      <c r="A1191" s="243">
        <v>1187</v>
      </c>
      <c r="B1191" s="336" t="str">
        <f t="shared" si="18"/>
        <v>Precision tubes, seamless, of circular cross-section, of iron or non-alloy steel, cold-drawn or cold-rolled "cold-reduced" (excl. line pipe of a kind used for oil or gas pipelines or casing and tubing of a kind used for drilling for oil or gas)</v>
      </c>
      <c r="C1191" s="336" t="s">
        <v>1824</v>
      </c>
      <c r="D1191" s="245"/>
      <c r="E1191" s="245"/>
      <c r="F1191" s="245"/>
      <c r="G1191" s="245"/>
      <c r="H1191" s="245"/>
    </row>
    <row r="1192" spans="1:8" ht="12" x14ac:dyDescent="0.3">
      <c r="A1192" s="243">
        <v>1188</v>
      </c>
      <c r="B1192" s="336" t="str">
        <f t="shared" si="18"/>
        <v>Tubes, pipes and hollow profiles, seamless, of circular cross-section, of iron or non-alloy steel, cold-drawn or cold-rolled "cold-reduced" (excl. cast iron products, line pipe of a kind used for oil or gas pipelines, casing and tubing of a kind used for drilling for oil or gas and precision tubes)</v>
      </c>
      <c r="C1192" s="336" t="s">
        <v>1827</v>
      </c>
      <c r="D1192" s="245"/>
      <c r="E1192" s="245"/>
      <c r="F1192" s="245"/>
      <c r="G1192" s="245"/>
      <c r="H1192" s="245"/>
    </row>
    <row r="1193" spans="1:8" ht="12" x14ac:dyDescent="0.3">
      <c r="A1193" s="243">
        <v>1189</v>
      </c>
      <c r="B1193" s="336" t="str">
        <f t="shared" si="18"/>
        <v>Tubes, pipes and hollow profiles, seamless, of circular cross-section, of iron or non-alloy steel, not cold-drawn or cold-rolled "cold-reduced" (excl. cast iron products, line pipe of a kind used for oil or gas pipelines, casing and tubing of a kind used for drilling for oil or gas)</v>
      </c>
      <c r="C1193" s="336" t="s">
        <v>1828</v>
      </c>
      <c r="D1193" s="245"/>
      <c r="E1193" s="245"/>
      <c r="F1193" s="245"/>
      <c r="G1193" s="245"/>
      <c r="H1193" s="245"/>
    </row>
    <row r="1194" spans="1:8" ht="12" x14ac:dyDescent="0.3">
      <c r="A1194" s="243">
        <v>1190</v>
      </c>
      <c r="B1194" s="336" t="str">
        <f t="shared" si="18"/>
        <v>Threaded or threadable tubes "gas pipe", seamless, of iron or non-alloy steel (excl. of cast iron)</v>
      </c>
      <c r="C1194" s="336" t="s">
        <v>1831</v>
      </c>
      <c r="D1194" s="245"/>
      <c r="E1194" s="245"/>
      <c r="F1194" s="245"/>
      <c r="G1194" s="245"/>
      <c r="H1194" s="245"/>
    </row>
    <row r="1195" spans="1:8" ht="12" x14ac:dyDescent="0.3">
      <c r="A1195" s="243">
        <v>1191</v>
      </c>
      <c r="B1195" s="336" t="str">
        <f t="shared" si="18"/>
        <v>Tubes, pipes and hollow profiles, seamless, of circular cross-section, of iron or non-alloy steel, of an external diameter of &lt;= 168,3 mm (excl. cold-drawn or cold-rolled, of cast iron, line pipe of a kind used for oil or gas pipelines, casing, tubing and drill pipe of a kind used in drilling for oil or gas and tubes, and gas pipes of subheading 7304 39 50)</v>
      </c>
      <c r="C1195" s="336" t="s">
        <v>1834</v>
      </c>
      <c r="D1195" s="245"/>
      <c r="E1195" s="245"/>
      <c r="F1195" s="245"/>
      <c r="G1195" s="245"/>
      <c r="H1195" s="245"/>
    </row>
    <row r="1196" spans="1:8" ht="12" x14ac:dyDescent="0.3">
      <c r="A1196" s="243">
        <v>1192</v>
      </c>
      <c r="B1196" s="336" t="str">
        <f t="shared" si="18"/>
        <v>Tubes, pipes and hollow profiles, seamless, of circular cross-section, of iron or non-alloy steel, of an external diameter of &gt; 168,3 mm but &lt;= 406,4 mm (excl. cold-drawn or cold-rolled, of cast iron, line pipe of a kind used for oil or gas pipelines, casing, tubing and drill pipe of a kind used in drilling for oil or gas and tubes, and gas pipes of subheading 7304 39 50)</v>
      </c>
      <c r="C1196" s="336" t="s">
        <v>1837</v>
      </c>
      <c r="D1196" s="245"/>
      <c r="E1196" s="245"/>
      <c r="F1196" s="245"/>
      <c r="G1196" s="245"/>
      <c r="H1196" s="245"/>
    </row>
    <row r="1197" spans="1:8" ht="12" x14ac:dyDescent="0.3">
      <c r="A1197" s="243">
        <v>1193</v>
      </c>
      <c r="B1197" s="336" t="str">
        <f t="shared" si="18"/>
        <v>Tubes, pipes and hollow profiles, seamless, of circular cross-section, of iron or non-alloy steel, of an external diameter of &gt; 406,4 mm (excl. cold-drawn or cold-rolled, of cast iron, line pipe of a kind used for oil or gas pipelines, casing, tubing and drill pipe of a kind used in drilling for oil or gas and tubes, and gas pipes of subheading 7304 39 50)</v>
      </c>
      <c r="C1197" s="336" t="s">
        <v>1840</v>
      </c>
      <c r="D1197" s="245"/>
      <c r="E1197" s="245"/>
      <c r="F1197" s="245"/>
      <c r="G1197" s="245"/>
      <c r="H1197" s="245"/>
    </row>
    <row r="1198" spans="1:8" ht="12" x14ac:dyDescent="0.3">
      <c r="A1198" s="243">
        <v>1194</v>
      </c>
      <c r="B1198" s="336" t="str">
        <f t="shared" si="18"/>
        <v>Tubes, pipes and hollow profiles, seamless, of circular cross-section, of stainless steel, cold-drawn or cold-rolled "cold-reduced" (excl. line pipe of a kind used for oil or gas pipelines, casing and tubing of a kind used for drilling for oil or gas)</v>
      </c>
      <c r="C1198" s="336" t="s">
        <v>1843</v>
      </c>
      <c r="D1198" s="245"/>
      <c r="E1198" s="245"/>
      <c r="F1198" s="245"/>
      <c r="G1198" s="245"/>
      <c r="H1198" s="245"/>
    </row>
    <row r="1199" spans="1:8" ht="12" x14ac:dyDescent="0.3">
      <c r="A1199" s="243">
        <v>1195</v>
      </c>
      <c r="B1199" s="336" t="str">
        <f t="shared" si="18"/>
        <v>Tubes, pipes and hollow profiles, seamless, of circular cross-section, of stainless steel, not cold-drawn or cold-rolled "cold-reduced" (excl. line pipe of a kind used for oil or gas pipelines or of a kind used for drilling for oil or gas)</v>
      </c>
      <c r="C1199" s="336" t="s">
        <v>1844</v>
      </c>
      <c r="D1199" s="245"/>
      <c r="E1199" s="245"/>
      <c r="F1199" s="245"/>
      <c r="G1199" s="245"/>
      <c r="H1199" s="245"/>
    </row>
    <row r="1200" spans="1:8" ht="12" x14ac:dyDescent="0.3">
      <c r="A1200" s="243">
        <v>1196</v>
      </c>
      <c r="B1200" s="336" t="str">
        <f t="shared" si="18"/>
        <v>Tubes, pipes and hollow profiles, seamless, of circular cross-section, of stainless steel, of an external diameter of &lt;= 168,3 mm (excl. cold-drawn or cold-rolled, line pipe of a kind used for oil or gas pipelines, and casing and tubing of a kind used for drilling for oil or gas and tubes)</v>
      </c>
      <c r="C1200" s="336" t="s">
        <v>1847</v>
      </c>
      <c r="D1200" s="245"/>
      <c r="E1200" s="245"/>
      <c r="F1200" s="245"/>
      <c r="G1200" s="245"/>
      <c r="H1200" s="245"/>
    </row>
    <row r="1201" spans="1:8" ht="12" x14ac:dyDescent="0.3">
      <c r="A1201" s="243">
        <v>1197</v>
      </c>
      <c r="B1201" s="336" t="str">
        <f t="shared" si="18"/>
        <v>Tubes, pipes and hollow profiles, seamless, of circular cross-section, of stainless steel, of an external diameter of &gt; 168,3 mm but &lt;= 406,4 mm (excl. cold-drawn or cold-rolled, line pipe of a kind used for oil or gas pipelines, and casing and tubing of a kind used for drilling for oil or gas and tubes)</v>
      </c>
      <c r="C1201" s="336" t="s">
        <v>1850</v>
      </c>
      <c r="D1201" s="245"/>
      <c r="E1201" s="245"/>
      <c r="F1201" s="245"/>
      <c r="G1201" s="245"/>
      <c r="H1201" s="245"/>
    </row>
    <row r="1202" spans="1:8" ht="12" x14ac:dyDescent="0.3">
      <c r="A1202" s="243">
        <v>1198</v>
      </c>
      <c r="B1202" s="336" t="str">
        <f t="shared" si="18"/>
        <v>Tubes, pipes and hollow profiles, seamless, of circular cross-section, of stainless steel, of an external diameter of &gt; 406,4 mm (excl. cold-drawn or cold-rolled, line pipe of a kind used for oil or gas pipelines, and casing and tubing of a kind used for drilling for oil or gas and tubes)</v>
      </c>
      <c r="C1202" s="336" t="s">
        <v>1853</v>
      </c>
      <c r="D1202" s="245"/>
      <c r="E1202" s="245"/>
      <c r="F1202" s="245"/>
      <c r="G1202" s="245"/>
      <c r="H1202" s="245"/>
    </row>
    <row r="1203" spans="1:8" ht="12" x14ac:dyDescent="0.3">
      <c r="A1203" s="243">
        <v>1199</v>
      </c>
      <c r="B1203" s="336" t="str">
        <f t="shared" si="18"/>
        <v>Tubes, pipes and hollow profiles, seamless, of circular cross-section, of alloy steel other than stainless, cold-drawn or cold-rolled "cold-reduced" (excl. line pipe of a kind used for oil or gas pipelines, casing and tubing of a kind used for drilling for oil)</v>
      </c>
      <c r="C1203" s="336" t="s">
        <v>1854</v>
      </c>
      <c r="D1203" s="245"/>
      <c r="E1203" s="245"/>
      <c r="F1203" s="245"/>
      <c r="G1203" s="245"/>
      <c r="H1203" s="245"/>
    </row>
    <row r="1204" spans="1:8" ht="12" x14ac:dyDescent="0.3">
      <c r="A1204" s="243">
        <v>1200</v>
      </c>
      <c r="B1204" s="336" t="str">
        <f t="shared" si="18"/>
        <v>Tubes, pipes and hollow profiles, seamless, of circular cross-section, of alloy steel other than stainless, cold-drawn or cold-rolled "cold-reduced", straight and of uniform wall-thickness, containing by weight &gt;= 0,9% but &lt;= 1,15% carbon and &gt;= 0,5% but &lt;= 2% chromium, whether or not containing by weight &lt;= 0,5% molybdenum (excl. tubes, pipes and hollow profiles of subheadings 7304 19 to 7304 29)</v>
      </c>
      <c r="C1204" s="336" t="s">
        <v>1857</v>
      </c>
      <c r="D1204" s="245"/>
      <c r="E1204" s="245"/>
      <c r="F1204" s="245"/>
      <c r="G1204" s="245"/>
      <c r="H1204" s="245"/>
    </row>
    <row r="1205" spans="1:8" ht="12" x14ac:dyDescent="0.3">
      <c r="A1205" s="243">
        <v>1201</v>
      </c>
      <c r="B1205" s="336" t="str">
        <f t="shared" si="18"/>
        <v>Precision tubes, seamless, of circular cross-section, of alloy steel other than stainless, cold-drawn or cold-rolled "cold-reduced" (excl. line pipe of a kind used for oil or gas pipelines, casing and tubing of a kind used for drilling for oil and tubes, and pipes and hollow profiles, straight and of uniform wall-thickness, containing by weight &gt;= 0,9% but &lt;= 1,15% carbon and &gt;= 0,5% but &lt;= 2% chrome, whether or not containing by weight &lt;= 0,5% molybdenum)</v>
      </c>
      <c r="C1205" s="336" t="s">
        <v>1860</v>
      </c>
      <c r="D1205" s="245"/>
      <c r="E1205" s="245"/>
      <c r="F1205" s="245"/>
      <c r="G1205" s="245"/>
      <c r="H1205" s="245"/>
    </row>
    <row r="1206" spans="1:8" ht="12" x14ac:dyDescent="0.3">
      <c r="A1206" s="243">
        <v>1202</v>
      </c>
      <c r="B1206" s="336" t="str">
        <f t="shared" si="18"/>
        <v>Tubes, pipes and hollow profiles, seamless, of circular cross-section, of alloy steel other than stainless, not cold-drawn or cold-rolled "cold-reduced" (excl. line pipe of a kind used for oil or gas pipelines, casing and tubing of a kind used for drilling for oil, precision tubes, and , pipes and hollow profiles, straight and of uniform wall-thickness, containing by weight &gt;= 0,9% but &lt;= 1,15% carbon and &gt;= 0,5% but &lt;= 2% chrome, whether or not containing by weight &lt;= 0,5% molybdenum)</v>
      </c>
      <c r="C1206" s="336" t="s">
        <v>1863</v>
      </c>
      <c r="D1206" s="245"/>
      <c r="E1206" s="245"/>
      <c r="F1206" s="245"/>
      <c r="G1206" s="245"/>
      <c r="H1206" s="245"/>
    </row>
    <row r="1207" spans="1:8" ht="12" x14ac:dyDescent="0.3">
      <c r="A1207" s="243">
        <v>1203</v>
      </c>
      <c r="B1207" s="336" t="str">
        <f t="shared" si="18"/>
        <v>Tubes, pipes and hollow profiles, seamless, of circular cross-section, of alloy steel other than stainless, not cold-drawn or cold-rolled "cold-reduced" (excl. line pipe of a kind used for oil or gas pipelines, casing and tubing of a kind used for drilling for oil)</v>
      </c>
      <c r="C1207" s="336" t="s">
        <v>1864</v>
      </c>
      <c r="D1207" s="245"/>
      <c r="E1207" s="245"/>
      <c r="F1207" s="245"/>
      <c r="G1207" s="245"/>
      <c r="H1207" s="245"/>
    </row>
    <row r="1208" spans="1:8" ht="12" x14ac:dyDescent="0.3">
      <c r="A1208" s="243">
        <v>1204</v>
      </c>
      <c r="B1208" s="336" t="str">
        <f t="shared" si="18"/>
        <v>Tubes, pipes and hollow profiles of alloy steel (excl. stainless), seamless, of circular cross-section (not cold-drawn or cold-rolled), straight and of uniform wall-thickness, containing by weight &gt;= 0,9% but &lt;= 1,15% carbon and &gt;= 0,5% but &lt;= 2% chromium, whether or not containing by weight &lt;= 0,5% molybdenum (excl. tubes, pipes and hollow profiles of subheadings 7304 19 to 7304 29)</v>
      </c>
      <c r="C1208" s="336" t="s">
        <v>1867</v>
      </c>
      <c r="D1208" s="245"/>
      <c r="E1208" s="245"/>
      <c r="F1208" s="245"/>
      <c r="G1208" s="245"/>
      <c r="H1208" s="245"/>
    </row>
    <row r="1209" spans="1:8" ht="12" x14ac:dyDescent="0.3">
      <c r="A1209" s="243">
        <v>1205</v>
      </c>
      <c r="B1209" s="336" t="str">
        <f t="shared" si="18"/>
        <v>Tubes, pipes and hollow profiles, seamless, of circular cross-section, of alloy steel other than stainless, of an external diameter of &lt;= 168,3 mm (excl. cold-drawn or cold-rolled, line pipe of a kind used for oil or gas pipelines, casing and tubing of a kind used for drilling for oil or gas, and products of subheading 7304 59 30)</v>
      </c>
      <c r="C1209" s="336" t="s">
        <v>1870</v>
      </c>
      <c r="D1209" s="245"/>
      <c r="E1209" s="245"/>
      <c r="F1209" s="245"/>
      <c r="G1209" s="245"/>
      <c r="H1209" s="245"/>
    </row>
    <row r="1210" spans="1:8" ht="12" x14ac:dyDescent="0.3">
      <c r="A1210" s="243">
        <v>1206</v>
      </c>
      <c r="B1210" s="336" t="str">
        <f t="shared" si="18"/>
        <v>Tubes, pipes and hollow profiles, seamless, of circular cross-section, of alloy steel other than stainless, of an external diameter of &gt; 168,3 mm but &lt;= 406,4 mm (excl. cold-drawn or cold-rolled, line pipe of a kind used for oil or gas pipelines, casing and tubing of a kind used for drilling for oil or gas, and products of subheading 7304 59 30)</v>
      </c>
      <c r="C1210" s="336" t="s">
        <v>1873</v>
      </c>
      <c r="D1210" s="245"/>
      <c r="E1210" s="245"/>
      <c r="F1210" s="245"/>
      <c r="G1210" s="245"/>
      <c r="H1210" s="245"/>
    </row>
    <row r="1211" spans="1:8" ht="12" x14ac:dyDescent="0.3">
      <c r="A1211" s="243">
        <v>1207</v>
      </c>
      <c r="B1211" s="336" t="str">
        <f t="shared" si="18"/>
        <v>Tubes, pipes and hollow profiles, seamless, of circular cross-section, of alloy steel other than stainless, of an external diameter of &gt; 406,4 mm (excl. cold-drawn or cold-rolled, line pipe of a kind used for oil or gas pipelines, casing and tubing of a kind used for drilling for oil or gas, and products of subheading 7304 59 30)</v>
      </c>
      <c r="C1211" s="336" t="s">
        <v>1876</v>
      </c>
      <c r="D1211" s="245"/>
      <c r="E1211" s="245"/>
      <c r="F1211" s="245"/>
      <c r="G1211" s="245"/>
      <c r="H1211" s="245"/>
    </row>
    <row r="1212" spans="1:8" ht="12" x14ac:dyDescent="0.3">
      <c r="A1212" s="243">
        <v>1208</v>
      </c>
      <c r="B1212" s="336" t="str">
        <f t="shared" si="18"/>
        <v>Tubes, pipes and hollow profiles, seamless, of non-circular cross-section, of iron or steel (excl. products of cast iron)</v>
      </c>
      <c r="C1212" s="336" t="s">
        <v>1879</v>
      </c>
      <c r="D1212" s="245"/>
      <c r="E1212" s="245"/>
      <c r="F1212" s="245"/>
      <c r="G1212" s="245"/>
      <c r="H1212" s="245"/>
    </row>
    <row r="1213" spans="1:8" ht="12" x14ac:dyDescent="0.3">
      <c r="A1213" s="243">
        <v>1209</v>
      </c>
      <c r="B1213" s="336" t="str">
        <f t="shared" si="18"/>
        <v>Tubes and pipes, having circular cross-sections and an external diameter of &gt; 406,4 mm, of flat-rolled products of iron or steel "e.g., welded, riveted or similarly closed"</v>
      </c>
      <c r="C1213" s="336" t="s">
        <v>1880</v>
      </c>
      <c r="D1213" s="245"/>
      <c r="E1213" s="245"/>
      <c r="F1213" s="245"/>
      <c r="G1213" s="245"/>
      <c r="H1213" s="245"/>
    </row>
    <row r="1214" spans="1:8" ht="12" x14ac:dyDescent="0.3">
      <c r="A1214" s="243">
        <v>1210</v>
      </c>
      <c r="B1214" s="336" t="str">
        <f t="shared" si="18"/>
        <v>Line pipe of a kind used for oil or gas pipelines, having circular cross-sections and an external diameter of &gt; 406,4 mm, of iron or steel, longitudinally submerged arc welded</v>
      </c>
      <c r="C1214" s="336" t="s">
        <v>1883</v>
      </c>
      <c r="D1214" s="245"/>
      <c r="E1214" s="245"/>
      <c r="F1214" s="245"/>
      <c r="G1214" s="245"/>
      <c r="H1214" s="245"/>
    </row>
    <row r="1215" spans="1:8" ht="12" x14ac:dyDescent="0.3">
      <c r="A1215" s="243">
        <v>1211</v>
      </c>
      <c r="B1215" s="336" t="str">
        <f t="shared" si="18"/>
        <v>Line pipe of a kind used for oil or gas pipelines, having circular cross-sections and an external diameter of &gt; 406,4 mm, of iron or steel, longitudinally arc welded (excl. products longitudinally submerged arc welded)</v>
      </c>
      <c r="C1215" s="336" t="s">
        <v>1886</v>
      </c>
      <c r="D1215" s="245"/>
      <c r="E1215" s="245"/>
      <c r="F1215" s="245"/>
      <c r="G1215" s="245"/>
      <c r="H1215" s="245"/>
    </row>
    <row r="1216" spans="1:8" ht="12" x14ac:dyDescent="0.3">
      <c r="A1216" s="243">
        <v>1212</v>
      </c>
      <c r="B1216" s="336" t="str">
        <f t="shared" si="18"/>
        <v>Line pipe of a kind used for oil or gas pipelines, having circular cross-sections and an external diameter of &gt; 406,4 mm, of flat-rolled products of iron or steel (excl. products longitudinally arc welded)</v>
      </c>
      <c r="C1216" s="336" t="s">
        <v>1889</v>
      </c>
      <c r="D1216" s="245"/>
      <c r="E1216" s="245"/>
      <c r="F1216" s="245"/>
      <c r="G1216" s="245"/>
      <c r="H1216" s="245"/>
    </row>
    <row r="1217" spans="1:8" ht="12" x14ac:dyDescent="0.3">
      <c r="A1217" s="243">
        <v>1213</v>
      </c>
      <c r="B1217" s="336" t="str">
        <f t="shared" si="18"/>
        <v>Casing of a kind used in drilling for oil or gas, having circular cross-sections and an external diameter of &gt; 406,4 mm, of flat-rolled products of iron or steel</v>
      </c>
      <c r="C1217" s="336" t="s">
        <v>1892</v>
      </c>
      <c r="D1217" s="245"/>
      <c r="E1217" s="245"/>
      <c r="F1217" s="245"/>
      <c r="G1217" s="245"/>
      <c r="H1217" s="245"/>
    </row>
    <row r="1218" spans="1:8" ht="12" x14ac:dyDescent="0.3">
      <c r="A1218" s="243">
        <v>1214</v>
      </c>
      <c r="B1218" s="336" t="str">
        <f t="shared" si="18"/>
        <v>Tubes and pipes having circular cross-sections and an external diameter of &gt; 406,4 mm, of iron or steel, longitudinally welded (excl. products of a kind used for oil or gas pipelines or of a kind used in drilling for oil or gas)</v>
      </c>
      <c r="C1218" s="336" t="s">
        <v>1895</v>
      </c>
      <c r="D1218" s="245"/>
      <c r="E1218" s="245"/>
      <c r="F1218" s="245"/>
      <c r="G1218" s="245"/>
      <c r="H1218" s="245"/>
    </row>
    <row r="1219" spans="1:8" ht="12" x14ac:dyDescent="0.3">
      <c r="A1219" s="243">
        <v>1215</v>
      </c>
      <c r="B1219" s="336" t="str">
        <f t="shared" si="18"/>
        <v>Tubes and pipes having circular cross-sections and an external diameter of &gt; 406,4 mm, of iron or steel, welded (excl. products longitudinally welded or of a kind used for oil or gas pipelines or of a kind used in drilling for oil or gas)</v>
      </c>
      <c r="C1219" s="336" t="s">
        <v>1898</v>
      </c>
      <c r="D1219" s="245"/>
      <c r="E1219" s="245"/>
      <c r="F1219" s="245"/>
      <c r="G1219" s="245"/>
      <c r="H1219" s="245"/>
    </row>
    <row r="1220" spans="1:8" ht="12" x14ac:dyDescent="0.3">
      <c r="A1220" s="243">
        <v>1216</v>
      </c>
      <c r="B1220" s="336" t="str">
        <f t="shared" si="18"/>
        <v>Tubes and pipes having circular cross-sections and an external diameter of &gt; 406,4 mm, of flat-rolled products of iron or steel, welded (excl. welded products or products of a kind used for oil or gas pipelines or of a kind used in drilling for oil or gas)</v>
      </c>
      <c r="C1220" s="336" t="s">
        <v>1901</v>
      </c>
      <c r="D1220" s="245"/>
      <c r="E1220" s="245"/>
      <c r="F1220" s="245"/>
      <c r="G1220" s="245"/>
      <c r="H1220" s="245"/>
    </row>
    <row r="1221" spans="1:8" ht="12" x14ac:dyDescent="0.3">
      <c r="A1221" s="243">
        <v>1217</v>
      </c>
      <c r="B1221" s="336" t="str">
        <f t="shared" si="18"/>
        <v>Tubes, pipes and hollow profiles "e.g., open seam or welded, riveted or similarly closed", of iron or steel (excl. of cast iron, seamless tubes and pipes and tubes having internal and external circular cross-sections and an external diameter of &gt; 406,4 mm)</v>
      </c>
      <c r="C1221" s="336" t="s">
        <v>1902</v>
      </c>
      <c r="D1221" s="245"/>
      <c r="E1221" s="245"/>
      <c r="F1221" s="245"/>
      <c r="G1221" s="245"/>
      <c r="H1221" s="245"/>
    </row>
    <row r="1222" spans="1:8" ht="12" x14ac:dyDescent="0.3">
      <c r="A1222" s="243">
        <v>1218</v>
      </c>
      <c r="B1222" s="336" t="str">
        <f t="shared" ref="B1222:B1285" si="19">IFERROR(INDEX(C1222:M1222,$A$3-2),$C1222)</f>
        <v>Line pipe of a kind used for oil or gas pipelines, welded, of flat-rolled products of stainless steel, of an external diameter of &lt;= 406,4 mm</v>
      </c>
      <c r="C1222" s="336" t="s">
        <v>1905</v>
      </c>
      <c r="D1222" s="245"/>
      <c r="E1222" s="245"/>
      <c r="F1222" s="245"/>
      <c r="G1222" s="245"/>
      <c r="H1222" s="245"/>
    </row>
    <row r="1223" spans="1:8" ht="12" x14ac:dyDescent="0.3">
      <c r="A1223" s="243">
        <v>1219</v>
      </c>
      <c r="B1223" s="336" t="str">
        <f t="shared" si="19"/>
        <v>Line pipe of a kind used for oil or gas pipelines, welded, of flat-rolled products of iron or steel, of an external diameter of &lt;= 406,4 mm (excl. products of stainless steel or of cast iron)</v>
      </c>
      <c r="C1223" s="336" t="s">
        <v>1908</v>
      </c>
      <c r="D1223" s="245"/>
      <c r="E1223" s="245"/>
      <c r="F1223" s="245"/>
      <c r="G1223" s="245"/>
      <c r="H1223" s="245"/>
    </row>
    <row r="1224" spans="1:8" ht="12" x14ac:dyDescent="0.3">
      <c r="A1224" s="243">
        <v>1220</v>
      </c>
      <c r="B1224" s="336" t="str">
        <f t="shared" si="19"/>
        <v>Casing and tubing of a kind used in drilling for oil or gas, welded, of flat-rolled products of stainless steel, of an external diameter of &lt;= 406,4 mm</v>
      </c>
      <c r="C1224" s="336" t="s">
        <v>1911</v>
      </c>
      <c r="D1224" s="245"/>
      <c r="E1224" s="245"/>
      <c r="F1224" s="245"/>
      <c r="G1224" s="245"/>
      <c r="H1224" s="245"/>
    </row>
    <row r="1225" spans="1:8" ht="12" x14ac:dyDescent="0.3">
      <c r="A1225" s="243">
        <v>1221</v>
      </c>
      <c r="B1225" s="336" t="str">
        <f t="shared" si="19"/>
        <v>Casing and tubing of a kind used in drilling for oil or gas, welded, of flat-rolled products of iron or steel, of an external diameter of &lt;= 406,4 mm (excl. products of stainless steel or of cast iron)</v>
      </c>
      <c r="C1225" s="336" t="s">
        <v>1914</v>
      </c>
      <c r="D1225" s="245"/>
      <c r="E1225" s="245"/>
      <c r="F1225" s="245"/>
      <c r="G1225" s="245"/>
      <c r="H1225" s="245"/>
    </row>
    <row r="1226" spans="1:8" ht="12" x14ac:dyDescent="0.3">
      <c r="A1226" s="243">
        <v>1222</v>
      </c>
      <c r="B1226" s="336" t="str">
        <f t="shared" si="19"/>
        <v>Tubes, pipes and hollow profiles, welded, of circular cross-section, of iron or non-alloy steel (excl. products having internal and external circular cross-sections and an external diameter of &gt; 406,4 mm, or line pipe of a kind used for oil or gas pipelines or casing and tubing of a kind used in drilling for oil or gas)</v>
      </c>
      <c r="C1226" s="336" t="s">
        <v>1915</v>
      </c>
      <c r="D1226" s="245"/>
      <c r="E1226" s="245"/>
      <c r="F1226" s="245"/>
      <c r="G1226" s="245"/>
      <c r="H1226" s="245"/>
    </row>
    <row r="1227" spans="1:8" ht="12" x14ac:dyDescent="0.3">
      <c r="A1227" s="243">
        <v>1223</v>
      </c>
      <c r="B1227" s="336" t="str">
        <f t="shared" si="19"/>
        <v>Precision tubes, welded, of circular cross-section, of iron or non-alloy steel, cold-drawn or cold-rolled "cold-reduced"</v>
      </c>
      <c r="C1227" s="336" t="s">
        <v>1918</v>
      </c>
      <c r="D1227" s="245"/>
      <c r="E1227" s="245"/>
      <c r="F1227" s="245"/>
      <c r="G1227" s="245"/>
      <c r="H1227" s="245"/>
    </row>
    <row r="1228" spans="1:8" ht="12" x14ac:dyDescent="0.3">
      <c r="A1228" s="243">
        <v>1224</v>
      </c>
      <c r="B1228" s="336" t="str">
        <f t="shared" si="19"/>
        <v>Precision tubes, welded, of circular cross-section, of iron or non-alloy steel (excl. cold-drawn or cold-rolled)</v>
      </c>
      <c r="C1228" s="336" t="s">
        <v>1921</v>
      </c>
      <c r="D1228" s="245"/>
      <c r="E1228" s="245"/>
      <c r="F1228" s="245"/>
      <c r="G1228" s="245"/>
      <c r="H1228" s="245"/>
    </row>
    <row r="1229" spans="1:8" ht="12" x14ac:dyDescent="0.3">
      <c r="A1229" s="243">
        <v>1225</v>
      </c>
      <c r="B1229" s="336" t="str">
        <f t="shared" si="19"/>
        <v>Threaded or threadable tubes "gas pipe", welded, of circular cross-section, of iron or non-alloy steel, plated or coated with zinc</v>
      </c>
      <c r="C1229" s="336" t="s">
        <v>1924</v>
      </c>
      <c r="D1229" s="245"/>
      <c r="E1229" s="245"/>
      <c r="F1229" s="245"/>
      <c r="G1229" s="245"/>
      <c r="H1229" s="245"/>
    </row>
    <row r="1230" spans="1:8" ht="12" x14ac:dyDescent="0.3">
      <c r="A1230" s="243">
        <v>1226</v>
      </c>
      <c r="B1230" s="336" t="str">
        <f t="shared" si="19"/>
        <v>Threaded or threadable tubes "gas pipe", welded, of circular cross-section, of iron or non-alloy steel (excl. products plated or coated with zinc)</v>
      </c>
      <c r="C1230" s="336" t="s">
        <v>1927</v>
      </c>
      <c r="D1230" s="245"/>
      <c r="E1230" s="245"/>
      <c r="F1230" s="245"/>
      <c r="G1230" s="245"/>
      <c r="H1230" s="245"/>
    </row>
    <row r="1231" spans="1:8" ht="12" x14ac:dyDescent="0.3">
      <c r="A1231" s="243">
        <v>1227</v>
      </c>
      <c r="B1231" s="336" t="str">
        <f t="shared" si="19"/>
        <v>Other tubes, pipes and hollow profiles, welded, of circular cross-section, of iron or non-alloy steel, of an external diameter of &lt;= 168,3 mm, plated or coated with zinc (excl. line pipe of a kind used for oil or gas pipelines or casing and tubingof a kind used in drilling for oil or gas)</v>
      </c>
      <c r="C1231" s="336" t="s">
        <v>1930</v>
      </c>
      <c r="D1231" s="245"/>
      <c r="E1231" s="245"/>
      <c r="F1231" s="245"/>
      <c r="G1231" s="245"/>
      <c r="H1231" s="245"/>
    </row>
    <row r="1232" spans="1:8" ht="12" x14ac:dyDescent="0.3">
      <c r="A1232" s="243">
        <v>1228</v>
      </c>
      <c r="B1232" s="336" t="str">
        <f t="shared" si="19"/>
        <v>Other tubes, pipes and hollow profiles, welded, of circular cross-section, of iron or non-alloy steel of an external diameter of &lt;= 168,3 mm (excl. plated or coated with zinc and line pipe of a kind used for oil or gas pipelines, casing and tubing of a kind used in drilling for oil or gas, precision tubes and threaded or threadable tubes "gas pipe")</v>
      </c>
      <c r="C1232" s="336" t="s">
        <v>1933</v>
      </c>
      <c r="D1232" s="245"/>
      <c r="E1232" s="245"/>
      <c r="F1232" s="245"/>
      <c r="G1232" s="245"/>
      <c r="H1232" s="245"/>
    </row>
    <row r="1233" spans="1:8" ht="12" x14ac:dyDescent="0.3">
      <c r="A1233" s="243">
        <v>1229</v>
      </c>
      <c r="B1233" s="336" t="str">
        <f t="shared" si="19"/>
        <v>Tubes, pipes and hollow profiles, welded, having a circular cross-section, of iron or steel, of an external diameter of &gt; 168,3 mm but &lt;= 406,4 mm (excl. line pipe of a kind used for oil or gas pipelines or casing and tubing of a kind used in drilling for oil or gas, or precision steel tubes, electrical conduit tubes or threaded or threadable tubes "gas pipe")</v>
      </c>
      <c r="C1233" s="336" t="s">
        <v>1936</v>
      </c>
      <c r="D1233" s="245"/>
      <c r="E1233" s="245"/>
      <c r="F1233" s="245"/>
      <c r="G1233" s="245"/>
      <c r="H1233" s="245"/>
    </row>
    <row r="1234" spans="1:8" ht="12" x14ac:dyDescent="0.3">
      <c r="A1234" s="243">
        <v>1230</v>
      </c>
      <c r="B1234" s="336" t="str">
        <f t="shared" si="19"/>
        <v>Tubes, pipes and hollow profiles, welded, of circular cross-section, of stainless steel (excl. products having internal and external circular cross-sections and an external diameter of &gt; 406,4 mm, and products of a kind used for oil or gas pipelines or of a kind used in drilling for oil or gas)</v>
      </c>
      <c r="C1234" s="336" t="s">
        <v>1937</v>
      </c>
      <c r="D1234" s="245"/>
      <c r="E1234" s="245"/>
      <c r="F1234" s="245"/>
      <c r="G1234" s="245"/>
      <c r="H1234" s="245"/>
    </row>
    <row r="1235" spans="1:8" ht="12" x14ac:dyDescent="0.3">
      <c r="A1235" s="243">
        <v>1231</v>
      </c>
      <c r="B1235" s="336" t="str">
        <f t="shared" si="19"/>
        <v>Tubes, pipes and hollow profiles, welded, of circular cross-section, of stainless steel, cold-drawn or cold-rolled "cold-reduced" (excl. products having internal and external circular cross-sections and an external diameter of &gt; 406,4 mm, and line pipe of a kind used for oil or gas pipelines or casing and tubing of a kind used in drilling for oil or gas)</v>
      </c>
      <c r="C1235" s="336" t="s">
        <v>1940</v>
      </c>
      <c r="D1235" s="245"/>
      <c r="E1235" s="245"/>
      <c r="F1235" s="245"/>
      <c r="G1235" s="245"/>
      <c r="H1235" s="245"/>
    </row>
    <row r="1236" spans="1:8" ht="12" x14ac:dyDescent="0.3">
      <c r="A1236" s="243">
        <v>1232</v>
      </c>
      <c r="B1236" s="336" t="str">
        <f t="shared" si="19"/>
        <v>Tubes, pipes and hollow profiles, welded, of circular cross-section, of stainless steel (excl. products cold-drawn or cold-rolled "cold-reduced", tubes and pipes having internal and external circular cross-sections and an external diameter of &gt; 406,4 mm, and line pipe of a kind used for oil or gas pipelines or casing and tubing of a kind used in drilling for oil or gas)</v>
      </c>
      <c r="C1236" s="336" t="s">
        <v>1943</v>
      </c>
      <c r="D1236" s="245"/>
      <c r="E1236" s="245"/>
      <c r="F1236" s="245"/>
      <c r="G1236" s="245"/>
      <c r="H1236" s="245"/>
    </row>
    <row r="1237" spans="1:8" ht="12" x14ac:dyDescent="0.3">
      <c r="A1237" s="243">
        <v>1233</v>
      </c>
      <c r="B1237" s="336" t="str">
        <f t="shared" si="19"/>
        <v>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v>
      </c>
      <c r="C1237" s="336" t="s">
        <v>1944</v>
      </c>
      <c r="D1237" s="245"/>
      <c r="E1237" s="245"/>
      <c r="F1237" s="245"/>
      <c r="G1237" s="245"/>
      <c r="H1237" s="245"/>
    </row>
    <row r="1238" spans="1:8" ht="12" x14ac:dyDescent="0.3">
      <c r="A1238" s="243">
        <v>1234</v>
      </c>
      <c r="B1238" s="336" t="str">
        <f t="shared" si="19"/>
        <v>Precision steel tubes, welded, of circular cross-section, of alloy steel other than stainless, cold-drawn or cold-rolled "cold-reduced"</v>
      </c>
      <c r="C1238" s="336" t="s">
        <v>1947</v>
      </c>
      <c r="D1238" s="245"/>
      <c r="E1238" s="245"/>
      <c r="F1238" s="245"/>
      <c r="G1238" s="245"/>
      <c r="H1238" s="245"/>
    </row>
    <row r="1239" spans="1:8" ht="12" x14ac:dyDescent="0.3">
      <c r="A1239" s="243">
        <v>1235</v>
      </c>
      <c r="B1239" s="336" t="str">
        <f t="shared" si="19"/>
        <v>Precision steel tubes, welded, of circular cross-section, of alloy steel other than stainless (excl. cold-drawn or cold-rolled)</v>
      </c>
      <c r="C1239" s="336" t="s">
        <v>1950</v>
      </c>
      <c r="D1239" s="245"/>
      <c r="E1239" s="245"/>
      <c r="F1239" s="245"/>
      <c r="G1239" s="245"/>
      <c r="H1239" s="245"/>
    </row>
    <row r="1240" spans="1:8" ht="12" x14ac:dyDescent="0.3">
      <c r="A1240" s="243">
        <v>1236</v>
      </c>
      <c r="B1240" s="336" t="str">
        <f t="shared" si="19"/>
        <v>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 and precision steel tubes)</v>
      </c>
      <c r="C1240" s="336" t="s">
        <v>1953</v>
      </c>
      <c r="D1240" s="245"/>
      <c r="E1240" s="245"/>
      <c r="F1240" s="245"/>
      <c r="G1240" s="245"/>
      <c r="H1240" s="245"/>
    </row>
    <row r="1241" spans="1:8" ht="12" x14ac:dyDescent="0.3">
      <c r="A1241" s="243">
        <v>1237</v>
      </c>
      <c r="B1241" s="336" t="str">
        <f t="shared" si="19"/>
        <v>Tubes and pipes and hollow profiles, welded, of square or rectangular cross-section, of iron or steel</v>
      </c>
      <c r="C1241" s="336" t="s">
        <v>1954</v>
      </c>
      <c r="D1241" s="245"/>
      <c r="E1241" s="245"/>
      <c r="F1241" s="245"/>
      <c r="G1241" s="245"/>
      <c r="H1241" s="245"/>
    </row>
    <row r="1242" spans="1:8" ht="12" x14ac:dyDescent="0.3">
      <c r="A1242" s="243">
        <v>1238</v>
      </c>
      <c r="B1242" s="336" t="str">
        <f t="shared" si="19"/>
        <v>Tubes and pipes and hollow profiles, welded, of square or rectangular cross-section, of stainless steel</v>
      </c>
      <c r="C1242" s="336" t="s">
        <v>1957</v>
      </c>
      <c r="D1242" s="245"/>
      <c r="E1242" s="245"/>
      <c r="F1242" s="245"/>
      <c r="G1242" s="245"/>
      <c r="H1242" s="245"/>
    </row>
    <row r="1243" spans="1:8" ht="12" x14ac:dyDescent="0.3">
      <c r="A1243" s="243">
        <v>1239</v>
      </c>
      <c r="B1243" s="336" t="str">
        <f t="shared" si="19"/>
        <v>Tubes and pipes and hollow profiles, welded, of square or rectangular cross-section, of iron or steel other than stainless steel, with a wall thickness of &lt;= 2 mm</v>
      </c>
      <c r="C1243" s="336" t="s">
        <v>1960</v>
      </c>
      <c r="D1243" s="245"/>
      <c r="E1243" s="245"/>
      <c r="F1243" s="245"/>
      <c r="G1243" s="245"/>
      <c r="H1243" s="245"/>
    </row>
    <row r="1244" spans="1:8" ht="12" x14ac:dyDescent="0.3">
      <c r="A1244" s="243">
        <v>1240</v>
      </c>
      <c r="B1244" s="336" t="str">
        <f t="shared" si="19"/>
        <v>Tubes and pipes and hollow profiles, welded, of square or rectangular cross-section, of iron or steel other than stainless steel, with a wall thickness of &gt; 2 mm</v>
      </c>
      <c r="C1244" s="336" t="s">
        <v>1963</v>
      </c>
      <c r="D1244" s="245"/>
      <c r="E1244" s="245"/>
      <c r="F1244" s="245"/>
      <c r="G1244" s="245"/>
      <c r="H1244" s="245"/>
    </row>
    <row r="1245" spans="1:8" ht="12" x14ac:dyDescent="0.3">
      <c r="A1245" s="243">
        <v>1241</v>
      </c>
      <c r="B1245" s="336" t="str">
        <f t="shared" si="19"/>
        <v>Tubes, pipes and hollow profiles, welded, of non-circular cross-section, of iron or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v>
      </c>
      <c r="C1245" s="336" t="s">
        <v>1964</v>
      </c>
      <c r="D1245" s="245"/>
      <c r="E1245" s="245"/>
      <c r="F1245" s="245"/>
      <c r="G1245" s="245"/>
      <c r="H1245" s="245"/>
    </row>
    <row r="1246" spans="1:8" ht="12" x14ac:dyDescent="0.3">
      <c r="A1246" s="243">
        <v>1242</v>
      </c>
      <c r="B1246" s="336" t="str">
        <f t="shared" si="19"/>
        <v>Tubes, pipes and hollow profiles, welded, of non-circular cross-section, of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v>
      </c>
      <c r="C1246" s="336" t="s">
        <v>1967</v>
      </c>
      <c r="D1246" s="245"/>
      <c r="E1246" s="245"/>
      <c r="F1246" s="245"/>
      <c r="G1246" s="245"/>
      <c r="H1246" s="245"/>
    </row>
    <row r="1247" spans="1:8" ht="12" x14ac:dyDescent="0.3">
      <c r="A1247" s="243">
        <v>1243</v>
      </c>
      <c r="B1247" s="336" t="str">
        <f t="shared" si="19"/>
        <v>Tubes, pipes and hollow profiles, welded, of non-circular cross-section, of iron or steel other than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v>
      </c>
      <c r="C1247" s="336" t="s">
        <v>1970</v>
      </c>
      <c r="D1247" s="245"/>
      <c r="E1247" s="245"/>
      <c r="F1247" s="245"/>
      <c r="G1247" s="245"/>
      <c r="H1247" s="245"/>
    </row>
    <row r="1248" spans="1:8" ht="12" x14ac:dyDescent="0.3">
      <c r="A1248" s="243">
        <v>1244</v>
      </c>
      <c r="B1248" s="336" t="str">
        <f t="shared" si="19"/>
        <v>Tubes, pipes and hollow profiles "e.g., open seam, riveted or similarly closed", of iron or steel (excl. of cast iron, seamless or welded tubes and pipes and tubes and pipes having internal and external circular cross-sections and an external diameter of &gt; 406,4 mm)</v>
      </c>
      <c r="C1248" s="336" t="s">
        <v>1973</v>
      </c>
      <c r="D1248" s="245"/>
      <c r="E1248" s="245"/>
      <c r="F1248" s="245"/>
      <c r="G1248" s="245"/>
      <c r="H1248" s="245"/>
    </row>
    <row r="1249" spans="1:8" ht="12" x14ac:dyDescent="0.3">
      <c r="A1249" s="243">
        <v>1245</v>
      </c>
      <c r="B1249" s="336" t="str">
        <f t="shared" si="19"/>
        <v>Tube or pipe fittings "e.g. couplings, elbows, sleeves", of iron or steel</v>
      </c>
      <c r="C1249" s="336" t="s">
        <v>1974</v>
      </c>
      <c r="D1249" s="245"/>
      <c r="E1249" s="245"/>
      <c r="F1249" s="245"/>
      <c r="G1249" s="245"/>
      <c r="H1249" s="245"/>
    </row>
    <row r="1250" spans="1:8" ht="12" x14ac:dyDescent="0.3">
      <c r="A1250" s="243">
        <v>1246</v>
      </c>
      <c r="B1250" s="336" t="str">
        <f t="shared" si="19"/>
        <v>Tube or pipe fittings of non-malleable cast iron</v>
      </c>
      <c r="C1250" s="336" t="s">
        <v>1975</v>
      </c>
      <c r="D1250" s="245"/>
      <c r="E1250" s="245"/>
      <c r="F1250" s="245"/>
      <c r="G1250" s="245"/>
      <c r="H1250" s="245"/>
    </row>
    <row r="1251" spans="1:8" ht="12" x14ac:dyDescent="0.3">
      <c r="A1251" s="243">
        <v>1247</v>
      </c>
      <c r="B1251" s="336" t="str">
        <f t="shared" si="19"/>
        <v>Tube or pipe fittings of non-malleable cast iron, of a kind used in pressure systems</v>
      </c>
      <c r="C1251" s="336" t="s">
        <v>1978</v>
      </c>
      <c r="D1251" s="245"/>
      <c r="E1251" s="245"/>
      <c r="F1251" s="245"/>
      <c r="G1251" s="245"/>
      <c r="H1251" s="245"/>
    </row>
    <row r="1252" spans="1:8" ht="12" x14ac:dyDescent="0.3">
      <c r="A1252" s="243">
        <v>1248</v>
      </c>
      <c r="B1252" s="336" t="str">
        <f t="shared" si="19"/>
        <v>Tube or pipe fittings of non-malleable cast iron (excl. products of a kind used in pressure systems)</v>
      </c>
      <c r="C1252" s="336" t="s">
        <v>1981</v>
      </c>
      <c r="D1252" s="245"/>
      <c r="E1252" s="245"/>
      <c r="F1252" s="245"/>
      <c r="G1252" s="245"/>
      <c r="H1252" s="245"/>
    </row>
    <row r="1253" spans="1:8" ht="12" x14ac:dyDescent="0.3">
      <c r="A1253" s="243">
        <v>1249</v>
      </c>
      <c r="B1253" s="336" t="str">
        <f t="shared" si="19"/>
        <v>Cast tube or pipe fittings of iron or steel (excl. products of non-malleable cast iron)</v>
      </c>
      <c r="C1253" s="336" t="s">
        <v>1982</v>
      </c>
      <c r="D1253" s="245"/>
      <c r="E1253" s="245"/>
      <c r="F1253" s="245"/>
      <c r="G1253" s="245"/>
      <c r="H1253" s="245"/>
    </row>
    <row r="1254" spans="1:8" ht="12" x14ac:dyDescent="0.3">
      <c r="A1254" s="243">
        <v>1250</v>
      </c>
      <c r="B1254" s="336" t="str">
        <f t="shared" si="19"/>
        <v>Tube or pipe fittings of cast iron (excl. of non-malleable)</v>
      </c>
      <c r="C1254" s="336" t="s">
        <v>1985</v>
      </c>
      <c r="D1254" s="245"/>
      <c r="E1254" s="245"/>
      <c r="F1254" s="245"/>
      <c r="G1254" s="245"/>
      <c r="H1254" s="245"/>
    </row>
    <row r="1255" spans="1:8" ht="12" x14ac:dyDescent="0.3">
      <c r="A1255" s="243">
        <v>1251</v>
      </c>
      <c r="B1255" s="336" t="str">
        <f t="shared" si="19"/>
        <v>Cast tube or pipe fittings of steel</v>
      </c>
      <c r="C1255" s="336" t="s">
        <v>1988</v>
      </c>
      <c r="D1255" s="245"/>
      <c r="E1255" s="245"/>
      <c r="F1255" s="245"/>
      <c r="G1255" s="245"/>
      <c r="H1255" s="245"/>
    </row>
    <row r="1256" spans="1:8" ht="12" x14ac:dyDescent="0.3">
      <c r="A1256" s="243">
        <v>1252</v>
      </c>
      <c r="B1256" s="336" t="str">
        <f t="shared" si="19"/>
        <v>Flanges of stainless steel (excl. cast products)</v>
      </c>
      <c r="C1256" s="336" t="s">
        <v>1991</v>
      </c>
      <c r="D1256" s="245"/>
      <c r="E1256" s="245"/>
      <c r="F1256" s="245"/>
      <c r="G1256" s="245"/>
      <c r="H1256" s="245"/>
    </row>
    <row r="1257" spans="1:8" ht="12" x14ac:dyDescent="0.3">
      <c r="A1257" s="243">
        <v>1253</v>
      </c>
      <c r="B1257" s="336" t="str">
        <f t="shared" si="19"/>
        <v>Threaded elbows, bends and sleeves of stainless steel (excl. cast products)</v>
      </c>
      <c r="C1257" s="336" t="s">
        <v>1992</v>
      </c>
      <c r="D1257" s="245"/>
      <c r="E1257" s="245"/>
      <c r="F1257" s="245"/>
      <c r="G1257" s="245"/>
      <c r="H1257" s="245"/>
    </row>
    <row r="1258" spans="1:8" ht="12" x14ac:dyDescent="0.3">
      <c r="A1258" s="243">
        <v>1254</v>
      </c>
      <c r="B1258" s="336" t="str">
        <f t="shared" si="19"/>
        <v>Sleeves, of stainless steel, threaded (excl. cast products)</v>
      </c>
      <c r="C1258" s="336" t="s">
        <v>1995</v>
      </c>
      <c r="D1258" s="245"/>
      <c r="E1258" s="245"/>
      <c r="F1258" s="245"/>
      <c r="G1258" s="245"/>
      <c r="H1258" s="245"/>
    </row>
    <row r="1259" spans="1:8" ht="12" x14ac:dyDescent="0.3">
      <c r="A1259" s="243">
        <v>1255</v>
      </c>
      <c r="B1259" s="336" t="str">
        <f t="shared" si="19"/>
        <v>Elbows and bends, of stainless steel, threaded (excl. cast products)</v>
      </c>
      <c r="C1259" s="336" t="s">
        <v>1998</v>
      </c>
      <c r="D1259" s="245"/>
      <c r="E1259" s="245"/>
      <c r="F1259" s="245"/>
      <c r="G1259" s="245"/>
      <c r="H1259" s="245"/>
    </row>
    <row r="1260" spans="1:8" ht="12" x14ac:dyDescent="0.3">
      <c r="A1260" s="243">
        <v>1256</v>
      </c>
      <c r="B1260" s="336" t="str">
        <f t="shared" si="19"/>
        <v>Butt welding tube or pipe fittings of stainless steel (excl. cast products)</v>
      </c>
      <c r="C1260" s="336" t="s">
        <v>1999</v>
      </c>
      <c r="D1260" s="245"/>
      <c r="E1260" s="245"/>
      <c r="F1260" s="245"/>
      <c r="G1260" s="245"/>
      <c r="H1260" s="245"/>
    </row>
    <row r="1261" spans="1:8" ht="12" x14ac:dyDescent="0.3">
      <c r="A1261" s="243">
        <v>1257</v>
      </c>
      <c r="B1261" s="336" t="str">
        <f t="shared" si="19"/>
        <v>Butt welding elbows and bends of stainless steel (excl. cast products)</v>
      </c>
      <c r="C1261" s="336" t="s">
        <v>2002</v>
      </c>
      <c r="D1261" s="245"/>
      <c r="E1261" s="245"/>
      <c r="F1261" s="245"/>
      <c r="G1261" s="245"/>
      <c r="H1261" s="245"/>
    </row>
    <row r="1262" spans="1:8" ht="12" x14ac:dyDescent="0.3">
      <c r="A1262" s="243">
        <v>1258</v>
      </c>
      <c r="B1262" s="336" t="str">
        <f t="shared" si="19"/>
        <v>Butt welding tube or pipe fittings of stainless steel (excl. cast products and elbows and bends)</v>
      </c>
      <c r="C1262" s="336" t="s">
        <v>2005</v>
      </c>
      <c r="D1262" s="245"/>
      <c r="E1262" s="245"/>
      <c r="F1262" s="245"/>
      <c r="G1262" s="245"/>
      <c r="H1262" s="245"/>
    </row>
    <row r="1263" spans="1:8" ht="12" x14ac:dyDescent="0.3">
      <c r="A1263" s="243">
        <v>1259</v>
      </c>
      <c r="B1263" s="336" t="str">
        <f t="shared" si="19"/>
        <v>Tube or pipe fittings of stainless steel (excl. cast products, flanges, threaded elbows, bends and sleeves and butt weldings fittings)</v>
      </c>
      <c r="C1263" s="336" t="s">
        <v>2006</v>
      </c>
      <c r="D1263" s="245"/>
      <c r="E1263" s="245"/>
      <c r="F1263" s="245"/>
      <c r="G1263" s="245"/>
      <c r="H1263" s="245"/>
    </row>
    <row r="1264" spans="1:8" ht="12" x14ac:dyDescent="0.3">
      <c r="A1264" s="243">
        <v>1260</v>
      </c>
      <c r="B1264" s="336" t="str">
        <f t="shared" si="19"/>
        <v>Threaded tube or pipe fittings of stainless steel (excl. cast products, flanges, elbows, bends and sleeves)</v>
      </c>
      <c r="C1264" s="336" t="s">
        <v>2009</v>
      </c>
      <c r="D1264" s="245"/>
      <c r="E1264" s="245"/>
      <c r="F1264" s="245"/>
      <c r="G1264" s="245"/>
      <c r="H1264" s="245"/>
    </row>
    <row r="1265" spans="1:8" ht="12" x14ac:dyDescent="0.3">
      <c r="A1265" s="243">
        <v>1261</v>
      </c>
      <c r="B1265" s="336" t="str">
        <f t="shared" si="19"/>
        <v>Tube or pipe fittings of stainless steel (excl. cast, threaded, butt welding fittings and flanges)</v>
      </c>
      <c r="C1265" s="336" t="s">
        <v>2012</v>
      </c>
      <c r="D1265" s="245"/>
      <c r="E1265" s="245"/>
      <c r="F1265" s="245"/>
      <c r="G1265" s="245"/>
      <c r="H1265" s="245"/>
    </row>
    <row r="1266" spans="1:8" ht="12" x14ac:dyDescent="0.3">
      <c r="A1266" s="243">
        <v>1262</v>
      </c>
      <c r="B1266" s="336" t="str">
        <f t="shared" si="19"/>
        <v>Flanges of iron or steel (excl. cast or stainless products)</v>
      </c>
      <c r="C1266" s="336" t="s">
        <v>2015</v>
      </c>
      <c r="D1266" s="245"/>
      <c r="E1266" s="245"/>
      <c r="F1266" s="245"/>
      <c r="G1266" s="245"/>
      <c r="H1266" s="245"/>
    </row>
    <row r="1267" spans="1:8" ht="12" x14ac:dyDescent="0.3">
      <c r="A1267" s="243">
        <v>1263</v>
      </c>
      <c r="B1267" s="336" t="str">
        <f t="shared" si="19"/>
        <v>Threaded elbows, bends and sleeves, of stainless steel (excl. cast or stainless products)</v>
      </c>
      <c r="C1267" s="336" t="s">
        <v>2016</v>
      </c>
      <c r="D1267" s="245"/>
      <c r="E1267" s="245"/>
      <c r="F1267" s="245"/>
      <c r="G1267" s="245"/>
      <c r="H1267" s="245"/>
    </row>
    <row r="1268" spans="1:8" ht="12" x14ac:dyDescent="0.3">
      <c r="A1268" s="243">
        <v>1264</v>
      </c>
      <c r="B1268" s="336" t="str">
        <f t="shared" si="19"/>
        <v>Sleeves of iron or steel, threaded (excl. cast or of stainless steel)</v>
      </c>
      <c r="C1268" s="336" t="s">
        <v>2019</v>
      </c>
      <c r="D1268" s="245"/>
      <c r="E1268" s="245"/>
      <c r="F1268" s="245"/>
      <c r="G1268" s="245"/>
      <c r="H1268" s="245"/>
    </row>
    <row r="1269" spans="1:8" ht="12" x14ac:dyDescent="0.3">
      <c r="A1269" s="243">
        <v>1265</v>
      </c>
      <c r="B1269" s="336" t="str">
        <f t="shared" si="19"/>
        <v>Elbows and bends, of iron or steel, threaded (excl. cast or of stainless steel)</v>
      </c>
      <c r="C1269" s="336" t="s">
        <v>2022</v>
      </c>
      <c r="D1269" s="245"/>
      <c r="E1269" s="245"/>
      <c r="F1269" s="245"/>
      <c r="G1269" s="245"/>
      <c r="H1269" s="245"/>
    </row>
    <row r="1270" spans="1:8" ht="12" x14ac:dyDescent="0.3">
      <c r="A1270" s="243">
        <v>1266</v>
      </c>
      <c r="B1270" s="336" t="str">
        <f t="shared" si="19"/>
        <v>Butt welding fittings of iron or steel (excl. cast iron or stainless steel products, and flanges)</v>
      </c>
      <c r="C1270" s="336" t="s">
        <v>2023</v>
      </c>
      <c r="D1270" s="245"/>
      <c r="E1270" s="245"/>
      <c r="F1270" s="245"/>
      <c r="G1270" s="245"/>
      <c r="H1270" s="245"/>
    </row>
    <row r="1271" spans="1:8" ht="12" x14ac:dyDescent="0.3">
      <c r="A1271" s="243">
        <v>1267</v>
      </c>
      <c r="B1271" s="336" t="str">
        <f t="shared" si="19"/>
        <v>Butt welding elbows and bends, of iron or steel, with greatest external diameter &lt;= 609,6 mm (excl. cast iron or stainless steel products)</v>
      </c>
      <c r="C1271" s="336" t="s">
        <v>2026</v>
      </c>
      <c r="D1271" s="245"/>
      <c r="E1271" s="245"/>
      <c r="F1271" s="245"/>
      <c r="G1271" s="245"/>
      <c r="H1271" s="245"/>
    </row>
    <row r="1272" spans="1:8" ht="12" x14ac:dyDescent="0.3">
      <c r="A1272" s="243">
        <v>1268</v>
      </c>
      <c r="B1272" s="336" t="str">
        <f t="shared" si="19"/>
        <v>Butt welding fittings of iron or steel, with greatest external diameter &lt;= 609,6 mm (excl. cast iron or stainless steel products, elbows, bends and flanges)</v>
      </c>
      <c r="C1272" s="336" t="s">
        <v>2029</v>
      </c>
      <c r="D1272" s="245"/>
      <c r="E1272" s="245"/>
      <c r="F1272" s="245"/>
      <c r="G1272" s="245"/>
      <c r="H1272" s="245"/>
    </row>
    <row r="1273" spans="1:8" ht="12" x14ac:dyDescent="0.3">
      <c r="A1273" s="243">
        <v>1269</v>
      </c>
      <c r="B1273" s="336" t="str">
        <f t="shared" si="19"/>
        <v>Butt welding elbows and bends, of iron or steel, with greatest external diameter &gt; 609,6 mm (excl. cast iron or stainless steel products)</v>
      </c>
      <c r="C1273" s="336" t="s">
        <v>2032</v>
      </c>
      <c r="D1273" s="245"/>
      <c r="E1273" s="245"/>
      <c r="F1273" s="245"/>
      <c r="G1273" s="245"/>
      <c r="H1273" s="245"/>
    </row>
    <row r="1274" spans="1:8" ht="12" x14ac:dyDescent="0.3">
      <c r="A1274" s="243">
        <v>1270</v>
      </c>
      <c r="B1274" s="336" t="str">
        <f t="shared" si="19"/>
        <v>Butt welding fittings of iron or steel, with greatest external diameter &gt; 609,6 mm (excl. cast iron or stainless steel products, elbows, bends and flanges)</v>
      </c>
      <c r="C1274" s="336" t="s">
        <v>2035</v>
      </c>
      <c r="D1274" s="245"/>
      <c r="E1274" s="245"/>
      <c r="F1274" s="245"/>
      <c r="G1274" s="245"/>
      <c r="H1274" s="245"/>
    </row>
    <row r="1275" spans="1:8" ht="12" x14ac:dyDescent="0.3">
      <c r="A1275" s="243">
        <v>1271</v>
      </c>
      <c r="B1275" s="336" t="str">
        <f t="shared" si="19"/>
        <v>Tube or pipe fittings, of iron or steel (excl. cast iron or stainless steel products; flanges; threaded elbows, bends and sleeves; butt welding fittings)</v>
      </c>
      <c r="C1275" s="336" t="s">
        <v>2036</v>
      </c>
      <c r="D1275" s="245"/>
      <c r="E1275" s="245"/>
      <c r="F1275" s="245"/>
      <c r="G1275" s="245"/>
      <c r="H1275" s="245"/>
    </row>
    <row r="1276" spans="1:8" ht="12" x14ac:dyDescent="0.3">
      <c r="A1276" s="243">
        <v>1272</v>
      </c>
      <c r="B1276" s="336" t="str">
        <f t="shared" si="19"/>
        <v>Threaded tube or pipe fittings, of iron or steel (excl. cast iron or stainless steel products, flanges, elbows, bends and sleeves)</v>
      </c>
      <c r="C1276" s="336" t="s">
        <v>2039</v>
      </c>
      <c r="D1276" s="245"/>
      <c r="E1276" s="245"/>
      <c r="F1276" s="245"/>
      <c r="G1276" s="245"/>
      <c r="H1276" s="245"/>
    </row>
    <row r="1277" spans="1:8" ht="12" x14ac:dyDescent="0.3">
      <c r="A1277" s="243">
        <v>1273</v>
      </c>
      <c r="B1277" s="336" t="str">
        <f t="shared" si="19"/>
        <v>Tube or pipe fittings, of iron or steel (excl. of cast iron or stainless steel, threaded, butt welding fittings, and flanges)</v>
      </c>
      <c r="C1277" s="336" t="s">
        <v>2042</v>
      </c>
      <c r="D1277" s="245"/>
      <c r="E1277" s="245"/>
      <c r="F1277" s="245"/>
      <c r="G1277" s="245"/>
      <c r="H1277" s="245"/>
    </row>
    <row r="1278" spans="1:8" ht="12" x14ac:dyDescent="0.3">
      <c r="A1278" s="243">
        <v>1274</v>
      </c>
      <c r="B1278" s="336" t="str">
        <f t="shared" si="19"/>
        <v>Structures and parts of structures "e.g., bridges and bridge-sections, lock-gates, towers, lattice masts, roofs, roofing frameworks, doors and windows and their frames and thresholds for doors, shutters, balustrades, pillars and columns", of iron or steel; plates, rods, angles, shapes, sections, tubes and the like, prepared for use in structures, of iron or steel (excl. prefabricated buildings of heading 9406)</v>
      </c>
      <c r="C1278" s="336" t="s">
        <v>2043</v>
      </c>
      <c r="D1278" s="245"/>
      <c r="E1278" s="245"/>
      <c r="F1278" s="245"/>
      <c r="G1278" s="245"/>
      <c r="H1278" s="245"/>
    </row>
    <row r="1279" spans="1:8" ht="12" x14ac:dyDescent="0.3">
      <c r="A1279" s="243">
        <v>1275</v>
      </c>
      <c r="B1279" s="336" t="str">
        <f t="shared" si="19"/>
        <v>Bridges and bridge-sections, of iron or steel</v>
      </c>
      <c r="C1279" s="336" t="s">
        <v>2046</v>
      </c>
      <c r="D1279" s="245"/>
      <c r="E1279" s="245"/>
      <c r="F1279" s="245"/>
      <c r="G1279" s="245"/>
      <c r="H1279" s="245"/>
    </row>
    <row r="1280" spans="1:8" ht="12" x14ac:dyDescent="0.3">
      <c r="A1280" s="243">
        <v>1276</v>
      </c>
      <c r="B1280" s="336" t="str">
        <f t="shared" si="19"/>
        <v>Towers and lattice masts, of iron or steel</v>
      </c>
      <c r="C1280" s="336" t="s">
        <v>2049</v>
      </c>
      <c r="D1280" s="245"/>
      <c r="E1280" s="245"/>
      <c r="F1280" s="245"/>
      <c r="G1280" s="245"/>
      <c r="H1280" s="245"/>
    </row>
    <row r="1281" spans="1:8" ht="12" x14ac:dyDescent="0.3">
      <c r="A1281" s="243">
        <v>1277</v>
      </c>
      <c r="B1281" s="336" t="str">
        <f t="shared" si="19"/>
        <v>Doors, windows and their frames and thresholds for doors, of iron or steel</v>
      </c>
      <c r="C1281" s="336" t="s">
        <v>2052</v>
      </c>
      <c r="D1281" s="245"/>
      <c r="E1281" s="245"/>
      <c r="F1281" s="245"/>
      <c r="G1281" s="245"/>
      <c r="H1281" s="245"/>
    </row>
    <row r="1282" spans="1:8" ht="12" x14ac:dyDescent="0.3">
      <c r="A1282" s="243">
        <v>1278</v>
      </c>
      <c r="B1282" s="336" t="str">
        <f t="shared" si="19"/>
        <v>Equipment for scaffolding, shuttering, propping or pit-propping (excl. composite sheetpiling products and formwork panels for poured-in-place concrete, which have the characteristics of moulds)</v>
      </c>
      <c r="C1282" s="336" t="s">
        <v>2055</v>
      </c>
      <c r="D1282" s="245"/>
      <c r="E1282" s="245"/>
      <c r="F1282" s="245"/>
      <c r="G1282" s="245"/>
      <c r="H1282" s="245"/>
    </row>
    <row r="1283" spans="1:8" ht="12" x14ac:dyDescent="0.3">
      <c r="A1283" s="243">
        <v>1279</v>
      </c>
      <c r="B1283" s="336" t="str">
        <f t="shared" si="19"/>
        <v>Structures and parts of structures, of iron or steel, n.e.s. (excl. bridges and bridge-sections, towers and lattice masts, doors and windows and their frames, thresholds for doors, props and similar equipment for scaffolding, shuttering, propping or pit-propping)</v>
      </c>
      <c r="C1283" s="336" t="s">
        <v>2056</v>
      </c>
      <c r="D1283" s="245"/>
      <c r="E1283" s="245"/>
      <c r="F1283" s="245"/>
      <c r="G1283" s="245"/>
      <c r="H1283" s="245"/>
    </row>
    <row r="1284" spans="1:8" ht="12" x14ac:dyDescent="0.3">
      <c r="A1284" s="243">
        <v>1280</v>
      </c>
      <c r="B1284" s="336" t="str">
        <f t="shared" si="19"/>
        <v>Panels comprising two walls of profiled "ribbed" sheet, of iron or steel, with an insulating core</v>
      </c>
      <c r="C1284" s="336" t="s">
        <v>2059</v>
      </c>
      <c r="D1284" s="245"/>
      <c r="E1284" s="245"/>
      <c r="F1284" s="245"/>
      <c r="G1284" s="245"/>
      <c r="H1284" s="245"/>
    </row>
    <row r="1285" spans="1:8" ht="12" x14ac:dyDescent="0.3">
      <c r="A1285" s="243">
        <v>1281</v>
      </c>
      <c r="B1285" s="336" t="str">
        <f t="shared" si="19"/>
        <v>Structures and parts of structures, of iron or steel, solely or principally of sheet, n.e.s. (excl. doors and windows and their frames, and panels comprising two walls of profiled "ribbed" sheet, of iron or steel, with an insulating core)</v>
      </c>
      <c r="C1285" s="336" t="s">
        <v>2062</v>
      </c>
      <c r="D1285" s="245"/>
      <c r="E1285" s="245"/>
      <c r="F1285" s="245"/>
      <c r="G1285" s="245"/>
      <c r="H1285" s="245"/>
    </row>
    <row r="1286" spans="1:8" ht="12" x14ac:dyDescent="0.3">
      <c r="A1286" s="243">
        <v>1282</v>
      </c>
      <c r="B1286" s="336" t="str">
        <f t="shared" ref="B1286:B1349" si="20">IFERROR(INDEX(C1286:M1286,$A$3-2),$C1286)</f>
        <v>Structures and parts of structures of iron or steel, n.e.s. (excl. bridges and bridge-sections; towers; lattice masts; doors, windows and their frames and thresholds; equipment for scaffolding, shuttering, propping or pit-propping, and products made principally of sheet)</v>
      </c>
      <c r="C1286" s="336" t="s">
        <v>2065</v>
      </c>
      <c r="D1286" s="245"/>
      <c r="E1286" s="245"/>
      <c r="F1286" s="245"/>
      <c r="G1286" s="245"/>
      <c r="H1286" s="245"/>
    </row>
    <row r="1287" spans="1:8" ht="12" x14ac:dyDescent="0.3">
      <c r="A1287" s="243">
        <v>1283</v>
      </c>
      <c r="B1287" s="336" t="str">
        <f t="shared" si="20"/>
        <v>Reservoirs, tanks, vats and similar containers, of iron or steel, for any material "other than compressed or liquefied gas", of a capacity of &gt; 300 l, not fitted with mechanical or thermal equipment, whether or not lined or heat-insulated (excl. containers specifically constructed or equipped for one or more types of transport)</v>
      </c>
      <c r="C1287" s="336" t="s">
        <v>2066</v>
      </c>
      <c r="D1287" s="245"/>
      <c r="E1287" s="245"/>
      <c r="F1287" s="245"/>
      <c r="G1287" s="245"/>
      <c r="H1287" s="245"/>
    </row>
    <row r="1288" spans="1:8" ht="12" x14ac:dyDescent="0.3">
      <c r="A1288" s="243">
        <v>1284</v>
      </c>
      <c r="B1288" s="336" t="str">
        <f t="shared" si="20"/>
        <v>Reservoirs, tanks, vats and similar containers, of iron or steel, for gases other than compressed or liquefied gas, of a capacity of &gt; 300 l (excl. containers fitted with mechanical or thermal equipment and containers specifically constructed or equipped for one or more types of transport)</v>
      </c>
      <c r="C1288" s="336" t="s">
        <v>2069</v>
      </c>
      <c r="D1288" s="245"/>
      <c r="E1288" s="245"/>
      <c r="F1288" s="245"/>
      <c r="G1288" s="245"/>
      <c r="H1288" s="245"/>
    </row>
    <row r="1289" spans="1:8" ht="12" x14ac:dyDescent="0.3">
      <c r="A1289" s="243">
        <v>1285</v>
      </c>
      <c r="B1289" s="336" t="str">
        <f t="shared" si="20"/>
        <v>Reservoirs, tanks, vats and similar containers, of iron or steel, for liquids, lined or heat-insulated and of a capacity of &gt; 300 l (excl. containers fitted with mechanical or thermal equipment and containers specifically constructed or equipped for one or more types of transport)</v>
      </c>
      <c r="C1289" s="336" t="s">
        <v>2072</v>
      </c>
      <c r="D1289" s="245"/>
      <c r="E1289" s="245"/>
      <c r="F1289" s="245"/>
      <c r="G1289" s="245"/>
      <c r="H1289" s="245"/>
    </row>
    <row r="1290" spans="1:8" ht="12" x14ac:dyDescent="0.3">
      <c r="A1290" s="243">
        <v>1286</v>
      </c>
      <c r="B1290" s="336" t="str">
        <f t="shared" si="20"/>
        <v>Reservoirs, tanks, vats and similar containers, of iron or steel, for liquids, of a capacity of &gt; 100.000 l (excl. containers lined or heat-insulated or fitted with mechanical or thermal equipment and containers specifically constructed or equipped for one or more types of transport)</v>
      </c>
      <c r="C1290" s="336" t="s">
        <v>2075</v>
      </c>
      <c r="D1290" s="245"/>
      <c r="E1290" s="245"/>
      <c r="F1290" s="245"/>
      <c r="G1290" s="245"/>
      <c r="H1290" s="245"/>
    </row>
    <row r="1291" spans="1:8" ht="12" x14ac:dyDescent="0.3">
      <c r="A1291" s="243">
        <v>1287</v>
      </c>
      <c r="B1291" s="336" t="str">
        <f t="shared" si="20"/>
        <v>Reservoirs, tanks, vats and similar containers, of iron or steel, for liquids, of a capacity of &lt;= 100.000 l but &gt; 300 l (excl. containers lined or heat-insulated or fitted with mechanical or thermal equipment and containers specifically constructed or equipped for one or more types of transport)</v>
      </c>
      <c r="C1291" s="336" t="s">
        <v>2078</v>
      </c>
      <c r="D1291" s="245"/>
      <c r="E1291" s="245"/>
      <c r="F1291" s="245"/>
      <c r="G1291" s="245"/>
      <c r="H1291" s="245"/>
    </row>
    <row r="1292" spans="1:8" ht="12" x14ac:dyDescent="0.3">
      <c r="A1292" s="243">
        <v>1288</v>
      </c>
      <c r="B1292" s="336" t="str">
        <f t="shared" si="20"/>
        <v>Reservoirs, tanks, vats and similar containers, of iron or steel, for solids, of a capacity of &gt; 300 l (excl. containers lined or heat-insulated or fitted with mechanical or thermal equipment and containers specifically constructed or equipped for one or more types of transport)</v>
      </c>
      <c r="C1292" s="336" t="s">
        <v>2081</v>
      </c>
      <c r="D1292" s="245"/>
      <c r="E1292" s="245"/>
      <c r="F1292" s="245"/>
      <c r="G1292" s="245"/>
      <c r="H1292" s="245"/>
    </row>
    <row r="1293" spans="1:8" ht="12" x14ac:dyDescent="0.3">
      <c r="A1293" s="243">
        <v>1289</v>
      </c>
      <c r="B1293" s="336" t="str">
        <f t="shared" si="20"/>
        <v>Tanks, casks, drums, cans, boxes and similar containers, of iron or steel, for any material "other than compressed or liquefied gas", of a capacity of &lt;= 300 l, not fitted with mechanical or thermal equipment, whether or not lined or heat-insulated, n.e.s.</v>
      </c>
      <c r="C1293" s="336" t="s">
        <v>2082</v>
      </c>
      <c r="D1293" s="245"/>
      <c r="E1293" s="245"/>
      <c r="F1293" s="245"/>
      <c r="G1293" s="245"/>
      <c r="H1293" s="245"/>
    </row>
    <row r="1294" spans="1:8" ht="12" x14ac:dyDescent="0.3">
      <c r="A1294" s="243">
        <v>1290</v>
      </c>
      <c r="B1294" s="336" t="str">
        <f t="shared" si="20"/>
        <v>Tanks, casks, drums, cans, boxes and similar containers, of iron or steel, for any material, of a capacity of &gt;= 50 l but &lt;= 300 l, n.e.s. (excl. containers for compressed or liquefied gas, or containers fitted with mechanical or thermal equipment)</v>
      </c>
      <c r="C1294" s="336" t="s">
        <v>2085</v>
      </c>
      <c r="D1294" s="245"/>
      <c r="E1294" s="245"/>
      <c r="F1294" s="245"/>
      <c r="G1294" s="245"/>
      <c r="H1294" s="245"/>
    </row>
    <row r="1295" spans="1:8" ht="12" x14ac:dyDescent="0.3">
      <c r="A1295" s="243">
        <v>1291</v>
      </c>
      <c r="B1295" s="336" t="str">
        <f t="shared" si="20"/>
        <v>Cans of iron or steel, of a capacity of &lt; 50 l, which are to be closed by soldering or crimping (excl. containers for compressed or liquefied gas)</v>
      </c>
      <c r="C1295" s="336" t="s">
        <v>2086</v>
      </c>
      <c r="D1295" s="245"/>
      <c r="E1295" s="245"/>
      <c r="F1295" s="245"/>
      <c r="G1295" s="245"/>
      <c r="H1295" s="245"/>
    </row>
    <row r="1296" spans="1:8" ht="12" x14ac:dyDescent="0.3">
      <c r="A1296" s="243">
        <v>1292</v>
      </c>
      <c r="B1296" s="336" t="str">
        <f t="shared" si="20"/>
        <v>Cans of iron or steel, of a capacity of &lt; 50 l, which are to be closed by soldering or crimping, of a kind used for preserving food</v>
      </c>
      <c r="C1296" s="336" t="s">
        <v>2089</v>
      </c>
      <c r="D1296" s="245"/>
      <c r="E1296" s="245"/>
      <c r="F1296" s="245"/>
      <c r="G1296" s="245"/>
      <c r="H1296" s="245"/>
    </row>
    <row r="1297" spans="1:8" ht="12" x14ac:dyDescent="0.3">
      <c r="A1297" s="243">
        <v>1293</v>
      </c>
      <c r="B1297" s="336" t="str">
        <f t="shared" si="20"/>
        <v>Cans of iron or steel, of a capacity of &lt; 50 l, which are to be closed by soldering or crimping, of a kind used for preserving drink</v>
      </c>
      <c r="C1297" s="336" t="s">
        <v>2092</v>
      </c>
      <c r="D1297" s="245"/>
      <c r="E1297" s="245"/>
      <c r="F1297" s="245"/>
      <c r="G1297" s="245"/>
      <c r="H1297" s="245"/>
    </row>
    <row r="1298" spans="1:8" ht="12" x14ac:dyDescent="0.3">
      <c r="A1298" s="243">
        <v>1294</v>
      </c>
      <c r="B1298" s="336" t="str">
        <f t="shared" si="20"/>
        <v>Cans of iron or steel, of a capacity of &lt; 50 l, which are to be closed by soldering or crimping, of a wall thickness of &lt; 0,5 mm (excl. cans for compressed or liquefied gas, and cans of a kind used for preserving food and drink)</v>
      </c>
      <c r="C1298" s="336" t="s">
        <v>2095</v>
      </c>
      <c r="D1298" s="245"/>
      <c r="E1298" s="245"/>
      <c r="F1298" s="245"/>
      <c r="G1298" s="245"/>
      <c r="H1298" s="245"/>
    </row>
    <row r="1299" spans="1:8" ht="12" x14ac:dyDescent="0.3">
      <c r="A1299" s="243">
        <v>1295</v>
      </c>
      <c r="B1299" s="336" t="str">
        <f t="shared" si="20"/>
        <v>Cans of iron or steel, of a capacity of &lt; 50 l, which are to be closed by soldering or crimping, of a wall thickness of &gt;= 0,5 mm (excl. cans for compressed or liquefied gas, and cans of a kind used for preserving food and drink)</v>
      </c>
      <c r="C1299" s="336" t="s">
        <v>2098</v>
      </c>
      <c r="D1299" s="245"/>
      <c r="E1299" s="245"/>
      <c r="F1299" s="245"/>
      <c r="G1299" s="245"/>
      <c r="H1299" s="245"/>
    </row>
    <row r="1300" spans="1:8" ht="12" x14ac:dyDescent="0.3">
      <c r="A1300" s="243">
        <v>1296</v>
      </c>
      <c r="B1300" s="336" t="str">
        <f t="shared" si="20"/>
        <v>Tanks, casks, drums, cans, boxes and similar containers, of iron or steel, for any material, of a capacity of &lt; 50 l, n.e.s. (excl. containers for compressed or liquefied gas, or containers fitted with mechanical or thermal equipment, and cans which are to be closed by soldering or crimping)</v>
      </c>
      <c r="C1300" s="336" t="s">
        <v>2099</v>
      </c>
      <c r="D1300" s="245"/>
      <c r="E1300" s="245"/>
      <c r="F1300" s="245"/>
      <c r="G1300" s="245"/>
      <c r="H1300" s="245"/>
    </row>
    <row r="1301" spans="1:8" ht="12" x14ac:dyDescent="0.3">
      <c r="A1301" s="243">
        <v>1297</v>
      </c>
      <c r="B1301" s="336" t="str">
        <f t="shared" si="20"/>
        <v>Tanks, casks, drums, cans, boxes and similar containers, of iron or steel, for any material, of a capacity of &lt; 50 l and of a wall thickness of &lt; 0,5 mm, n.e.s. (excl. containers for compressed or liquefied gas, or containers fitted with mechanical or thermal equipment, and cans which are to be closed by soldering or crimping)</v>
      </c>
      <c r="C1301" s="336" t="s">
        <v>2102</v>
      </c>
      <c r="D1301" s="245"/>
      <c r="E1301" s="245"/>
      <c r="F1301" s="245"/>
      <c r="G1301" s="245"/>
      <c r="H1301" s="245"/>
    </row>
    <row r="1302" spans="1:8" ht="12" x14ac:dyDescent="0.3">
      <c r="A1302" s="243">
        <v>1298</v>
      </c>
      <c r="B1302" s="336" t="str">
        <f t="shared" si="20"/>
        <v>Tanks, casks, drums, cans, boxes and similar containers, of iron or steel, for any material, of a capacity of &lt; 50 l and of a wall thickness of &gt;= 0,5 mm, n.e.s. (excl. containers for compressed or liquefied gas, or containers fitted with mechanical or thermal equipment, and cans which are to be closed by soldering or crimping)</v>
      </c>
      <c r="C1302" s="336" t="s">
        <v>2105</v>
      </c>
      <c r="D1302" s="245"/>
      <c r="E1302" s="245"/>
      <c r="F1302" s="245"/>
      <c r="G1302" s="245"/>
      <c r="H1302" s="245"/>
    </row>
    <row r="1303" spans="1:8" ht="12" x14ac:dyDescent="0.3">
      <c r="A1303" s="243">
        <v>1299</v>
      </c>
      <c r="B1303" s="336" t="str">
        <f t="shared" si="20"/>
        <v>Containers of iron or steel, for compressed or liquefied gas (excl. containers specifically constructed or equipped for one or more types of transport)</v>
      </c>
      <c r="C1303" s="336" t="s">
        <v>2106</v>
      </c>
      <c r="D1303" s="245"/>
      <c r="E1303" s="245"/>
      <c r="F1303" s="245"/>
      <c r="G1303" s="245"/>
      <c r="H1303" s="245"/>
    </row>
    <row r="1304" spans="1:8" ht="12" x14ac:dyDescent="0.3">
      <c r="A1304" s="243">
        <v>1300</v>
      </c>
      <c r="B1304" s="336" t="str">
        <f t="shared" si="20"/>
        <v>Containers of iron or steel, seamless, for compressed or liquefied gas, for a pressure &gt;= 165 bar, of a capacity &lt; 20 l (excl. containers specifically constructed or equipped for one or more types of transport)</v>
      </c>
      <c r="C1304" s="336" t="s">
        <v>2109</v>
      </c>
      <c r="D1304" s="245"/>
      <c r="E1304" s="245"/>
      <c r="F1304" s="245"/>
      <c r="G1304" s="245"/>
      <c r="H1304" s="245"/>
    </row>
    <row r="1305" spans="1:8" ht="12" x14ac:dyDescent="0.3">
      <c r="A1305" s="243">
        <v>1301</v>
      </c>
      <c r="B1305" s="336" t="str">
        <f t="shared" si="20"/>
        <v>Containers of iron or steel, seamless, for compressed or liquefied gas, for a pressure &gt;= 165 bar, of a capacity &gt;= 20 l to &lt;= 50 l (excl. containers specifically constructed or equipped for one or more types of transport)</v>
      </c>
      <c r="C1305" s="336" t="s">
        <v>2112</v>
      </c>
      <c r="D1305" s="245"/>
      <c r="E1305" s="245"/>
      <c r="F1305" s="245"/>
      <c r="G1305" s="245"/>
      <c r="H1305" s="245"/>
    </row>
    <row r="1306" spans="1:8" ht="12" x14ac:dyDescent="0.3">
      <c r="A1306" s="243">
        <v>1302</v>
      </c>
      <c r="B1306" s="336" t="str">
        <f t="shared" si="20"/>
        <v>Containers of iron or steel, seamless, for compressed or liquefied gas, for a pressure &gt;= 165 bar, of a capacity &gt; 50 l (excl. containers specifically constructed or equipped for one or more types of transport)</v>
      </c>
      <c r="C1306" s="336" t="s">
        <v>2115</v>
      </c>
      <c r="D1306" s="245"/>
      <c r="E1306" s="245"/>
      <c r="F1306" s="245"/>
      <c r="G1306" s="245"/>
      <c r="H1306" s="245"/>
    </row>
    <row r="1307" spans="1:8" ht="12" x14ac:dyDescent="0.3">
      <c r="A1307" s="243">
        <v>1303</v>
      </c>
      <c r="B1307" s="336" t="str">
        <f t="shared" si="20"/>
        <v>Containers of iron or steel, seamless, for compressed or liquefied gas, for a pressure &lt; 165 bar (excl. containers specifically constructed or equipped for one or more types of transport)</v>
      </c>
      <c r="C1307" s="336" t="s">
        <v>2118</v>
      </c>
      <c r="D1307" s="245"/>
      <c r="E1307" s="245"/>
      <c r="F1307" s="245"/>
      <c r="G1307" s="245"/>
      <c r="H1307" s="245"/>
    </row>
    <row r="1308" spans="1:8" ht="12" x14ac:dyDescent="0.3">
      <c r="A1308" s="243">
        <v>1304</v>
      </c>
      <c r="B1308" s="336" t="str">
        <f t="shared" si="20"/>
        <v>Containers of iron or steel, seamless, for compressed or liquefied gas, of a capacity of &lt; 1.000 l (excl. seamless containers and containers specifically constructed or equipped for one or more types of transport)</v>
      </c>
      <c r="C1308" s="336" t="s">
        <v>2121</v>
      </c>
      <c r="D1308" s="245"/>
      <c r="E1308" s="245"/>
      <c r="F1308" s="245"/>
      <c r="G1308" s="245"/>
      <c r="H1308" s="245"/>
    </row>
    <row r="1309" spans="1:8" ht="12" x14ac:dyDescent="0.3">
      <c r="A1309" s="243">
        <v>1305</v>
      </c>
      <c r="B1309" s="336" t="str">
        <f t="shared" si="20"/>
        <v>Containers of iron or steel, seamless, for compressed or liquefied gas, of a capacity of &gt;= 1.000 l (excl. seamless containers and containers specifically constructed or equipped for one or more types of transport)</v>
      </c>
      <c r="C1309" s="336" t="s">
        <v>2124</v>
      </c>
      <c r="D1309" s="245"/>
      <c r="E1309" s="245"/>
      <c r="F1309" s="245"/>
      <c r="G1309" s="245"/>
      <c r="H1309" s="245"/>
    </row>
    <row r="1310" spans="1:8" ht="12" x14ac:dyDescent="0.3">
      <c r="A1310" s="243">
        <v>1306</v>
      </c>
      <c r="B1310" s="336" t="str">
        <f t="shared" si="20"/>
        <v>Screws, bolts, nuts, coach screws, screw hooks, rivets, cotters, cotter pins, washers, incl. spring washers, and similar articles, of iron or steel (excl. lag screws, stoppers, plugs and the like, threaded)</v>
      </c>
      <c r="C1310" s="336" t="s">
        <v>2125</v>
      </c>
      <c r="D1310" s="245"/>
      <c r="E1310" s="245"/>
      <c r="F1310" s="245"/>
      <c r="G1310" s="245"/>
      <c r="H1310" s="245"/>
    </row>
    <row r="1311" spans="1:8" ht="12" x14ac:dyDescent="0.3">
      <c r="A1311" s="243">
        <v>1307</v>
      </c>
      <c r="B1311" s="336" t="str">
        <f t="shared" si="20"/>
        <v>Coach screws of iron or steel</v>
      </c>
      <c r="C1311" s="336" t="s">
        <v>2128</v>
      </c>
      <c r="D1311" s="245"/>
      <c r="E1311" s="245"/>
      <c r="F1311" s="245"/>
      <c r="G1311" s="245"/>
      <c r="H1311" s="245"/>
    </row>
    <row r="1312" spans="1:8" ht="12" x14ac:dyDescent="0.3">
      <c r="A1312" s="243">
        <v>1308</v>
      </c>
      <c r="B1312" s="336" t="str">
        <f t="shared" si="20"/>
        <v>Wood screws of iron or steel (excl. coach screws)</v>
      </c>
      <c r="C1312" s="336" t="s">
        <v>2129</v>
      </c>
      <c r="D1312" s="245"/>
      <c r="E1312" s="245"/>
      <c r="F1312" s="245"/>
      <c r="G1312" s="245"/>
      <c r="H1312" s="245"/>
    </row>
    <row r="1313" spans="1:8" ht="12" x14ac:dyDescent="0.3">
      <c r="A1313" s="243">
        <v>1309</v>
      </c>
      <c r="B1313" s="336" t="str">
        <f t="shared" si="20"/>
        <v>Wood screws of stainless steel (excl. coach screws)</v>
      </c>
      <c r="C1313" s="336" t="s">
        <v>2132</v>
      </c>
      <c r="D1313" s="245"/>
      <c r="E1313" s="245"/>
      <c r="F1313" s="245"/>
      <c r="G1313" s="245"/>
      <c r="H1313" s="245"/>
    </row>
    <row r="1314" spans="1:8" ht="12" x14ac:dyDescent="0.3">
      <c r="A1314" s="243">
        <v>1310</v>
      </c>
      <c r="B1314" s="336" t="str">
        <f t="shared" si="20"/>
        <v>Wood screws of iron or steel other than stainless (excl. coach screws)</v>
      </c>
      <c r="C1314" s="336" t="s">
        <v>2135</v>
      </c>
      <c r="D1314" s="245"/>
      <c r="E1314" s="245"/>
      <c r="F1314" s="245"/>
      <c r="G1314" s="245"/>
      <c r="H1314" s="245"/>
    </row>
    <row r="1315" spans="1:8" ht="12" x14ac:dyDescent="0.3">
      <c r="A1315" s="243">
        <v>1311</v>
      </c>
      <c r="B1315" s="336" t="str">
        <f t="shared" si="20"/>
        <v>Screw hooks and screw rings, of iron or steel</v>
      </c>
      <c r="C1315" s="336" t="s">
        <v>2138</v>
      </c>
      <c r="D1315" s="245"/>
      <c r="E1315" s="245"/>
      <c r="F1315" s="245"/>
      <c r="G1315" s="245"/>
      <c r="H1315" s="245"/>
    </row>
    <row r="1316" spans="1:8" ht="12" x14ac:dyDescent="0.3">
      <c r="A1316" s="243">
        <v>1312</v>
      </c>
      <c r="B1316" s="336" t="str">
        <f t="shared" si="20"/>
        <v>Self-tapping screws, of iron or steel (excl. wood screws)</v>
      </c>
      <c r="C1316" s="336" t="s">
        <v>2139</v>
      </c>
      <c r="D1316" s="245"/>
      <c r="E1316" s="245"/>
      <c r="F1316" s="245"/>
      <c r="G1316" s="245"/>
      <c r="H1316" s="245"/>
    </row>
    <row r="1317" spans="1:8" ht="12" x14ac:dyDescent="0.3">
      <c r="A1317" s="243">
        <v>1313</v>
      </c>
      <c r="B1317" s="336" t="str">
        <f t="shared" si="20"/>
        <v>Self-tapping screws, of stainless steel (excl. wood screws)</v>
      </c>
      <c r="C1317" s="336" t="s">
        <v>2142</v>
      </c>
      <c r="D1317" s="245"/>
      <c r="E1317" s="245"/>
      <c r="F1317" s="245"/>
      <c r="G1317" s="245"/>
      <c r="H1317" s="245"/>
    </row>
    <row r="1318" spans="1:8" ht="12" x14ac:dyDescent="0.3">
      <c r="A1318" s="243">
        <v>1314</v>
      </c>
      <c r="B1318" s="336" t="str">
        <f t="shared" si="20"/>
        <v>Spaced-thread screws of iron or steel other than stainless</v>
      </c>
      <c r="C1318" s="336" t="s">
        <v>2145</v>
      </c>
      <c r="D1318" s="245"/>
      <c r="E1318" s="245"/>
      <c r="F1318" s="245"/>
      <c r="G1318" s="245"/>
      <c r="H1318" s="245"/>
    </row>
    <row r="1319" spans="1:8" ht="12" x14ac:dyDescent="0.3">
      <c r="A1319" s="243">
        <v>1315</v>
      </c>
      <c r="B1319" s="336" t="str">
        <f t="shared" si="20"/>
        <v>Self-tapping screws of iron or steel other than stainless (excl. spaced-thread screws and wood screws)</v>
      </c>
      <c r="C1319" s="336" t="s">
        <v>2148</v>
      </c>
      <c r="D1319" s="245"/>
      <c r="E1319" s="245"/>
      <c r="F1319" s="245"/>
      <c r="G1319" s="245"/>
      <c r="H1319" s="245"/>
    </row>
    <row r="1320" spans="1:8" ht="12" x14ac:dyDescent="0.3">
      <c r="A1320" s="243">
        <v>1316</v>
      </c>
      <c r="B1320" s="336" t="str">
        <f t="shared" si="20"/>
        <v>Threaded screws and bolts, of iron or steel, whether or not with their nuts and washers (excl. coach screws and other wood screws, screw hooks and screw rings, self-tapping screws, lag screws, stoppers, plugs and the like, threaded)</v>
      </c>
      <c r="C1320" s="336" t="s">
        <v>2149</v>
      </c>
      <c r="D1320" s="245"/>
      <c r="E1320" s="245"/>
      <c r="F1320" s="245"/>
      <c r="G1320" s="245"/>
      <c r="H1320" s="245"/>
    </row>
    <row r="1321" spans="1:8" ht="12" x14ac:dyDescent="0.3">
      <c r="A1321" s="243">
        <v>1317</v>
      </c>
      <c r="B1321" s="336" t="str">
        <f t="shared" si="20"/>
        <v>Screws and bolts, of iron or steel "whether or not with their nuts and washers", for fixing railway track construction material (excl. coach screws)</v>
      </c>
      <c r="C1321" s="336" t="s">
        <v>2152</v>
      </c>
      <c r="D1321" s="245"/>
      <c r="E1321" s="245"/>
      <c r="F1321" s="245"/>
      <c r="G1321" s="245"/>
      <c r="H1321" s="245"/>
    </row>
    <row r="1322" spans="1:8" ht="12" x14ac:dyDescent="0.3">
      <c r="A1322" s="243">
        <v>1318</v>
      </c>
      <c r="B1322" s="336" t="str">
        <f t="shared" si="20"/>
        <v>Screws and bolts, of stainless steel "whether or not with their nuts and washers", without heads (excl. screws and bolts for fixing railway track construction material)</v>
      </c>
      <c r="C1322" s="336" t="s">
        <v>2155</v>
      </c>
      <c r="D1322" s="245"/>
      <c r="E1322" s="245"/>
      <c r="F1322" s="245"/>
      <c r="G1322" s="245"/>
      <c r="H1322" s="245"/>
    </row>
    <row r="1323" spans="1:8" ht="12" x14ac:dyDescent="0.3">
      <c r="A1323" s="243">
        <v>1319</v>
      </c>
      <c r="B1323" s="336" t="str">
        <f t="shared" si="20"/>
        <v>Screws and bolts, of iron or steel other than stainless "whether or not with their nuts and washers", without heads, with a tensile strength of &lt; 800 MPa (excl. screws and bolts for fixing railway track construction material)</v>
      </c>
      <c r="C1323" s="336" t="s">
        <v>2158</v>
      </c>
      <c r="D1323" s="245"/>
      <c r="E1323" s="245"/>
      <c r="F1323" s="245"/>
      <c r="G1323" s="245"/>
      <c r="H1323" s="245"/>
    </row>
    <row r="1324" spans="1:8" ht="12" x14ac:dyDescent="0.3">
      <c r="A1324" s="243">
        <v>1320</v>
      </c>
      <c r="B1324" s="336" t="str">
        <f t="shared" si="20"/>
        <v>Screws and bolts, of iron or steel other than stainless "whether or not with their nuts and washers", without heads, with a tensile strength of &gt;= 800 MPa (excl. screws and bolts for fixing railway track construction material)</v>
      </c>
      <c r="C1324" s="336" t="s">
        <v>2161</v>
      </c>
      <c r="D1324" s="245"/>
      <c r="E1324" s="245"/>
      <c r="F1324" s="245"/>
      <c r="G1324" s="245"/>
      <c r="H1324" s="245"/>
    </row>
    <row r="1325" spans="1:8" ht="12" x14ac:dyDescent="0.3">
      <c r="A1325" s="243">
        <v>1321</v>
      </c>
      <c r="B1325" s="336" t="str">
        <f t="shared" si="20"/>
        <v>Screws and bolts, of stainless steel "whether or not with their nuts and washers", with slotted or cross-recessed heads (excl. wood screws and self-tapping screws)</v>
      </c>
      <c r="C1325" s="336" t="s">
        <v>2164</v>
      </c>
      <c r="D1325" s="245"/>
      <c r="E1325" s="245"/>
      <c r="F1325" s="245"/>
      <c r="G1325" s="245"/>
      <c r="H1325" s="245"/>
    </row>
    <row r="1326" spans="1:8" ht="12" x14ac:dyDescent="0.3">
      <c r="A1326" s="243">
        <v>1322</v>
      </c>
      <c r="B1326" s="336" t="str">
        <f t="shared" si="20"/>
        <v>Screws and bolts, of iron or steel other than stainless "whether or not with their nuts and washers", with slotted or cross-recessed heads (excl. wood screws and self-tapping screws)</v>
      </c>
      <c r="C1326" s="336" t="s">
        <v>2167</v>
      </c>
      <c r="D1326" s="245"/>
      <c r="E1326" s="245"/>
      <c r="F1326" s="245"/>
      <c r="G1326" s="245"/>
      <c r="H1326" s="245"/>
    </row>
    <row r="1327" spans="1:8" ht="12" x14ac:dyDescent="0.3">
      <c r="A1327" s="243">
        <v>1323</v>
      </c>
      <c r="B1327" s="336" t="str">
        <f t="shared" si="20"/>
        <v>Hexagonal-socket head screws and bolts, of stainless steel "whether or not with their nuts and washers" (excl. wood screws, self-tapping screws and screws and bolts for fixing railway track construction material)</v>
      </c>
      <c r="C1327" s="336" t="s">
        <v>2170</v>
      </c>
      <c r="D1327" s="245"/>
      <c r="E1327" s="245"/>
      <c r="F1327" s="245"/>
      <c r="G1327" s="245"/>
      <c r="H1327" s="245"/>
    </row>
    <row r="1328" spans="1:8" ht="12" x14ac:dyDescent="0.3">
      <c r="A1328" s="243">
        <v>1324</v>
      </c>
      <c r="B1328" s="336" t="str">
        <f t="shared" si="20"/>
        <v>Hexagonal-socket head screws and bolts, of iron or steel other than stainless "whether or not with their nuts and washers" (excl. wood screws, self-tapping screws and screws and bolts for fixing railway track construction material)</v>
      </c>
      <c r="C1328" s="336" t="s">
        <v>2173</v>
      </c>
      <c r="D1328" s="245"/>
      <c r="E1328" s="245"/>
      <c r="F1328" s="245"/>
      <c r="G1328" s="245"/>
      <c r="H1328" s="245"/>
    </row>
    <row r="1329" spans="1:8" ht="12" x14ac:dyDescent="0.3">
      <c r="A1329" s="243">
        <v>1325</v>
      </c>
      <c r="B1329" s="336" t="str">
        <f t="shared" si="20"/>
        <v>Hexagon screws and bolts, of stainless steel "whether or not with their nuts and washers" (excl. with socket head, wood screws, self-tapping screws and screws and bolts for fixing railway track construction material)</v>
      </c>
      <c r="C1329" s="336" t="s">
        <v>2176</v>
      </c>
      <c r="D1329" s="245"/>
      <c r="E1329" s="245"/>
      <c r="F1329" s="245"/>
      <c r="G1329" s="245"/>
      <c r="H1329" s="245"/>
    </row>
    <row r="1330" spans="1:8" ht="12" x14ac:dyDescent="0.3">
      <c r="A1330" s="243">
        <v>1326</v>
      </c>
      <c r="B1330" s="336" t="str">
        <f t="shared" si="20"/>
        <v>Hexagon screws and bolts, of iron or steel other than stainless "whether or not with their nuts and washers", with a tensile strength of &lt; 800 MPa (excl. with socket head, wood screws, self-tapping screws and screws and bolts for fixing railway track construction material)</v>
      </c>
      <c r="C1330" s="336" t="s">
        <v>2179</v>
      </c>
      <c r="D1330" s="245"/>
      <c r="E1330" s="245"/>
      <c r="F1330" s="245"/>
      <c r="G1330" s="245"/>
      <c r="H1330" s="245"/>
    </row>
    <row r="1331" spans="1:8" ht="12" x14ac:dyDescent="0.3">
      <c r="A1331" s="243">
        <v>1327</v>
      </c>
      <c r="B1331" s="336" t="str">
        <f t="shared" si="20"/>
        <v>Hexagon screws and bolts, of iron or steel other than stainless "whether or not with their nuts and washers", with a tensile strength of =&gt; 800 MPa (excl. with socket head, wood screws, self-tapping screws and screws and bolts for fixing railway track construction material)</v>
      </c>
      <c r="C1331" s="336" t="s">
        <v>2182</v>
      </c>
      <c r="D1331" s="245"/>
      <c r="E1331" s="245"/>
      <c r="F1331" s="245"/>
      <c r="G1331" s="245"/>
      <c r="H1331" s="245"/>
    </row>
    <row r="1332" spans="1:8" ht="12" x14ac:dyDescent="0.3">
      <c r="A1332" s="243">
        <v>1328</v>
      </c>
      <c r="B1332" s="336" t="str">
        <f t="shared" si="20"/>
        <v>Screws and bolts, of iron or steel "whether or not with their nuts and washers", with heads (excl. with slotted, cross-recessed or hexagonal head; wood screws, self-tapping screws and screws and bolts for fixing railway track construction material, screw hooks and screw rings)</v>
      </c>
      <c r="C1332" s="336" t="s">
        <v>2185</v>
      </c>
      <c r="D1332" s="245"/>
      <c r="E1332" s="245"/>
      <c r="F1332" s="245"/>
      <c r="G1332" s="245"/>
      <c r="H1332" s="245"/>
    </row>
    <row r="1333" spans="1:8" ht="12" x14ac:dyDescent="0.3">
      <c r="A1333" s="243">
        <v>1329</v>
      </c>
      <c r="B1333" s="336" t="str">
        <f t="shared" si="20"/>
        <v>Nuts of iron or steel</v>
      </c>
      <c r="C1333" s="336" t="s">
        <v>2186</v>
      </c>
      <c r="D1333" s="245"/>
      <c r="E1333" s="245"/>
      <c r="F1333" s="245"/>
      <c r="G1333" s="245"/>
      <c r="H1333" s="245"/>
    </row>
    <row r="1334" spans="1:8" ht="12" x14ac:dyDescent="0.3">
      <c r="A1334" s="243">
        <v>1330</v>
      </c>
      <c r="B1334" s="336" t="str">
        <f t="shared" si="20"/>
        <v>Blind rivet nuts of stainless steel</v>
      </c>
      <c r="C1334" s="336" t="s">
        <v>2189</v>
      </c>
      <c r="D1334" s="245"/>
      <c r="E1334" s="245"/>
      <c r="F1334" s="245"/>
      <c r="G1334" s="245"/>
      <c r="H1334" s="245"/>
    </row>
    <row r="1335" spans="1:8" ht="12" x14ac:dyDescent="0.3">
      <c r="A1335" s="243">
        <v>1331</v>
      </c>
      <c r="B1335" s="336" t="str">
        <f t="shared" si="20"/>
        <v>Nuts of stainless steel (excl. blind rivet nuts)</v>
      </c>
      <c r="C1335" s="336" t="s">
        <v>2192</v>
      </c>
      <c r="D1335" s="245"/>
      <c r="E1335" s="245"/>
      <c r="F1335" s="245"/>
      <c r="G1335" s="245"/>
      <c r="H1335" s="245"/>
    </row>
    <row r="1336" spans="1:8" ht="12" x14ac:dyDescent="0.3">
      <c r="A1336" s="243">
        <v>1332</v>
      </c>
      <c r="B1336" s="336" t="str">
        <f t="shared" si="20"/>
        <v>Blind rivet nuts of iron or steel other than stainless</v>
      </c>
      <c r="C1336" s="336" t="s">
        <v>2195</v>
      </c>
      <c r="D1336" s="245"/>
      <c r="E1336" s="245"/>
      <c r="F1336" s="245"/>
      <c r="G1336" s="245"/>
      <c r="H1336" s="245"/>
    </row>
    <row r="1337" spans="1:8" ht="12" x14ac:dyDescent="0.3">
      <c r="A1337" s="243">
        <v>1333</v>
      </c>
      <c r="B1337" s="336" t="str">
        <f t="shared" si="20"/>
        <v>Self-locking nuts of iron or steel other than stainless</v>
      </c>
      <c r="C1337" s="336" t="s">
        <v>2198</v>
      </c>
      <c r="D1337" s="245"/>
      <c r="E1337" s="245"/>
      <c r="F1337" s="245"/>
      <c r="G1337" s="245"/>
      <c r="H1337" s="245"/>
    </row>
    <row r="1338" spans="1:8" ht="12" x14ac:dyDescent="0.3">
      <c r="A1338" s="243">
        <v>1334</v>
      </c>
      <c r="B1338" s="336" t="str">
        <f t="shared" si="20"/>
        <v>Nuts of iron or steel other than stainless, with an inside diameter &lt;= 12 mm (excl. blind rivet nuts and self-locking nuts)</v>
      </c>
      <c r="C1338" s="336" t="s">
        <v>2201</v>
      </c>
      <c r="D1338" s="245"/>
      <c r="E1338" s="245"/>
      <c r="F1338" s="245"/>
      <c r="G1338" s="245"/>
      <c r="H1338" s="245"/>
    </row>
    <row r="1339" spans="1:8" ht="12" x14ac:dyDescent="0.3">
      <c r="A1339" s="243">
        <v>1335</v>
      </c>
      <c r="B1339" s="336" t="str">
        <f t="shared" si="20"/>
        <v>Nuts of iron or steel other than stainless, with an inside diameter &gt; 12 mm (excl. blind rivet nuts and self-locking nuts)</v>
      </c>
      <c r="C1339" s="336" t="s">
        <v>2204</v>
      </c>
      <c r="D1339" s="245"/>
      <c r="E1339" s="245"/>
      <c r="F1339" s="245"/>
      <c r="G1339" s="245"/>
      <c r="H1339" s="245"/>
    </row>
    <row r="1340" spans="1:8" ht="12" x14ac:dyDescent="0.3">
      <c r="A1340" s="243">
        <v>1336</v>
      </c>
      <c r="B1340" s="336" t="str">
        <f t="shared" si="20"/>
        <v>Threaded articles, of iron or steel, n.e.s.</v>
      </c>
      <c r="C1340" s="336" t="s">
        <v>2207</v>
      </c>
      <c r="D1340" s="245"/>
      <c r="E1340" s="245"/>
      <c r="F1340" s="245"/>
      <c r="G1340" s="245"/>
      <c r="H1340" s="245"/>
    </row>
    <row r="1341" spans="1:8" ht="12" x14ac:dyDescent="0.3">
      <c r="A1341" s="243">
        <v>1337</v>
      </c>
      <c r="B1341" s="336" t="str">
        <f t="shared" si="20"/>
        <v>Spring washers and other lock washers, of iron or steel</v>
      </c>
      <c r="C1341" s="336" t="s">
        <v>2210</v>
      </c>
      <c r="D1341" s="245"/>
      <c r="E1341" s="245"/>
      <c r="F1341" s="245"/>
      <c r="G1341" s="245"/>
      <c r="H1341" s="245"/>
    </row>
    <row r="1342" spans="1:8" ht="12" x14ac:dyDescent="0.3">
      <c r="A1342" s="243">
        <v>1338</v>
      </c>
      <c r="B1342" s="336" t="str">
        <f t="shared" si="20"/>
        <v>Washers of iron or steel (excl. spring washers and other lock washers)</v>
      </c>
      <c r="C1342" s="336" t="s">
        <v>2213</v>
      </c>
      <c r="D1342" s="245"/>
      <c r="E1342" s="245"/>
      <c r="F1342" s="245"/>
      <c r="G1342" s="245"/>
      <c r="H1342" s="245"/>
    </row>
    <row r="1343" spans="1:8" ht="12" x14ac:dyDescent="0.3">
      <c r="A1343" s="243">
        <v>1339</v>
      </c>
      <c r="B1343" s="336" t="str">
        <f t="shared" si="20"/>
        <v>Rivets of iron or steel (excl. tubular and bifurcated rivets for particular uses)</v>
      </c>
      <c r="C1343" s="336" t="s">
        <v>2216</v>
      </c>
      <c r="D1343" s="245"/>
      <c r="E1343" s="245"/>
      <c r="F1343" s="245"/>
      <c r="G1343" s="245"/>
      <c r="H1343" s="245"/>
    </row>
    <row r="1344" spans="1:8" ht="12" x14ac:dyDescent="0.3">
      <c r="A1344" s="243">
        <v>1340</v>
      </c>
      <c r="B1344" s="336" t="str">
        <f t="shared" si="20"/>
        <v>Cotters and cotter pins, of iron or steel</v>
      </c>
      <c r="C1344" s="336" t="s">
        <v>2219</v>
      </c>
      <c r="D1344" s="245"/>
      <c r="E1344" s="245"/>
      <c r="F1344" s="245"/>
      <c r="G1344" s="245"/>
      <c r="H1344" s="245"/>
    </row>
    <row r="1345" spans="1:8" ht="12" x14ac:dyDescent="0.3">
      <c r="A1345" s="243">
        <v>1341</v>
      </c>
      <c r="B1345" s="336" t="str">
        <f t="shared" si="20"/>
        <v>Non-threaded articles, of iron or steel</v>
      </c>
      <c r="C1345" s="336" t="s">
        <v>2222</v>
      </c>
      <c r="D1345" s="245"/>
      <c r="E1345" s="245"/>
      <c r="F1345" s="245"/>
      <c r="G1345" s="245"/>
      <c r="H1345" s="245"/>
    </row>
    <row r="1346" spans="1:8" ht="12" x14ac:dyDescent="0.3">
      <c r="A1346" s="243">
        <v>1342</v>
      </c>
      <c r="B1346" s="336" t="str">
        <f t="shared" si="20"/>
        <v>Articles of iron or steel, n.e.s. (excl. cast articles)</v>
      </c>
      <c r="C1346" s="336" t="s">
        <v>2223</v>
      </c>
      <c r="D1346" s="245"/>
      <c r="E1346" s="245"/>
      <c r="F1346" s="245"/>
      <c r="G1346" s="245"/>
      <c r="H1346" s="245"/>
    </row>
    <row r="1347" spans="1:8" ht="12" x14ac:dyDescent="0.3">
      <c r="A1347" s="243">
        <v>1343</v>
      </c>
      <c r="B1347" s="336" t="str">
        <f t="shared" si="20"/>
        <v>Grinding balls and similar articles for mills, of iron or steel, forged or stamped, but not further worked</v>
      </c>
      <c r="C1347" s="336" t="s">
        <v>2226</v>
      </c>
      <c r="D1347" s="245"/>
      <c r="E1347" s="245"/>
      <c r="F1347" s="245"/>
      <c r="G1347" s="245"/>
      <c r="H1347" s="245"/>
    </row>
    <row r="1348" spans="1:8" ht="12" x14ac:dyDescent="0.3">
      <c r="A1348" s="243">
        <v>1344</v>
      </c>
      <c r="B1348" s="336" t="str">
        <f t="shared" si="20"/>
        <v>Articles of iron or steel, forged or stamped, but not further worked, n.e.s. (excl. grinding balls and similar articles for mills)</v>
      </c>
      <c r="C1348" s="336" t="s">
        <v>2227</v>
      </c>
      <c r="D1348" s="245"/>
      <c r="E1348" s="245"/>
      <c r="F1348" s="245"/>
      <c r="G1348" s="245"/>
      <c r="H1348" s="245"/>
    </row>
    <row r="1349" spans="1:8" ht="12" x14ac:dyDescent="0.3">
      <c r="A1349" s="243">
        <v>1345</v>
      </c>
      <c r="B1349" s="336" t="str">
        <f t="shared" si="20"/>
        <v>Articles of iron or steel, open-die forged, but not further worked, n.e.s. (excl. grinding balls and similar articles for mills)</v>
      </c>
      <c r="C1349" s="336" t="s">
        <v>2230</v>
      </c>
      <c r="D1349" s="245"/>
      <c r="E1349" s="245"/>
      <c r="F1349" s="245"/>
      <c r="G1349" s="245"/>
      <c r="H1349" s="245"/>
    </row>
    <row r="1350" spans="1:8" ht="12" x14ac:dyDescent="0.3">
      <c r="A1350" s="243">
        <v>1346</v>
      </c>
      <c r="B1350" s="336" t="str">
        <f t="shared" ref="B1350:B1413" si="21">IFERROR(INDEX(C1350:M1350,$A$3-2),$C1350)</f>
        <v>Articles of iron or steel, closed-die forged or stamped, but not further worked, n.e.s. (excl. grinding balls and similar articles for mills)</v>
      </c>
      <c r="C1350" s="336" t="s">
        <v>2233</v>
      </c>
      <c r="D1350" s="245"/>
      <c r="E1350" s="245"/>
      <c r="F1350" s="245"/>
      <c r="G1350" s="245"/>
      <c r="H1350" s="245"/>
    </row>
    <row r="1351" spans="1:8" ht="12" x14ac:dyDescent="0.3">
      <c r="A1351" s="243">
        <v>1347</v>
      </c>
      <c r="B1351" s="336" t="str">
        <f t="shared" si="21"/>
        <v>Articles of iron or steel wire, n.e.s.</v>
      </c>
      <c r="C1351" s="336" t="s">
        <v>2236</v>
      </c>
      <c r="D1351" s="245"/>
      <c r="E1351" s="245"/>
      <c r="F1351" s="245"/>
      <c r="G1351" s="245"/>
      <c r="H1351" s="245"/>
    </row>
    <row r="1352" spans="1:8" ht="12" x14ac:dyDescent="0.3">
      <c r="A1352" s="243">
        <v>1348</v>
      </c>
      <c r="B1352" s="336" t="str">
        <f t="shared" si="21"/>
        <v>Articles of iron or steel, n.e.s. (excl. cast articles or articles of iron or steel wire)</v>
      </c>
      <c r="C1352" s="336" t="s">
        <v>2237</v>
      </c>
      <c r="D1352" s="245"/>
      <c r="E1352" s="245"/>
      <c r="F1352" s="245"/>
      <c r="G1352" s="245"/>
      <c r="H1352" s="245"/>
    </row>
    <row r="1353" spans="1:8" ht="12" x14ac:dyDescent="0.3">
      <c r="A1353" s="243">
        <v>1349</v>
      </c>
      <c r="B1353" s="336" t="str">
        <f t="shared" si="21"/>
        <v>Ladders and steps, of iron or steel</v>
      </c>
      <c r="C1353" s="336" t="s">
        <v>2240</v>
      </c>
      <c r="D1353" s="245"/>
      <c r="E1353" s="245"/>
      <c r="F1353" s="245"/>
      <c r="G1353" s="245"/>
      <c r="H1353" s="245"/>
    </row>
    <row r="1354" spans="1:8" ht="12" x14ac:dyDescent="0.3">
      <c r="A1354" s="243">
        <v>1350</v>
      </c>
      <c r="B1354" s="336" t="str">
        <f t="shared" si="21"/>
        <v>Pallets and similar platforms for handling goods, of iron or steel</v>
      </c>
      <c r="C1354" s="336" t="s">
        <v>2243</v>
      </c>
      <c r="D1354" s="245"/>
      <c r="E1354" s="245"/>
      <c r="F1354" s="245"/>
      <c r="G1354" s="245"/>
      <c r="H1354" s="245"/>
    </row>
    <row r="1355" spans="1:8" ht="12" x14ac:dyDescent="0.3">
      <c r="A1355" s="243">
        <v>1351</v>
      </c>
      <c r="B1355" s="336" t="str">
        <f t="shared" si="21"/>
        <v>Reels for cables, piping and the like, of iron or steel</v>
      </c>
      <c r="C1355" s="336" t="s">
        <v>2246</v>
      </c>
      <c r="D1355" s="245"/>
      <c r="E1355" s="245"/>
      <c r="F1355" s="245"/>
      <c r="G1355" s="245"/>
      <c r="H1355" s="245"/>
    </row>
    <row r="1356" spans="1:8" ht="12" x14ac:dyDescent="0.3">
      <c r="A1356" s="243">
        <v>1352</v>
      </c>
      <c r="B1356" s="336" t="str">
        <f t="shared" si="21"/>
        <v>Ventilators, non-mechanical, guttering, hooks and like articles used in the building industry, n.e.s., of iron or steel</v>
      </c>
      <c r="C1356" s="336" t="s">
        <v>2249</v>
      </c>
      <c r="D1356" s="245"/>
      <c r="E1356" s="245"/>
      <c r="F1356" s="245"/>
      <c r="G1356" s="245"/>
      <c r="H1356" s="245"/>
    </row>
    <row r="1357" spans="1:8" ht="12" x14ac:dyDescent="0.3">
      <c r="A1357" s="243">
        <v>1353</v>
      </c>
      <c r="B1357" s="336" t="str">
        <f t="shared" si="21"/>
        <v>Articles of iron or steel, open-die forged, n.e.s.</v>
      </c>
      <c r="C1357" s="336" t="s">
        <v>2252</v>
      </c>
      <c r="D1357" s="245"/>
      <c r="E1357" s="245"/>
      <c r="F1357" s="245"/>
      <c r="G1357" s="245"/>
      <c r="H1357" s="245"/>
    </row>
    <row r="1358" spans="1:8" ht="12" x14ac:dyDescent="0.3">
      <c r="A1358" s="243">
        <v>1354</v>
      </c>
      <c r="B1358" s="336" t="str">
        <f t="shared" si="21"/>
        <v>Articles of iron or steel, closed-die forged, n.e.s.</v>
      </c>
      <c r="C1358" s="336" t="s">
        <v>2255</v>
      </c>
      <c r="D1358" s="245"/>
      <c r="E1358" s="245"/>
      <c r="F1358" s="245"/>
      <c r="G1358" s="245"/>
      <c r="H1358" s="245"/>
    </row>
    <row r="1359" spans="1:8" ht="12" x14ac:dyDescent="0.3">
      <c r="A1359" s="243">
        <v>1355</v>
      </c>
      <c r="B1359" s="336" t="str">
        <f t="shared" si="21"/>
        <v>Sintered articles of iron or steel, n.e.s.</v>
      </c>
      <c r="C1359" s="336" t="s">
        <v>2258</v>
      </c>
      <c r="D1359" s="245"/>
      <c r="E1359" s="245"/>
      <c r="F1359" s="245"/>
      <c r="G1359" s="245"/>
      <c r="H1359" s="245"/>
    </row>
    <row r="1360" spans="1:8" ht="12" x14ac:dyDescent="0.3">
      <c r="A1360" s="243">
        <v>1356</v>
      </c>
      <c r="B1360" s="336" t="str">
        <f t="shared" si="21"/>
        <v>Articles of iron or steel, n.e.s.</v>
      </c>
      <c r="C1360" s="336" t="s">
        <v>2261</v>
      </c>
      <c r="D1360" s="245"/>
      <c r="E1360" s="245"/>
      <c r="F1360" s="245"/>
      <c r="G1360" s="245"/>
      <c r="H1360" s="245"/>
    </row>
    <row r="1361" spans="1:8" ht="12" x14ac:dyDescent="0.3">
      <c r="A1361" s="243">
        <v>1357</v>
      </c>
      <c r="B1361" s="336" t="str">
        <f t="shared" si="21"/>
        <v>Aluminium, not alloyed, unwrought</v>
      </c>
      <c r="C1361" s="336" t="s">
        <v>2262</v>
      </c>
      <c r="D1361" s="245"/>
      <c r="E1361" s="245"/>
      <c r="F1361" s="245"/>
      <c r="G1361" s="245"/>
      <c r="H1361" s="245"/>
    </row>
    <row r="1362" spans="1:8" ht="12" x14ac:dyDescent="0.3">
      <c r="A1362" s="243">
        <v>1358</v>
      </c>
      <c r="B1362" s="336" t="str">
        <f t="shared" si="21"/>
        <v>Unwrought aluminium alloys</v>
      </c>
      <c r="C1362" s="336" t="s">
        <v>2263</v>
      </c>
      <c r="D1362" s="245"/>
      <c r="E1362" s="245"/>
      <c r="F1362" s="245"/>
      <c r="G1362" s="245"/>
      <c r="H1362" s="245"/>
    </row>
    <row r="1363" spans="1:8" ht="12" x14ac:dyDescent="0.3">
      <c r="A1363" s="243">
        <v>1359</v>
      </c>
      <c r="B1363" s="336" t="str">
        <f t="shared" si="21"/>
        <v>Unwrought aluminium alloys in the form of slabs or billets</v>
      </c>
      <c r="C1363" s="336" t="s">
        <v>2264</v>
      </c>
      <c r="D1363" s="245"/>
      <c r="E1363" s="245"/>
      <c r="F1363" s="245"/>
      <c r="G1363" s="245"/>
      <c r="H1363" s="245"/>
    </row>
    <row r="1364" spans="1:8" ht="12" x14ac:dyDescent="0.3">
      <c r="A1364" s="243">
        <v>1360</v>
      </c>
      <c r="B1364" s="336" t="str">
        <f t="shared" si="21"/>
        <v>Unwrought aluminium alloys (excl. slabs and billets)</v>
      </c>
      <c r="C1364" s="336" t="s">
        <v>2267</v>
      </c>
      <c r="D1364" s="245"/>
      <c r="E1364" s="245"/>
      <c r="F1364" s="245"/>
      <c r="G1364" s="245"/>
      <c r="H1364" s="245"/>
    </row>
    <row r="1365" spans="1:8" ht="12" x14ac:dyDescent="0.3">
      <c r="A1365" s="243">
        <v>1361</v>
      </c>
      <c r="B1365" s="336" t="str">
        <f t="shared" si="21"/>
        <v>Powder and flakes, of aluminium (excl. pellets of aluminium, and spangles)</v>
      </c>
      <c r="C1365" s="336" t="s">
        <v>2268</v>
      </c>
      <c r="D1365" s="245"/>
      <c r="E1365" s="245"/>
      <c r="F1365" s="245"/>
      <c r="G1365" s="245"/>
      <c r="H1365" s="245"/>
    </row>
    <row r="1366" spans="1:8" ht="12" x14ac:dyDescent="0.3">
      <c r="A1366" s="243">
        <v>1362</v>
      </c>
      <c r="B1366" s="336" t="str">
        <f t="shared" si="21"/>
        <v>Powders of aluminium, of non-lamellar structure (excl. pellets of aluminium)</v>
      </c>
      <c r="C1366" s="336" t="s">
        <v>2271</v>
      </c>
      <c r="D1366" s="245"/>
      <c r="E1366" s="245"/>
      <c r="F1366" s="245"/>
      <c r="G1366" s="245"/>
      <c r="H1366" s="245"/>
    </row>
    <row r="1367" spans="1:8" ht="12" x14ac:dyDescent="0.3">
      <c r="A1367" s="243">
        <v>1363</v>
      </c>
      <c r="B1367" s="336" t="str">
        <f t="shared" si="21"/>
        <v>Powders of aluminium, of lamellar structure, and flakes of aluminium (excl. pellets of aluminium, and spangles)</v>
      </c>
      <c r="C1367" s="336" t="s">
        <v>2274</v>
      </c>
      <c r="D1367" s="245"/>
      <c r="E1367" s="245"/>
      <c r="F1367" s="245"/>
      <c r="G1367" s="245"/>
      <c r="H1367" s="245"/>
    </row>
    <row r="1368" spans="1:8" ht="12" x14ac:dyDescent="0.3">
      <c r="A1368" s="243">
        <v>1364</v>
      </c>
      <c r="B1368" s="336" t="str">
        <f t="shared" si="21"/>
        <v>Bars, rods and profiles, of aluminium, n.e.s.</v>
      </c>
      <c r="C1368" s="336" t="s">
        <v>2275</v>
      </c>
      <c r="D1368" s="245"/>
      <c r="E1368" s="245"/>
      <c r="F1368" s="245"/>
      <c r="G1368" s="245"/>
      <c r="H1368" s="245"/>
    </row>
    <row r="1369" spans="1:8" ht="12" x14ac:dyDescent="0.3">
      <c r="A1369" s="243">
        <v>1365</v>
      </c>
      <c r="B1369" s="336" t="str">
        <f t="shared" si="21"/>
        <v>Bars, rods and profiles, of non-alloy aluminium, n.e.s.</v>
      </c>
      <c r="C1369" s="336" t="s">
        <v>2276</v>
      </c>
      <c r="D1369" s="245"/>
      <c r="E1369" s="245"/>
      <c r="F1369" s="245"/>
      <c r="G1369" s="245"/>
      <c r="H1369" s="245"/>
    </row>
    <row r="1370" spans="1:8" ht="12" x14ac:dyDescent="0.3">
      <c r="A1370" s="243">
        <v>1366</v>
      </c>
      <c r="B1370" s="336" t="str">
        <f t="shared" si="21"/>
        <v>Bars, rods and profiles, of non-alloy aluminium</v>
      </c>
      <c r="C1370" s="336" t="s">
        <v>2279</v>
      </c>
      <c r="D1370" s="245"/>
      <c r="E1370" s="245"/>
      <c r="F1370" s="245"/>
      <c r="G1370" s="245"/>
      <c r="H1370" s="245"/>
    </row>
    <row r="1371" spans="1:8" ht="12" x14ac:dyDescent="0.3">
      <c r="A1371" s="243">
        <v>1367</v>
      </c>
      <c r="B1371" s="336" t="str">
        <f t="shared" si="21"/>
        <v>Profiles of non-alloy aluminium, n.e.s.</v>
      </c>
      <c r="C1371" s="336" t="s">
        <v>2282</v>
      </c>
      <c r="D1371" s="245"/>
      <c r="E1371" s="245"/>
      <c r="F1371" s="245"/>
      <c r="G1371" s="245"/>
      <c r="H1371" s="245"/>
    </row>
    <row r="1372" spans="1:8" ht="12" x14ac:dyDescent="0.3">
      <c r="A1372" s="243">
        <v>1368</v>
      </c>
      <c r="B1372" s="336" t="str">
        <f t="shared" si="21"/>
        <v>Hollow profiles of aluminium alloys, n.e.s.</v>
      </c>
      <c r="C1372" s="336" t="s">
        <v>2285</v>
      </c>
      <c r="D1372" s="245"/>
      <c r="E1372" s="245"/>
      <c r="F1372" s="245"/>
      <c r="G1372" s="245"/>
      <c r="H1372" s="245"/>
    </row>
    <row r="1373" spans="1:8" ht="12" x14ac:dyDescent="0.3">
      <c r="A1373" s="243">
        <v>1369</v>
      </c>
      <c r="B1373" s="336" t="str">
        <f t="shared" si="21"/>
        <v>Bars, rods and solid profiles, of aluminium alloys, n.e.s.</v>
      </c>
      <c r="C1373" s="336" t="s">
        <v>2286</v>
      </c>
      <c r="D1373" s="245"/>
      <c r="E1373" s="245"/>
      <c r="F1373" s="245"/>
      <c r="G1373" s="245"/>
      <c r="H1373" s="245"/>
    </row>
    <row r="1374" spans="1:8" ht="12" x14ac:dyDescent="0.3">
      <c r="A1374" s="243">
        <v>1370</v>
      </c>
      <c r="B1374" s="336" t="str">
        <f t="shared" si="21"/>
        <v>Bars and rods of aluminium alloys</v>
      </c>
      <c r="C1374" s="336" t="s">
        <v>2289</v>
      </c>
      <c r="D1374" s="245"/>
      <c r="E1374" s="245"/>
      <c r="F1374" s="245"/>
      <c r="G1374" s="245"/>
      <c r="H1374" s="245"/>
    </row>
    <row r="1375" spans="1:8" ht="12" x14ac:dyDescent="0.3">
      <c r="A1375" s="243">
        <v>1371</v>
      </c>
      <c r="B1375" s="336" t="str">
        <f t="shared" si="21"/>
        <v>Solid profiles, of aluminium alloys, n.e.s.</v>
      </c>
      <c r="C1375" s="336" t="s">
        <v>2292</v>
      </c>
      <c r="D1375" s="245"/>
      <c r="E1375" s="245"/>
      <c r="F1375" s="245"/>
      <c r="G1375" s="245"/>
      <c r="H1375" s="245"/>
    </row>
    <row r="1376" spans="1:8" ht="12" x14ac:dyDescent="0.3">
      <c r="A1376" s="243">
        <v>1372</v>
      </c>
      <c r="B1376" s="336" t="str">
        <f t="shared" si="21"/>
        <v>Aluminium wire (excl. stranded wire, cables, plaited bands and the like and other articles of heading 7614, electrically insulated wires, and strings for musical instruments)</v>
      </c>
      <c r="C1376" s="336" t="s">
        <v>2293</v>
      </c>
      <c r="D1376" s="245"/>
      <c r="E1376" s="245"/>
      <c r="F1376" s="245"/>
      <c r="G1376" s="245"/>
      <c r="H1376" s="245"/>
    </row>
    <row r="1377" spans="1:8" ht="12" x14ac:dyDescent="0.3">
      <c r="A1377" s="243">
        <v>1373</v>
      </c>
      <c r="B1377" s="336" t="str">
        <f t="shared" si="21"/>
        <v>Wire of non-alloy aluminium, with a maximum cross-sectional dimension of &gt; 7 mm (excl. stranded wire, cables, plaited bands and the like and other articles of heading 7614, and electrically insulated wires)</v>
      </c>
      <c r="C1377" s="336" t="s">
        <v>2296</v>
      </c>
      <c r="D1377" s="245"/>
      <c r="E1377" s="245"/>
      <c r="F1377" s="245"/>
      <c r="G1377" s="245"/>
      <c r="H1377" s="245"/>
    </row>
    <row r="1378" spans="1:8" ht="12" x14ac:dyDescent="0.3">
      <c r="A1378" s="243">
        <v>1374</v>
      </c>
      <c r="B1378" s="336" t="str">
        <f t="shared" si="21"/>
        <v>Wire of non-alloy aluminium, with a maximum cross-sectional dimension of &lt;= 7 mm (other than stranded wires, cables, ropes and other articles of heading 7614, electrically insulated wires, strings for musical instruments)</v>
      </c>
      <c r="C1378" s="336" t="s">
        <v>2299</v>
      </c>
      <c r="D1378" s="245"/>
      <c r="E1378" s="245"/>
      <c r="F1378" s="245"/>
      <c r="G1378" s="245"/>
      <c r="H1378" s="245"/>
    </row>
    <row r="1379" spans="1:8" ht="12" x14ac:dyDescent="0.3">
      <c r="A1379" s="243">
        <v>1375</v>
      </c>
      <c r="B1379" s="336" t="str">
        <f t="shared" si="21"/>
        <v>Wire of aluminium alloys, with a maximum cross-sectional dimension of &gt; 7 mm (excl. stranded wire, cables, plaited bands and the like and other articles of heading 7614, and electrically insulated wires)</v>
      </c>
      <c r="C1379" s="336" t="s">
        <v>2302</v>
      </c>
      <c r="D1379" s="245"/>
      <c r="E1379" s="245"/>
      <c r="F1379" s="245"/>
      <c r="G1379" s="245"/>
      <c r="H1379" s="245"/>
    </row>
    <row r="1380" spans="1:8" ht="12" x14ac:dyDescent="0.3">
      <c r="A1380" s="243">
        <v>1376</v>
      </c>
      <c r="B1380" s="336" t="str">
        <f t="shared" si="21"/>
        <v>Wire, of aluminium alloys, having a maximum cross-sectional dimension of &lt;= 7 mm (other than stranded wires, cables, ropes and other articles of heading 7614, electrically insulated wires, strings for musical instruments)</v>
      </c>
      <c r="C1380" s="336" t="s">
        <v>2305</v>
      </c>
      <c r="D1380" s="245"/>
      <c r="E1380" s="245"/>
      <c r="F1380" s="245"/>
      <c r="G1380" s="245"/>
      <c r="H1380" s="245"/>
    </row>
    <row r="1381" spans="1:8" ht="12" x14ac:dyDescent="0.3">
      <c r="A1381" s="243">
        <v>1377</v>
      </c>
      <c r="B1381" s="336" t="str">
        <f t="shared" si="21"/>
        <v>Plates, sheets and strip, of aluminium, of a thickness of &gt; 0,2 mm (excl. expanded plates, sheets and strip)</v>
      </c>
      <c r="C1381" s="336" t="s">
        <v>2306</v>
      </c>
      <c r="D1381" s="245"/>
      <c r="E1381" s="245"/>
      <c r="F1381" s="245"/>
      <c r="G1381" s="245"/>
      <c r="H1381" s="245"/>
    </row>
    <row r="1382" spans="1:8" ht="12" x14ac:dyDescent="0.3">
      <c r="A1382" s="243">
        <v>1378</v>
      </c>
      <c r="B1382" s="336" t="str">
        <f t="shared" si="21"/>
        <v>Plates, sheets and strip, of non-alloy aluminium, of a thickness of &gt; 0,2 mm, square or rectangular (excl. expanded plates, sheets and strip)</v>
      </c>
      <c r="C1382" s="336" t="s">
        <v>2307</v>
      </c>
      <c r="D1382" s="245"/>
      <c r="E1382" s="245"/>
      <c r="F1382" s="245"/>
      <c r="G1382" s="245"/>
      <c r="H1382" s="245"/>
    </row>
    <row r="1383" spans="1:8" ht="12" x14ac:dyDescent="0.3">
      <c r="A1383" s="243">
        <v>1379</v>
      </c>
      <c r="B1383" s="336" t="str">
        <f t="shared" si="21"/>
        <v>Aluminium Composite Panel, of non-alloy aluminium, of a thickness of &gt; 0,2 mm</v>
      </c>
      <c r="C1383" s="336" t="s">
        <v>2310</v>
      </c>
      <c r="D1383" s="245"/>
      <c r="E1383" s="245"/>
      <c r="F1383" s="245"/>
      <c r="G1383" s="245"/>
      <c r="H1383" s="245"/>
    </row>
    <row r="1384" spans="1:8" ht="12" x14ac:dyDescent="0.3">
      <c r="A1384" s="243">
        <v>1380</v>
      </c>
      <c r="B1384" s="336" t="str">
        <f t="shared" si="21"/>
        <v>Plates, sheets and strip, of non-alloy aluminium, of a thickness of &gt; 0,2 mm, square or rectangular, painted, varnished or coated with plastics (excl. Aluminium Composite Panel)</v>
      </c>
      <c r="C1384" s="336" t="s">
        <v>2313</v>
      </c>
      <c r="D1384" s="245"/>
      <c r="E1384" s="245"/>
      <c r="F1384" s="245"/>
      <c r="G1384" s="245"/>
      <c r="H1384" s="245"/>
    </row>
    <row r="1385" spans="1:8" ht="12" x14ac:dyDescent="0.3">
      <c r="A1385" s="243">
        <v>1381</v>
      </c>
      <c r="B1385" s="336" t="str">
        <f t="shared" si="21"/>
        <v>Plates, sheets and strip, of non-alloy aluminium, of a thickness of &gt; 0,2 mm but &lt; 3 mm, square or rectangular (excl. such products painted, varnished or coated with plastics, and expanded plates, sheets and strip)</v>
      </c>
      <c r="C1385" s="336" t="s">
        <v>2316</v>
      </c>
      <c r="D1385" s="245"/>
      <c r="E1385" s="245"/>
      <c r="F1385" s="245"/>
      <c r="G1385" s="245"/>
      <c r="H1385" s="245"/>
    </row>
    <row r="1386" spans="1:8" ht="12" x14ac:dyDescent="0.3">
      <c r="A1386" s="243">
        <v>1382</v>
      </c>
      <c r="B1386" s="336" t="str">
        <f t="shared" si="21"/>
        <v>Plates, sheets and strip, of non-alloy aluminium, of a thickness of &gt;= 3 mm but &lt; 6 mm, square or rectangular (excl. such products painted, varnished or coated with plastics)</v>
      </c>
      <c r="C1386" s="336" t="s">
        <v>2319</v>
      </c>
      <c r="D1386" s="245"/>
      <c r="E1386" s="245"/>
      <c r="F1386" s="245"/>
      <c r="G1386" s="245"/>
      <c r="H1386" s="245"/>
    </row>
    <row r="1387" spans="1:8" ht="12" x14ac:dyDescent="0.3">
      <c r="A1387" s="243">
        <v>1383</v>
      </c>
      <c r="B1387" s="336" t="str">
        <f t="shared" si="21"/>
        <v>Plates, sheets and strip, of non-alloy aluminium, of a thickness of &gt;= 6 mm, square or rectangular (excl. such products painted, varnished or coated with plastics)</v>
      </c>
      <c r="C1387" s="336" t="s">
        <v>2322</v>
      </c>
      <c r="D1387" s="245"/>
      <c r="E1387" s="245"/>
      <c r="F1387" s="245"/>
      <c r="G1387" s="245"/>
      <c r="H1387" s="245"/>
    </row>
    <row r="1388" spans="1:8" ht="12" x14ac:dyDescent="0.3">
      <c r="A1388" s="243">
        <v>1384</v>
      </c>
      <c r="B1388" s="336" t="str">
        <f t="shared" si="21"/>
        <v>Plates, sheets and strip, of aluminium alloys, of a thickness of &gt; 0,2 mm, square or rectangular (excl. expanded plates, sheets and strip)</v>
      </c>
      <c r="C1388" s="336" t="s">
        <v>2323</v>
      </c>
      <c r="D1388" s="245"/>
      <c r="E1388" s="245"/>
      <c r="F1388" s="245"/>
      <c r="G1388" s="245"/>
      <c r="H1388" s="245"/>
    </row>
    <row r="1389" spans="1:8" ht="12" x14ac:dyDescent="0.3">
      <c r="A1389" s="243">
        <v>1385</v>
      </c>
      <c r="B1389" s="336" t="str">
        <f t="shared" si="21"/>
        <v>Beverage can body stock, of aluminium alloys, of a thickness of &gt; 0,2 mm</v>
      </c>
      <c r="C1389" s="336" t="s">
        <v>2326</v>
      </c>
      <c r="D1389" s="245"/>
      <c r="E1389" s="245"/>
      <c r="F1389" s="245"/>
      <c r="G1389" s="245"/>
      <c r="H1389" s="245"/>
    </row>
    <row r="1390" spans="1:8" ht="12" x14ac:dyDescent="0.3">
      <c r="A1390" s="243">
        <v>1386</v>
      </c>
      <c r="B1390" s="336" t="str">
        <f t="shared" si="21"/>
        <v>Beverage can end stock and tab stock, of aluminium alloys, of a thickness of &gt; 0,2 mm</v>
      </c>
      <c r="C1390" s="336" t="s">
        <v>2329</v>
      </c>
      <c r="D1390" s="245"/>
      <c r="E1390" s="245"/>
      <c r="F1390" s="245"/>
      <c r="G1390" s="245"/>
      <c r="H1390" s="245"/>
    </row>
    <row r="1391" spans="1:8" ht="12" x14ac:dyDescent="0.3">
      <c r="A1391" s="243">
        <v>1387</v>
      </c>
      <c r="B1391" s="336" t="str">
        <f t="shared" si="21"/>
        <v>Aluminium Composite Panel, of aluminium alloys, of a thickness of &gt; 0,2 mm</v>
      </c>
      <c r="C1391" s="336" t="s">
        <v>2332</v>
      </c>
      <c r="D1391" s="245"/>
      <c r="E1391" s="245"/>
      <c r="F1391" s="245"/>
      <c r="G1391" s="245"/>
      <c r="H1391" s="245"/>
    </row>
    <row r="1392" spans="1:8" ht="12" x14ac:dyDescent="0.3">
      <c r="A1392" s="243">
        <v>1388</v>
      </c>
      <c r="B1392" s="336" t="str">
        <f t="shared" si="21"/>
        <v>Plates, sheets and strip, of aluminium alloys, of a thickness of &gt; 0,2 mm, square or rectangular, painted, varnished or coated with plastics (excl. beverage can body stock, end stock and tab stock, and Aluminium Composite Panel)</v>
      </c>
      <c r="C1392" s="336" t="s">
        <v>2335</v>
      </c>
      <c r="D1392" s="245"/>
      <c r="E1392" s="245"/>
      <c r="F1392" s="245"/>
      <c r="G1392" s="245"/>
      <c r="H1392" s="245"/>
    </row>
    <row r="1393" spans="1:8" ht="12" x14ac:dyDescent="0.3">
      <c r="A1393" s="243">
        <v>1389</v>
      </c>
      <c r="B1393" s="336" t="str">
        <f t="shared" si="21"/>
        <v>Plates, sheets and strip, of aluminium alloys, of a thickness of &gt; 0,2 mm but &lt; 3 mm, square or rectangular (excl. painted, varnished or coated with plastics, expanded plates, sheets and strip, beverage can body stock, end stock and tab stock)</v>
      </c>
      <c r="C1393" s="336" t="s">
        <v>2338</v>
      </c>
      <c r="D1393" s="245"/>
      <c r="E1393" s="245"/>
      <c r="F1393" s="245"/>
      <c r="G1393" s="245"/>
      <c r="H1393" s="245"/>
    </row>
    <row r="1394" spans="1:8" ht="12" x14ac:dyDescent="0.3">
      <c r="A1394" s="243">
        <v>1390</v>
      </c>
      <c r="B1394" s="336" t="str">
        <f t="shared" si="21"/>
        <v>Plates, sheets and strip, of aluminium alloys, of a thickness of &gt;= 3 mm but &lt; 6 mm, square or rectangular (excl. such products painted, varnished or coated with plastics)</v>
      </c>
      <c r="C1394" s="336" t="s">
        <v>2341</v>
      </c>
      <c r="D1394" s="245"/>
      <c r="E1394" s="245"/>
      <c r="F1394" s="245"/>
      <c r="G1394" s="245"/>
      <c r="H1394" s="245"/>
    </row>
    <row r="1395" spans="1:8" ht="12" x14ac:dyDescent="0.3">
      <c r="A1395" s="243">
        <v>1391</v>
      </c>
      <c r="B1395" s="336" t="str">
        <f t="shared" si="21"/>
        <v>Plates, sheets and strip, of aluminium alloys, of a thickness of &gt;= 6 mm, square or rectangular (excl. such products painted, varnished or coated with plastics)</v>
      </c>
      <c r="C1395" s="336" t="s">
        <v>2344</v>
      </c>
      <c r="D1395" s="245"/>
      <c r="E1395" s="245"/>
      <c r="F1395" s="245"/>
      <c r="G1395" s="245"/>
      <c r="H1395" s="245"/>
    </row>
    <row r="1396" spans="1:8" ht="12" x14ac:dyDescent="0.3">
      <c r="A1396" s="243">
        <v>1392</v>
      </c>
      <c r="B1396" s="336" t="str">
        <f t="shared" si="21"/>
        <v>Plates, sheets and strip, of non-alloy aluminium, of a thickness of &gt; 0,2 mm (other than square or rectangular)</v>
      </c>
      <c r="C1396" s="336" t="s">
        <v>2347</v>
      </c>
      <c r="D1396" s="245"/>
      <c r="E1396" s="245"/>
      <c r="F1396" s="245"/>
      <c r="G1396" s="245"/>
      <c r="H1396" s="245"/>
    </row>
    <row r="1397" spans="1:8" ht="12" x14ac:dyDescent="0.3">
      <c r="A1397" s="243">
        <v>1393</v>
      </c>
      <c r="B1397" s="336" t="str">
        <f t="shared" si="21"/>
        <v>Plates, sheets and strip, of aluminium alloys, of a thickness of &gt; 0,2 mm (other than square or rectangular)</v>
      </c>
      <c r="C1397" s="336" t="s">
        <v>2350</v>
      </c>
      <c r="D1397" s="245"/>
      <c r="E1397" s="245"/>
      <c r="F1397" s="245"/>
      <c r="G1397" s="245"/>
      <c r="H1397" s="245"/>
    </row>
    <row r="1398" spans="1:8" ht="12" x14ac:dyDescent="0.3">
      <c r="A1398" s="243">
        <v>1394</v>
      </c>
      <c r="B1398" s="336" t="str">
        <f t="shared" si="21"/>
        <v>Aluminium foil, "whether or not printed or backed with paper, paperboard, plastics or similar backing materials", of a thickness "excl. any backing" of &lt;= 0,2 mm (excl. stamping foils of heading 3212, christmas tree decorating material)</v>
      </c>
      <c r="C1398" s="336" t="s">
        <v>2351</v>
      </c>
      <c r="D1398" s="245"/>
      <c r="E1398" s="245"/>
      <c r="F1398" s="245"/>
      <c r="G1398" s="245"/>
      <c r="H1398" s="245"/>
    </row>
    <row r="1399" spans="1:8" ht="12" x14ac:dyDescent="0.3">
      <c r="A1399" s="243">
        <v>1395</v>
      </c>
      <c r="B1399" s="336" t="str">
        <f t="shared" si="21"/>
        <v>Aluminium foil, not backed, rolled but not further worked, of a thickness of &lt;= 0,2 mm (excl. stamping foils of heading 3212, and foil made up as christmas tree decorating material)</v>
      </c>
      <c r="C1399" s="336" t="s">
        <v>2352</v>
      </c>
      <c r="D1399" s="245"/>
      <c r="E1399" s="245"/>
      <c r="F1399" s="245"/>
      <c r="G1399" s="245"/>
      <c r="H1399" s="245"/>
    </row>
    <row r="1400" spans="1:8" ht="12" x14ac:dyDescent="0.3">
      <c r="A1400" s="243">
        <v>1396</v>
      </c>
      <c r="B1400" s="336" t="str">
        <f t="shared" si="21"/>
        <v>Aluminium foil, not backed, rolled but not further worked, of a thickness of &lt; 0,021 mm, in rolls of a weight of &lt;= 10 kg (excl. stamping foils of heading 3212, and foil made up as christmas tree decorating material)</v>
      </c>
      <c r="C1400" s="336" t="s">
        <v>2355</v>
      </c>
      <c r="D1400" s="245"/>
      <c r="E1400" s="245"/>
      <c r="F1400" s="245"/>
      <c r="G1400" s="245"/>
      <c r="H1400" s="245"/>
    </row>
    <row r="1401" spans="1:8" ht="12" x14ac:dyDescent="0.3">
      <c r="A1401" s="243">
        <v>1397</v>
      </c>
      <c r="B1401" s="336" t="str">
        <f t="shared" si="21"/>
        <v>Aluminium foil, not backed, rolled but not further worked, of a thickness of &lt; 0,021 mm (excl. stamping foils of heading 3212, and foil made up as christmas tree decorating material and in rolls of a weight &lt;= 10 kg)</v>
      </c>
      <c r="C1401" s="336" t="s">
        <v>2358</v>
      </c>
      <c r="D1401" s="245"/>
      <c r="E1401" s="245"/>
      <c r="F1401" s="245"/>
      <c r="G1401" s="245"/>
      <c r="H1401" s="245"/>
    </row>
    <row r="1402" spans="1:8" ht="12" x14ac:dyDescent="0.3">
      <c r="A1402" s="243">
        <v>1398</v>
      </c>
      <c r="B1402" s="336" t="str">
        <f t="shared" si="21"/>
        <v>Aluminium foil, not backed, rolled but not further worked, of a thickness of &gt;= 0,021 mm but &lt;= 2 mm (excl. stamping foils of heading 3212, and foil made up as christmas tree decorating material)</v>
      </c>
      <c r="C1402" s="336" t="s">
        <v>2361</v>
      </c>
      <c r="D1402" s="245"/>
      <c r="E1402" s="245"/>
      <c r="F1402" s="245"/>
      <c r="G1402" s="245"/>
      <c r="H1402" s="245"/>
    </row>
    <row r="1403" spans="1:8" ht="12" x14ac:dyDescent="0.3">
      <c r="A1403" s="243">
        <v>1399</v>
      </c>
      <c r="B1403" s="336" t="str">
        <f t="shared" si="21"/>
        <v>Aluminium foil, not backed, rolled and further worked, of a thickness of &lt;= 2 mm (excl. stamping foils of heading 3212, and foil made up as christmas tree decorating material)</v>
      </c>
      <c r="C1403" s="336" t="s">
        <v>2362</v>
      </c>
      <c r="D1403" s="245"/>
      <c r="E1403" s="245"/>
      <c r="F1403" s="245"/>
      <c r="G1403" s="245"/>
      <c r="H1403" s="245"/>
    </row>
    <row r="1404" spans="1:8" ht="12" x14ac:dyDescent="0.3">
      <c r="A1404" s="243">
        <v>1400</v>
      </c>
      <c r="B1404" s="336" t="str">
        <f t="shared" si="21"/>
        <v>Aluminium foil, not backed, rolled and further worked, of a thickness of &lt; 0,021 mm (excl. stamping foils of heading 3212, and foil made up as christmas tree decorating material)</v>
      </c>
      <c r="C1404" s="336" t="s">
        <v>2365</v>
      </c>
      <c r="D1404" s="245"/>
      <c r="E1404" s="245"/>
      <c r="F1404" s="245"/>
      <c r="G1404" s="245"/>
      <c r="H1404" s="245"/>
    </row>
    <row r="1405" spans="1:8" ht="12" x14ac:dyDescent="0.3">
      <c r="A1405" s="243">
        <v>1401</v>
      </c>
      <c r="B1405" s="336" t="str">
        <f t="shared" si="21"/>
        <v>Aluminium foil, not backed, rolled and further worked, of a thickness (excl. any backing) from 0,021 mm to 0,2 mm (excl. stamping foils of heading 3212, and foil made up as christmas tree decorating material)</v>
      </c>
      <c r="C1405" s="336" t="s">
        <v>2368</v>
      </c>
      <c r="D1405" s="245"/>
      <c r="E1405" s="245"/>
      <c r="F1405" s="245"/>
      <c r="G1405" s="245"/>
      <c r="H1405" s="245"/>
    </row>
    <row r="1406" spans="1:8" ht="12" x14ac:dyDescent="0.3">
      <c r="A1406" s="243">
        <v>1402</v>
      </c>
      <c r="B1406" s="336" t="str">
        <f t="shared" si="21"/>
        <v>Aluminium foil, backed, of a thickness (excl. any backing) of &lt;= 0,2 mm (excl. stamping foils of heading 3212, and foil made up as christmas tree decorating material)</v>
      </c>
      <c r="C1406" s="336" t="s">
        <v>2369</v>
      </c>
      <c r="D1406" s="245"/>
      <c r="E1406" s="245"/>
      <c r="F1406" s="245"/>
      <c r="G1406" s="245"/>
      <c r="H1406" s="245"/>
    </row>
    <row r="1407" spans="1:8" ht="12" x14ac:dyDescent="0.3">
      <c r="A1407" s="243">
        <v>1403</v>
      </c>
      <c r="B1407" s="336" t="str">
        <f t="shared" si="21"/>
        <v>Aluminium foil, backed, of a thickness (excl. any backing) of &lt; 0,021 mm (excl. stamping foils of heading 3212, and foil made up as christmas tree decorating material)</v>
      </c>
      <c r="C1407" s="336" t="s">
        <v>2372</v>
      </c>
      <c r="D1407" s="245"/>
      <c r="E1407" s="245"/>
      <c r="F1407" s="245"/>
      <c r="G1407" s="245"/>
      <c r="H1407" s="245"/>
    </row>
    <row r="1408" spans="1:8" ht="12" x14ac:dyDescent="0.3">
      <c r="A1408" s="243">
        <v>1404</v>
      </c>
      <c r="B1408" s="336" t="str">
        <f t="shared" si="21"/>
        <v>Aluminium Composite Panel, of a thickness &lt;= 0,2 mm</v>
      </c>
      <c r="C1408" s="336" t="s">
        <v>2375</v>
      </c>
      <c r="D1408" s="245"/>
      <c r="E1408" s="245"/>
      <c r="F1408" s="245"/>
      <c r="G1408" s="245"/>
      <c r="H1408" s="245"/>
    </row>
    <row r="1409" spans="1:8" ht="12" x14ac:dyDescent="0.3">
      <c r="A1409" s="243">
        <v>1405</v>
      </c>
      <c r="B1409" s="336" t="str">
        <f t="shared" si="21"/>
        <v>Aluminium foil, backed, of a thickness (excl. any backing) of &gt;= 0,021 mm but &lt;= 0,2 mm (excl. stamping foils of heading 3212, foil made up as christmas tree decorating material, and Aluminium Composite Panel)</v>
      </c>
      <c r="C1409" s="336" t="s">
        <v>2378</v>
      </c>
      <c r="D1409" s="245"/>
      <c r="E1409" s="245"/>
      <c r="F1409" s="245"/>
      <c r="G1409" s="245"/>
      <c r="H1409" s="245"/>
    </row>
    <row r="1410" spans="1:8" ht="12" x14ac:dyDescent="0.3">
      <c r="A1410" s="243">
        <v>1406</v>
      </c>
      <c r="B1410" s="336" t="str">
        <f t="shared" si="21"/>
        <v>Aluminium tubes and pipes (excl. hollow profiles)</v>
      </c>
      <c r="C1410" s="336" t="s">
        <v>2379</v>
      </c>
      <c r="D1410" s="245"/>
      <c r="E1410" s="245"/>
      <c r="F1410" s="245"/>
      <c r="G1410" s="245"/>
      <c r="H1410" s="245"/>
    </row>
    <row r="1411" spans="1:8" ht="12" x14ac:dyDescent="0.3">
      <c r="A1411" s="243">
        <v>1407</v>
      </c>
      <c r="B1411" s="336" t="str">
        <f t="shared" si="21"/>
        <v>Tubes and pipes of non-alloy aluminium (excl. hollow profiles)</v>
      </c>
      <c r="C1411" s="336" t="s">
        <v>2382</v>
      </c>
      <c r="D1411" s="245"/>
      <c r="E1411" s="245"/>
      <c r="F1411" s="245"/>
      <c r="G1411" s="245"/>
      <c r="H1411" s="245"/>
    </row>
    <row r="1412" spans="1:8" ht="12" x14ac:dyDescent="0.3">
      <c r="A1412" s="243">
        <v>1408</v>
      </c>
      <c r="B1412" s="336" t="str">
        <f t="shared" si="21"/>
        <v>Tubes and pipes of aluminium alloys (excl. hollow profiles)</v>
      </c>
      <c r="C1412" s="336" t="s">
        <v>2383</v>
      </c>
      <c r="D1412" s="245"/>
      <c r="E1412" s="245"/>
      <c r="F1412" s="245"/>
      <c r="G1412" s="245"/>
      <c r="H1412" s="245"/>
    </row>
    <row r="1413" spans="1:8" ht="12" x14ac:dyDescent="0.3">
      <c r="A1413" s="243">
        <v>1409</v>
      </c>
      <c r="B1413" s="336" t="str">
        <f t="shared" si="21"/>
        <v>Tubes and pipes of aluminium alloys, welded (excl. hollow profiles)</v>
      </c>
      <c r="C1413" s="336" t="s">
        <v>2386</v>
      </c>
      <c r="D1413" s="245"/>
      <c r="E1413" s="245"/>
      <c r="F1413" s="245"/>
      <c r="G1413" s="245"/>
      <c r="H1413" s="245"/>
    </row>
    <row r="1414" spans="1:8" ht="12" x14ac:dyDescent="0.3">
      <c r="A1414" s="243">
        <v>1410</v>
      </c>
      <c r="B1414" s="336" t="str">
        <f t="shared" ref="B1414:B1477" si="22">IFERROR(INDEX(C1414:M1414,$A$3-2),$C1414)</f>
        <v>Tubes and pipes of aluminium alloys, not further worked than extruded (excl. hollow profiles)</v>
      </c>
      <c r="C1414" s="336" t="s">
        <v>2389</v>
      </c>
      <c r="D1414" s="245"/>
      <c r="E1414" s="245"/>
      <c r="F1414" s="245"/>
      <c r="G1414" s="245"/>
      <c r="H1414" s="245"/>
    </row>
    <row r="1415" spans="1:8" ht="12" x14ac:dyDescent="0.3">
      <c r="A1415" s="243">
        <v>1411</v>
      </c>
      <c r="B1415" s="336" t="str">
        <f t="shared" si="22"/>
        <v>Tubes and pipes of aluminium alloys (excl. such products welded or not further worked than extruded, and hollow profiles)</v>
      </c>
      <c r="C1415" s="336" t="s">
        <v>2392</v>
      </c>
      <c r="D1415" s="245"/>
      <c r="E1415" s="245"/>
      <c r="F1415" s="245"/>
      <c r="G1415" s="245"/>
      <c r="H1415" s="245"/>
    </row>
    <row r="1416" spans="1:8" ht="12" x14ac:dyDescent="0.3">
      <c r="A1416" s="243">
        <v>1412</v>
      </c>
      <c r="B1416" s="336" t="str">
        <f t="shared" si="22"/>
        <v>Aluminium tube or pipe fittings "e.g., couplings, elbows, sleeves"</v>
      </c>
      <c r="C1416" s="336" t="s">
        <v>2395</v>
      </c>
      <c r="D1416" s="245"/>
      <c r="E1416" s="245"/>
      <c r="F1416" s="245"/>
      <c r="G1416" s="245"/>
      <c r="H1416" s="245"/>
    </row>
    <row r="1417" spans="1:8" ht="12" x14ac:dyDescent="0.3">
      <c r="A1417" s="243">
        <v>1413</v>
      </c>
      <c r="B1417" s="336" t="str">
        <f t="shared" si="22"/>
        <v>Structures and parts of structures "e.g., bridges and bridge-sections, towers, lattice masts, pillars and columns, roofs, roofing frameworks, doors and windows and their frames and thresholds for doors, shutters, balustrades", of aluminium (excl. prefabricated buildings of heading 9406); plates, rods, profiles, tubes and the like, prepared for use in structures, of aluminium</v>
      </c>
      <c r="C1417" s="336" t="s">
        <v>2396</v>
      </c>
      <c r="D1417" s="245"/>
      <c r="E1417" s="245"/>
      <c r="F1417" s="245"/>
      <c r="G1417" s="245"/>
      <c r="H1417" s="245"/>
    </row>
    <row r="1418" spans="1:8" ht="12" x14ac:dyDescent="0.3">
      <c r="A1418" s="243">
        <v>1414</v>
      </c>
      <c r="B1418" s="336" t="str">
        <f t="shared" si="22"/>
        <v>Doors, windows and their frames and thresholds for door, of aluminium (excl. door furniture)</v>
      </c>
      <c r="C1418" s="336" t="s">
        <v>2399</v>
      </c>
      <c r="D1418" s="245"/>
      <c r="E1418" s="245"/>
      <c r="F1418" s="245"/>
      <c r="G1418" s="245"/>
      <c r="H1418" s="245"/>
    </row>
    <row r="1419" spans="1:8" ht="12" x14ac:dyDescent="0.3">
      <c r="A1419" s="243">
        <v>1415</v>
      </c>
      <c r="B1419" s="336" t="str">
        <f t="shared" si="22"/>
        <v>Structures and parts of structures, of aluminium, n.e.s., and plates, rods, profiles, tubes and the like, prepared for use in structures, of aluminium, n.e.s. (excl. prefabricated buildings of heading 9406, doors and windows and their frames and thresholds for doors)</v>
      </c>
      <c r="C1419" s="336" t="s">
        <v>2400</v>
      </c>
      <c r="D1419" s="245"/>
      <c r="E1419" s="245"/>
      <c r="F1419" s="245"/>
      <c r="G1419" s="245"/>
      <c r="H1419" s="245"/>
    </row>
    <row r="1420" spans="1:8" ht="12" x14ac:dyDescent="0.3">
      <c r="A1420" s="243">
        <v>1416</v>
      </c>
      <c r="B1420" s="336" t="str">
        <f t="shared" si="22"/>
        <v>Bridges and bridge-sections, towers and lattice masts, of aluminium</v>
      </c>
      <c r="C1420" s="336" t="s">
        <v>2403</v>
      </c>
      <c r="D1420" s="245"/>
      <c r="E1420" s="245"/>
      <c r="F1420" s="245"/>
      <c r="G1420" s="245"/>
      <c r="H1420" s="245"/>
    </row>
    <row r="1421" spans="1:8" ht="12" x14ac:dyDescent="0.3">
      <c r="A1421" s="243">
        <v>1417</v>
      </c>
      <c r="B1421" s="336" t="str">
        <f t="shared" si="22"/>
        <v>Structures and parts of structures, of aluminium, n.e.s., and plates, rods, profiles, tubes and the like, prepared for use in structures, of aluminium, n.e.s. (excl. prefabricated buildings of heading 9406, doors and windows and their frames and thresholds for doors, bridges and bridge-sections, towers and lattice masts)</v>
      </c>
      <c r="C1421" s="336" t="s">
        <v>2406</v>
      </c>
      <c r="D1421" s="245"/>
      <c r="E1421" s="245"/>
      <c r="F1421" s="245"/>
      <c r="G1421" s="245"/>
      <c r="H1421" s="245"/>
    </row>
    <row r="1422" spans="1:8" ht="12" x14ac:dyDescent="0.3">
      <c r="A1422" s="243">
        <v>1418</v>
      </c>
      <c r="B1422" s="336" t="str">
        <f t="shared" si="22"/>
        <v>Reservoirs, tanks, vats and similar containers, of aluminium, for any material (other than compressed or liquefied gas), of a capacity of &gt; 300 l, not fitted with mechanical or thermal equipment, whether or not lined or heat-insulated (excl. containers specifically constructed or equipped for one or more types of transport)</v>
      </c>
      <c r="C1422" s="336" t="s">
        <v>2409</v>
      </c>
      <c r="D1422" s="245"/>
      <c r="E1422" s="245"/>
      <c r="F1422" s="245"/>
      <c r="G1422" s="245"/>
      <c r="H1422" s="245"/>
    </row>
    <row r="1423" spans="1:8" ht="12" x14ac:dyDescent="0.3">
      <c r="A1423" s="243">
        <v>1419</v>
      </c>
      <c r="B1423" s="336" t="str">
        <f t="shared" si="22"/>
        <v>Casks, drums, cans, boxes and similar containers, incl. rigid or collapsible tubular containers, of aluminium, for any material (other than compressed or liquefied gas), of a capacity of &lt;= 300 l, not fitted with mechanical or thermal equipment, whether or not lined or heat-insulated, n.e.s.</v>
      </c>
      <c r="C1423" s="336" t="s">
        <v>2410</v>
      </c>
      <c r="D1423" s="245"/>
      <c r="E1423" s="245"/>
      <c r="F1423" s="245"/>
      <c r="G1423" s="245"/>
      <c r="H1423" s="245"/>
    </row>
    <row r="1424" spans="1:8" ht="12" x14ac:dyDescent="0.3">
      <c r="A1424" s="243">
        <v>1420</v>
      </c>
      <c r="B1424" s="336" t="str">
        <f t="shared" si="22"/>
        <v>Collapsible tubular containers, of aluminium</v>
      </c>
      <c r="C1424" s="336" t="s">
        <v>2413</v>
      </c>
      <c r="D1424" s="245"/>
      <c r="E1424" s="245"/>
      <c r="F1424" s="245"/>
      <c r="G1424" s="245"/>
      <c r="H1424" s="245"/>
    </row>
    <row r="1425" spans="1:8" ht="12" x14ac:dyDescent="0.3">
      <c r="A1425" s="243">
        <v>1421</v>
      </c>
      <c r="B1425" s="336" t="str">
        <f t="shared" si="22"/>
        <v>Casks, drums, cans, boxes and similar containers, incl. rigid tubular containers, of aluminium, for any material (other than compressed or liquefied gas), of a capacity of &lt;= 300 l, n.e.s.</v>
      </c>
      <c r="C1425" s="336" t="s">
        <v>2414</v>
      </c>
      <c r="D1425" s="245"/>
      <c r="E1425" s="245"/>
      <c r="F1425" s="245"/>
      <c r="G1425" s="245"/>
      <c r="H1425" s="245"/>
    </row>
    <row r="1426" spans="1:8" ht="12" x14ac:dyDescent="0.3">
      <c r="A1426" s="243">
        <v>1422</v>
      </c>
      <c r="B1426" s="336" t="str">
        <f t="shared" si="22"/>
        <v>Containers of a kind used for aerosols, of aluminium</v>
      </c>
      <c r="C1426" s="336" t="s">
        <v>2417</v>
      </c>
      <c r="D1426" s="245"/>
      <c r="E1426" s="245"/>
      <c r="F1426" s="245"/>
      <c r="G1426" s="245"/>
      <c r="H1426" s="245"/>
    </row>
    <row r="1427" spans="1:8" ht="12" x14ac:dyDescent="0.3">
      <c r="A1427" s="243">
        <v>1423</v>
      </c>
      <c r="B1427" s="336" t="str">
        <f t="shared" si="22"/>
        <v>Casks, drums, cans, boxes and similar containers, of aluminium, manufactured from foil of a thickness &lt;= 0,2 mm</v>
      </c>
      <c r="C1427" s="336" t="s">
        <v>2420</v>
      </c>
      <c r="D1427" s="245"/>
      <c r="E1427" s="245"/>
      <c r="F1427" s="245"/>
      <c r="G1427" s="245"/>
      <c r="H1427" s="245"/>
    </row>
    <row r="1428" spans="1:8" ht="12" x14ac:dyDescent="0.3">
      <c r="A1428" s="243">
        <v>1424</v>
      </c>
      <c r="B1428" s="336" t="str">
        <f t="shared" si="22"/>
        <v>Casks, drums, cans, boxes and similar containers &lt;= 300 l, of aluminium, for any material (other than compressed or liquefied gas), n.e.s. (other than collapsible tubular containers, containers for aerosols and containers manufactured from foil of a thickness &lt;= 0,2 mm</v>
      </c>
      <c r="C1428" s="336" t="s">
        <v>2423</v>
      </c>
      <c r="D1428" s="245"/>
      <c r="E1428" s="245"/>
      <c r="F1428" s="245"/>
      <c r="G1428" s="245"/>
      <c r="H1428" s="245"/>
    </row>
    <row r="1429" spans="1:8" ht="12" x14ac:dyDescent="0.3">
      <c r="A1429" s="243">
        <v>1425</v>
      </c>
      <c r="B1429" s="336" t="str">
        <f t="shared" si="22"/>
        <v>Aluminium containers for compressed or liquefied gas</v>
      </c>
      <c r="C1429" s="336" t="s">
        <v>2426</v>
      </c>
      <c r="D1429" s="245"/>
      <c r="E1429" s="245"/>
      <c r="F1429" s="245"/>
      <c r="G1429" s="245"/>
      <c r="H1429" s="245"/>
    </row>
    <row r="1430" spans="1:8" ht="12" x14ac:dyDescent="0.3">
      <c r="A1430" s="243">
        <v>1426</v>
      </c>
      <c r="B1430" s="336" t="str">
        <f t="shared" si="22"/>
        <v>Stranded wire, cables, plaited bands and the like, of aluminium (excl. such products electrically insulated)</v>
      </c>
      <c r="C1430" s="336" t="s">
        <v>2427</v>
      </c>
      <c r="D1430" s="245"/>
      <c r="E1430" s="245"/>
      <c r="F1430" s="245"/>
      <c r="G1430" s="245"/>
      <c r="H1430" s="245"/>
    </row>
    <row r="1431" spans="1:8" ht="12" x14ac:dyDescent="0.3">
      <c r="A1431" s="243">
        <v>1427</v>
      </c>
      <c r="B1431" s="336" t="str">
        <f t="shared" si="22"/>
        <v>Stranded wire, cables, plaited bands and the like, of aluminium, with steel core (excl. such products electrically insulated)</v>
      </c>
      <c r="C1431" s="336" t="s">
        <v>2430</v>
      </c>
      <c r="D1431" s="245"/>
      <c r="E1431" s="245"/>
      <c r="F1431" s="245"/>
      <c r="G1431" s="245"/>
      <c r="H1431" s="245"/>
    </row>
    <row r="1432" spans="1:8" ht="12" x14ac:dyDescent="0.3">
      <c r="A1432" s="243">
        <v>1428</v>
      </c>
      <c r="B1432" s="336" t="str">
        <f t="shared" si="22"/>
        <v>Stranded wires, cables, ropes and similar articles, of aluminium (other than with steel core and electrically insulated products)</v>
      </c>
      <c r="C1432" s="336" t="s">
        <v>2433</v>
      </c>
      <c r="D1432" s="245"/>
      <c r="E1432" s="245"/>
      <c r="F1432" s="245"/>
      <c r="G1432" s="245"/>
      <c r="H1432" s="245"/>
    </row>
    <row r="1433" spans="1:8" ht="12" x14ac:dyDescent="0.3">
      <c r="A1433" s="243">
        <v>1429</v>
      </c>
      <c r="B1433" s="336" t="str">
        <f t="shared" si="22"/>
        <v>Articles of aluminium, n.e.s.</v>
      </c>
      <c r="C1433" s="336" t="s">
        <v>2434</v>
      </c>
      <c r="D1433" s="245"/>
      <c r="E1433" s="245"/>
      <c r="F1433" s="245"/>
      <c r="G1433" s="245"/>
      <c r="H1433" s="245"/>
    </row>
    <row r="1434" spans="1:8" ht="12" x14ac:dyDescent="0.3">
      <c r="A1434" s="243">
        <v>1430</v>
      </c>
      <c r="B1434" s="336" t="str">
        <f t="shared" si="22"/>
        <v>Nails, tacks, staples, screws, bolts, nuts, screw hooks, rivets, cotters, cotter pins, washers and similar articles, of aluminium (excl. staples in strips, plugs, bungs and the like, threaded)</v>
      </c>
      <c r="C1434" s="336" t="s">
        <v>2437</v>
      </c>
      <c r="D1434" s="245"/>
      <c r="E1434" s="245"/>
      <c r="F1434" s="245"/>
      <c r="G1434" s="245"/>
      <c r="H1434" s="245"/>
    </row>
    <row r="1435" spans="1:8" ht="12" x14ac:dyDescent="0.3">
      <c r="A1435" s="243">
        <v>1431</v>
      </c>
      <c r="B1435" s="336" t="str">
        <f t="shared" si="22"/>
        <v>Cloth, grill, netting and fencing, of aluminium wire (excl. cloth of metal fibres for clothing, lining and similar uses, and cloth, grill and netting made into hand sieves or machine parts)</v>
      </c>
      <c r="C1435" s="336" t="s">
        <v>2440</v>
      </c>
      <c r="D1435" s="245"/>
      <c r="E1435" s="245"/>
      <c r="F1435" s="245"/>
      <c r="G1435" s="245"/>
      <c r="H1435" s="245"/>
    </row>
    <row r="1436" spans="1:8" ht="12" x14ac:dyDescent="0.3">
      <c r="A1436" s="243">
        <v>1432</v>
      </c>
      <c r="B1436" s="336" t="str">
        <f t="shared" si="22"/>
        <v>Articles of aluminium, cast, n.e.s.</v>
      </c>
      <c r="C1436" s="336" t="s">
        <v>2443</v>
      </c>
      <c r="D1436" s="245"/>
      <c r="E1436" s="245"/>
      <c r="F1436" s="245"/>
      <c r="G1436" s="245"/>
      <c r="H1436" s="245"/>
    </row>
    <row r="1437" spans="1:8" ht="12" x14ac:dyDescent="0.3">
      <c r="A1437" s="243">
        <v>1433</v>
      </c>
      <c r="B1437" s="336" t="str">
        <f t="shared" si="22"/>
        <v>Articles of aluminium, uncast, n.e.s.</v>
      </c>
      <c r="C1437" s="336" t="s">
        <v>2446</v>
      </c>
      <c r="D1437" s="245"/>
      <c r="E1437" s="245"/>
      <c r="F1437" s="245"/>
      <c r="G1437" s="245"/>
      <c r="H1437" s="245"/>
    </row>
    <row r="1438" spans="1:8" x14ac:dyDescent="0.25">
      <c r="A1438" s="243">
        <v>1434</v>
      </c>
      <c r="B1438" s="337" t="str">
        <f t="shared" si="22"/>
        <v>Code Lists</v>
      </c>
      <c r="C1438" s="337" t="s">
        <v>3198</v>
      </c>
      <c r="D1438" s="245"/>
      <c r="E1438" s="245"/>
      <c r="F1438" s="245"/>
      <c r="G1438" s="245"/>
      <c r="H1438" s="245"/>
    </row>
    <row r="1439" spans="1:8" x14ac:dyDescent="0.25">
      <c r="A1439" s="243">
        <v>1435</v>
      </c>
      <c r="B1439" s="337" t="str">
        <f t="shared" si="22"/>
        <v>Sheet "Code Lists"</v>
      </c>
      <c r="C1439" s="337" t="s">
        <v>3197</v>
      </c>
      <c r="D1439" s="245"/>
      <c r="E1439" s="245"/>
      <c r="F1439" s="245"/>
      <c r="G1439" s="245"/>
      <c r="H1439" s="245"/>
    </row>
    <row r="1440" spans="1:8" x14ac:dyDescent="0.25">
      <c r="A1440" s="243">
        <v>1436</v>
      </c>
      <c r="B1440" s="337" t="str">
        <f t="shared" si="22"/>
        <v>Countries &amp; Currencies</v>
      </c>
      <c r="C1440" s="337" t="s">
        <v>3188</v>
      </c>
      <c r="D1440" s="245"/>
      <c r="E1440" s="245"/>
      <c r="F1440" s="245"/>
      <c r="G1440" s="245"/>
      <c r="H1440" s="245"/>
    </row>
    <row r="1441" spans="1:8" x14ac:dyDescent="0.25">
      <c r="A1441" s="243">
        <v>1437</v>
      </c>
      <c r="B1441" s="337" t="str">
        <f t="shared" si="22"/>
        <v>Code</v>
      </c>
      <c r="C1441" s="337" t="s">
        <v>3185</v>
      </c>
      <c r="D1441" s="245"/>
      <c r="E1441" s="245"/>
      <c r="F1441" s="245"/>
      <c r="G1441" s="245"/>
      <c r="H1441" s="245"/>
    </row>
    <row r="1442" spans="1:8" x14ac:dyDescent="0.25">
      <c r="A1442" s="243">
        <v>1438</v>
      </c>
      <c r="B1442" s="337" t="str">
        <f t="shared" si="22"/>
        <v>Country Name</v>
      </c>
      <c r="C1442" s="337" t="s">
        <v>3186</v>
      </c>
      <c r="D1442" s="245"/>
      <c r="E1442" s="245"/>
      <c r="F1442" s="245"/>
      <c r="G1442" s="245"/>
      <c r="H1442" s="245"/>
    </row>
    <row r="1443" spans="1:8" x14ac:dyDescent="0.25">
      <c r="A1443" s="243">
        <v>1439</v>
      </c>
      <c r="B1443" s="337" t="str">
        <f t="shared" si="22"/>
        <v>Currency Name</v>
      </c>
      <c r="C1443" s="337" t="s">
        <v>3187</v>
      </c>
      <c r="D1443" s="245"/>
      <c r="E1443" s="245"/>
      <c r="F1443" s="245"/>
      <c r="G1443" s="245"/>
      <c r="H1443" s="245"/>
    </row>
    <row r="1444" spans="1:8" x14ac:dyDescent="0.25">
      <c r="A1444" s="243">
        <v>1440</v>
      </c>
      <c r="B1444" s="337" t="str">
        <f t="shared" si="22"/>
        <v>Andorra</v>
      </c>
      <c r="C1444" s="337" t="s">
        <v>2783</v>
      </c>
      <c r="D1444" s="245"/>
      <c r="E1444" s="245"/>
      <c r="F1444" s="245"/>
      <c r="G1444" s="245"/>
      <c r="H1444" s="245"/>
    </row>
    <row r="1445" spans="1:8" x14ac:dyDescent="0.25">
      <c r="A1445" s="243">
        <v>1441</v>
      </c>
      <c r="B1445" s="337" t="str">
        <f t="shared" si="22"/>
        <v>UAE Dirham</v>
      </c>
      <c r="C1445" s="337" t="s">
        <v>3020</v>
      </c>
      <c r="D1445" s="245"/>
      <c r="E1445" s="245"/>
      <c r="F1445" s="245"/>
      <c r="G1445" s="245"/>
      <c r="H1445" s="245"/>
    </row>
    <row r="1446" spans="1:8" x14ac:dyDescent="0.25">
      <c r="A1446" s="243">
        <v>1442</v>
      </c>
      <c r="B1446" s="337" t="str">
        <f t="shared" si="22"/>
        <v>United Arab Emirates</v>
      </c>
      <c r="C1446" s="337" t="s">
        <v>2784</v>
      </c>
      <c r="D1446" s="245"/>
      <c r="E1446" s="245"/>
      <c r="F1446" s="245"/>
      <c r="G1446" s="245"/>
      <c r="H1446" s="245"/>
    </row>
    <row r="1447" spans="1:8" x14ac:dyDescent="0.25">
      <c r="A1447" s="243">
        <v>1443</v>
      </c>
      <c r="B1447" s="337" t="str">
        <f t="shared" si="22"/>
        <v>Afghani</v>
      </c>
      <c r="C1447" s="337" t="s">
        <v>3021</v>
      </c>
      <c r="D1447" s="245"/>
      <c r="E1447" s="245"/>
      <c r="F1447" s="245"/>
      <c r="G1447" s="245"/>
      <c r="H1447" s="245"/>
    </row>
    <row r="1448" spans="1:8" x14ac:dyDescent="0.25">
      <c r="A1448" s="243">
        <v>1444</v>
      </c>
      <c r="B1448" s="337" t="str">
        <f t="shared" si="22"/>
        <v>Afghanistan</v>
      </c>
      <c r="C1448" s="337" t="s">
        <v>2785</v>
      </c>
      <c r="D1448" s="245"/>
      <c r="E1448" s="245"/>
      <c r="F1448" s="245"/>
      <c r="G1448" s="245"/>
      <c r="H1448" s="245"/>
    </row>
    <row r="1449" spans="1:8" x14ac:dyDescent="0.25">
      <c r="A1449" s="243">
        <v>1445</v>
      </c>
      <c r="B1449" s="337" t="str">
        <f t="shared" si="22"/>
        <v>Lek</v>
      </c>
      <c r="C1449" s="337" t="s">
        <v>3022</v>
      </c>
      <c r="D1449" s="245"/>
      <c r="E1449" s="245"/>
      <c r="F1449" s="245"/>
      <c r="G1449" s="245"/>
      <c r="H1449" s="245"/>
    </row>
    <row r="1450" spans="1:8" x14ac:dyDescent="0.25">
      <c r="A1450" s="243">
        <v>1446</v>
      </c>
      <c r="B1450" s="337" t="str">
        <f t="shared" si="22"/>
        <v>Antigua and Barbuda</v>
      </c>
      <c r="C1450" s="337" t="s">
        <v>2786</v>
      </c>
      <c r="D1450" s="245"/>
      <c r="E1450" s="245"/>
      <c r="F1450" s="245"/>
      <c r="G1450" s="245"/>
      <c r="H1450" s="245"/>
    </row>
    <row r="1451" spans="1:8" x14ac:dyDescent="0.25">
      <c r="A1451" s="243">
        <v>1447</v>
      </c>
      <c r="B1451" s="337" t="str">
        <f t="shared" si="22"/>
        <v>Armenian Dram</v>
      </c>
      <c r="C1451" s="337" t="s">
        <v>3023</v>
      </c>
      <c r="D1451" s="245"/>
      <c r="E1451" s="245"/>
      <c r="F1451" s="245"/>
      <c r="G1451" s="245"/>
      <c r="H1451" s="245"/>
    </row>
    <row r="1452" spans="1:8" x14ac:dyDescent="0.25">
      <c r="A1452" s="243">
        <v>1448</v>
      </c>
      <c r="B1452" s="337" t="str">
        <f t="shared" si="22"/>
        <v>Anguilla</v>
      </c>
      <c r="C1452" s="337" t="s">
        <v>2787</v>
      </c>
      <c r="D1452" s="245"/>
      <c r="E1452" s="245"/>
      <c r="F1452" s="245"/>
      <c r="G1452" s="245"/>
      <c r="H1452" s="245"/>
    </row>
    <row r="1453" spans="1:8" x14ac:dyDescent="0.25">
      <c r="A1453" s="243">
        <v>1449</v>
      </c>
      <c r="B1453" s="337" t="str">
        <f t="shared" si="22"/>
        <v>Netherlands Antillean Guilder</v>
      </c>
      <c r="C1453" s="337" t="s">
        <v>3024</v>
      </c>
      <c r="D1453" s="245"/>
      <c r="E1453" s="245"/>
      <c r="F1453" s="245"/>
      <c r="G1453" s="245"/>
      <c r="H1453" s="245"/>
    </row>
    <row r="1454" spans="1:8" x14ac:dyDescent="0.25">
      <c r="A1454" s="243">
        <v>1450</v>
      </c>
      <c r="B1454" s="337" t="str">
        <f t="shared" si="22"/>
        <v>Albania</v>
      </c>
      <c r="C1454" s="337" t="s">
        <v>2788</v>
      </c>
      <c r="D1454" s="245"/>
      <c r="E1454" s="245"/>
      <c r="F1454" s="245"/>
      <c r="G1454" s="245"/>
      <c r="H1454" s="245"/>
    </row>
    <row r="1455" spans="1:8" x14ac:dyDescent="0.25">
      <c r="A1455" s="243">
        <v>1451</v>
      </c>
      <c r="B1455" s="337" t="str">
        <f t="shared" si="22"/>
        <v>Kwanza</v>
      </c>
      <c r="C1455" s="337" t="s">
        <v>3025</v>
      </c>
      <c r="D1455" s="245"/>
      <c r="E1455" s="245"/>
      <c r="F1455" s="245"/>
      <c r="G1455" s="245"/>
      <c r="H1455" s="245"/>
    </row>
    <row r="1456" spans="1:8" x14ac:dyDescent="0.25">
      <c r="A1456" s="243">
        <v>1452</v>
      </c>
      <c r="B1456" s="337" t="str">
        <f t="shared" si="22"/>
        <v>Armenia</v>
      </c>
      <c r="C1456" s="337" t="s">
        <v>2789</v>
      </c>
      <c r="D1456" s="245"/>
      <c r="E1456" s="245"/>
      <c r="F1456" s="245"/>
      <c r="G1456" s="245"/>
      <c r="H1456" s="245"/>
    </row>
    <row r="1457" spans="1:8" x14ac:dyDescent="0.25">
      <c r="A1457" s="243">
        <v>1453</v>
      </c>
      <c r="B1457" s="337" t="str">
        <f t="shared" si="22"/>
        <v>Argentine Peso</v>
      </c>
      <c r="C1457" s="337" t="s">
        <v>3026</v>
      </c>
      <c r="D1457" s="245"/>
      <c r="E1457" s="245"/>
      <c r="F1457" s="245"/>
      <c r="G1457" s="245"/>
      <c r="H1457" s="245"/>
    </row>
    <row r="1458" spans="1:8" x14ac:dyDescent="0.25">
      <c r="A1458" s="243">
        <v>1454</v>
      </c>
      <c r="B1458" s="337" t="str">
        <f t="shared" si="22"/>
        <v>Netherlands Antilles</v>
      </c>
      <c r="C1458" s="337" t="s">
        <v>2790</v>
      </c>
      <c r="D1458" s="245"/>
      <c r="E1458" s="245"/>
      <c r="F1458" s="245"/>
      <c r="G1458" s="245"/>
      <c r="H1458" s="245"/>
    </row>
    <row r="1459" spans="1:8" x14ac:dyDescent="0.25">
      <c r="A1459" s="243">
        <v>1455</v>
      </c>
      <c r="B1459" s="337" t="str">
        <f t="shared" si="22"/>
        <v>Australian Dollar</v>
      </c>
      <c r="C1459" s="337" t="s">
        <v>3027</v>
      </c>
      <c r="D1459" s="245"/>
      <c r="E1459" s="245"/>
      <c r="F1459" s="245"/>
      <c r="G1459" s="245"/>
      <c r="H1459" s="245"/>
    </row>
    <row r="1460" spans="1:8" x14ac:dyDescent="0.25">
      <c r="A1460" s="243">
        <v>1456</v>
      </c>
      <c r="B1460" s="337" t="str">
        <f t="shared" si="22"/>
        <v>Angola</v>
      </c>
      <c r="C1460" s="337" t="s">
        <v>2791</v>
      </c>
      <c r="D1460" s="245"/>
      <c r="E1460" s="245"/>
      <c r="F1460" s="245"/>
      <c r="G1460" s="245"/>
      <c r="H1460" s="245"/>
    </row>
    <row r="1461" spans="1:8" x14ac:dyDescent="0.25">
      <c r="A1461" s="243">
        <v>1457</v>
      </c>
      <c r="B1461" s="337" t="str">
        <f t="shared" si="22"/>
        <v>Aruban Florin</v>
      </c>
      <c r="C1461" s="337" t="s">
        <v>3028</v>
      </c>
      <c r="D1461" s="245"/>
      <c r="E1461" s="245"/>
      <c r="F1461" s="245"/>
      <c r="G1461" s="245"/>
      <c r="H1461" s="245"/>
    </row>
    <row r="1462" spans="1:8" x14ac:dyDescent="0.25">
      <c r="A1462" s="243">
        <v>1458</v>
      </c>
      <c r="B1462" s="337" t="str">
        <f t="shared" si="22"/>
        <v>Antarctica</v>
      </c>
      <c r="C1462" s="337" t="s">
        <v>2792</v>
      </c>
      <c r="D1462" s="245"/>
      <c r="E1462" s="245"/>
      <c r="F1462" s="245"/>
      <c r="G1462" s="245"/>
      <c r="H1462" s="245"/>
    </row>
    <row r="1463" spans="1:8" x14ac:dyDescent="0.25">
      <c r="A1463" s="243">
        <v>1459</v>
      </c>
      <c r="B1463" s="337" t="str">
        <f t="shared" si="22"/>
        <v>Azerbaijan Manat</v>
      </c>
      <c r="C1463" s="337" t="s">
        <v>3029</v>
      </c>
      <c r="D1463" s="245"/>
      <c r="E1463" s="245"/>
      <c r="F1463" s="245"/>
      <c r="G1463" s="245"/>
      <c r="H1463" s="245"/>
    </row>
    <row r="1464" spans="1:8" x14ac:dyDescent="0.25">
      <c r="A1464" s="243">
        <v>1460</v>
      </c>
      <c r="B1464" s="337" t="str">
        <f t="shared" si="22"/>
        <v>Argentina</v>
      </c>
      <c r="C1464" s="337" t="s">
        <v>2793</v>
      </c>
      <c r="D1464" s="245"/>
      <c r="E1464" s="245"/>
      <c r="F1464" s="245"/>
      <c r="G1464" s="245"/>
      <c r="H1464" s="245"/>
    </row>
    <row r="1465" spans="1:8" x14ac:dyDescent="0.25">
      <c r="A1465" s="243">
        <v>1461</v>
      </c>
      <c r="B1465" s="337" t="str">
        <f t="shared" si="22"/>
        <v>Convertible Mark</v>
      </c>
      <c r="C1465" s="337" t="s">
        <v>3030</v>
      </c>
      <c r="D1465" s="245"/>
      <c r="E1465" s="245"/>
      <c r="F1465" s="245"/>
      <c r="G1465" s="245"/>
      <c r="H1465" s="245"/>
    </row>
    <row r="1466" spans="1:8" x14ac:dyDescent="0.25">
      <c r="A1466" s="243">
        <v>1462</v>
      </c>
      <c r="B1466" s="337" t="str">
        <f t="shared" si="22"/>
        <v>American Samoa</v>
      </c>
      <c r="C1466" s="337" t="s">
        <v>2794</v>
      </c>
      <c r="D1466" s="245"/>
      <c r="E1466" s="245"/>
      <c r="F1466" s="245"/>
      <c r="G1466" s="245"/>
      <c r="H1466" s="245"/>
    </row>
    <row r="1467" spans="1:8" x14ac:dyDescent="0.25">
      <c r="A1467" s="243">
        <v>1463</v>
      </c>
      <c r="B1467" s="337" t="str">
        <f t="shared" si="22"/>
        <v>Barbados Dollar</v>
      </c>
      <c r="C1467" s="337" t="s">
        <v>3031</v>
      </c>
      <c r="D1467" s="245"/>
      <c r="E1467" s="245"/>
      <c r="F1467" s="245"/>
      <c r="G1467" s="245"/>
      <c r="H1467" s="245"/>
    </row>
    <row r="1468" spans="1:8" x14ac:dyDescent="0.25">
      <c r="A1468" s="243">
        <v>1464</v>
      </c>
      <c r="B1468" s="337" t="str">
        <f t="shared" si="22"/>
        <v>Taka</v>
      </c>
      <c r="C1468" s="337" t="s">
        <v>3032</v>
      </c>
      <c r="D1468" s="245"/>
      <c r="E1468" s="245"/>
      <c r="F1468" s="245"/>
      <c r="G1468" s="245"/>
      <c r="H1468" s="245"/>
    </row>
    <row r="1469" spans="1:8" x14ac:dyDescent="0.25">
      <c r="A1469" s="243">
        <v>1465</v>
      </c>
      <c r="B1469" s="337" t="str">
        <f t="shared" si="22"/>
        <v>Australia</v>
      </c>
      <c r="C1469" s="337" t="s">
        <v>2795</v>
      </c>
      <c r="D1469" s="245"/>
      <c r="E1469" s="245"/>
      <c r="F1469" s="245"/>
      <c r="G1469" s="245"/>
      <c r="H1469" s="245"/>
    </row>
    <row r="1470" spans="1:8" x14ac:dyDescent="0.25">
      <c r="A1470" s="243">
        <v>1466</v>
      </c>
      <c r="B1470" s="337" t="str">
        <f t="shared" si="22"/>
        <v>Bulgarian Lev</v>
      </c>
      <c r="C1470" s="337" t="s">
        <v>3033</v>
      </c>
      <c r="D1470" s="245"/>
      <c r="E1470" s="245"/>
      <c r="F1470" s="245"/>
      <c r="G1470" s="245"/>
      <c r="H1470" s="245"/>
    </row>
    <row r="1471" spans="1:8" x14ac:dyDescent="0.25">
      <c r="A1471" s="243">
        <v>1467</v>
      </c>
      <c r="B1471" s="337" t="str">
        <f t="shared" si="22"/>
        <v>Aruba</v>
      </c>
      <c r="C1471" s="337" t="s">
        <v>2796</v>
      </c>
      <c r="D1471" s="245"/>
      <c r="E1471" s="245"/>
      <c r="F1471" s="245"/>
      <c r="G1471" s="245"/>
      <c r="H1471" s="245"/>
    </row>
    <row r="1472" spans="1:8" x14ac:dyDescent="0.25">
      <c r="A1472" s="243">
        <v>1468</v>
      </c>
      <c r="B1472" s="337" t="str">
        <f t="shared" si="22"/>
        <v>Bahraini Dinar</v>
      </c>
      <c r="C1472" s="337" t="s">
        <v>3034</v>
      </c>
      <c r="D1472" s="245"/>
      <c r="E1472" s="245"/>
      <c r="F1472" s="245"/>
      <c r="G1472" s="245"/>
      <c r="H1472" s="245"/>
    </row>
    <row r="1473" spans="1:8" x14ac:dyDescent="0.25">
      <c r="A1473" s="243">
        <v>1469</v>
      </c>
      <c r="B1473" s="337" t="str">
        <f t="shared" si="22"/>
        <v>ÅLAND ISLANDS</v>
      </c>
      <c r="C1473" s="337" t="s">
        <v>2797</v>
      </c>
      <c r="D1473" s="245"/>
      <c r="E1473" s="245"/>
      <c r="F1473" s="245"/>
      <c r="G1473" s="245"/>
      <c r="H1473" s="245"/>
    </row>
    <row r="1474" spans="1:8" x14ac:dyDescent="0.25">
      <c r="A1474" s="243">
        <v>1470</v>
      </c>
      <c r="B1474" s="337" t="str">
        <f t="shared" si="22"/>
        <v>Burundi Franc</v>
      </c>
      <c r="C1474" s="337" t="s">
        <v>3035</v>
      </c>
      <c r="D1474" s="245"/>
      <c r="E1474" s="245"/>
      <c r="F1474" s="245"/>
      <c r="G1474" s="245"/>
      <c r="H1474" s="245"/>
    </row>
    <row r="1475" spans="1:8" x14ac:dyDescent="0.25">
      <c r="A1475" s="243">
        <v>1471</v>
      </c>
      <c r="B1475" s="337" t="str">
        <f t="shared" si="22"/>
        <v>Azerbaijan</v>
      </c>
      <c r="C1475" s="337" t="s">
        <v>2798</v>
      </c>
      <c r="D1475" s="245"/>
      <c r="E1475" s="245"/>
      <c r="F1475" s="245"/>
      <c r="G1475" s="245"/>
      <c r="H1475" s="245"/>
    </row>
    <row r="1476" spans="1:8" x14ac:dyDescent="0.25">
      <c r="A1476" s="243">
        <v>1472</v>
      </c>
      <c r="B1476" s="337" t="str">
        <f t="shared" si="22"/>
        <v>Bermudian Dollar</v>
      </c>
      <c r="C1476" s="337" t="s">
        <v>3036</v>
      </c>
      <c r="D1476" s="245"/>
      <c r="E1476" s="245"/>
      <c r="F1476" s="245"/>
      <c r="G1476" s="245"/>
      <c r="H1476" s="245"/>
    </row>
    <row r="1477" spans="1:8" x14ac:dyDescent="0.25">
      <c r="A1477" s="243">
        <v>1473</v>
      </c>
      <c r="B1477" s="337" t="str">
        <f t="shared" si="22"/>
        <v>Bosnia and Herzegovina</v>
      </c>
      <c r="C1477" s="337" t="s">
        <v>2799</v>
      </c>
      <c r="D1477" s="245"/>
      <c r="E1477" s="245"/>
      <c r="F1477" s="245"/>
      <c r="G1477" s="245"/>
      <c r="H1477" s="245"/>
    </row>
    <row r="1478" spans="1:8" x14ac:dyDescent="0.25">
      <c r="A1478" s="243">
        <v>1474</v>
      </c>
      <c r="B1478" s="337" t="str">
        <f t="shared" ref="B1478:B1541" si="23">IFERROR(INDEX(C1478:M1478,$A$3-2),$C1478)</f>
        <v>Brunei Dollar</v>
      </c>
      <c r="C1478" s="337" t="s">
        <v>3037</v>
      </c>
      <c r="D1478" s="245"/>
      <c r="E1478" s="245"/>
      <c r="F1478" s="245"/>
      <c r="G1478" s="245"/>
      <c r="H1478" s="245"/>
    </row>
    <row r="1479" spans="1:8" x14ac:dyDescent="0.25">
      <c r="A1479" s="243">
        <v>1475</v>
      </c>
      <c r="B1479" s="337" t="str">
        <f t="shared" si="23"/>
        <v>Barbados</v>
      </c>
      <c r="C1479" s="337" t="s">
        <v>2800</v>
      </c>
      <c r="D1479" s="245"/>
      <c r="E1479" s="245"/>
      <c r="F1479" s="245"/>
      <c r="G1479" s="245"/>
      <c r="H1479" s="245"/>
    </row>
    <row r="1480" spans="1:8" x14ac:dyDescent="0.25">
      <c r="A1480" s="243">
        <v>1476</v>
      </c>
      <c r="B1480" s="337" t="str">
        <f t="shared" si="23"/>
        <v>Boliviano</v>
      </c>
      <c r="C1480" s="337" t="s">
        <v>3038</v>
      </c>
      <c r="D1480" s="245"/>
      <c r="E1480" s="245"/>
      <c r="F1480" s="245"/>
      <c r="G1480" s="245"/>
      <c r="H1480" s="245"/>
    </row>
    <row r="1481" spans="1:8" x14ac:dyDescent="0.25">
      <c r="A1481" s="243">
        <v>1477</v>
      </c>
      <c r="B1481" s="337" t="str">
        <f t="shared" si="23"/>
        <v>Bangladesh</v>
      </c>
      <c r="C1481" s="337" t="s">
        <v>2801</v>
      </c>
      <c r="D1481" s="245"/>
      <c r="E1481" s="245"/>
      <c r="F1481" s="245"/>
      <c r="G1481" s="245"/>
      <c r="H1481" s="245"/>
    </row>
    <row r="1482" spans="1:8" x14ac:dyDescent="0.25">
      <c r="A1482" s="243">
        <v>1478</v>
      </c>
      <c r="B1482" s="337" t="str">
        <f t="shared" si="23"/>
        <v>Mvdol</v>
      </c>
      <c r="C1482" s="337" t="s">
        <v>3039</v>
      </c>
      <c r="D1482" s="245"/>
      <c r="E1482" s="245"/>
      <c r="F1482" s="245"/>
      <c r="G1482" s="245"/>
      <c r="H1482" s="245"/>
    </row>
    <row r="1483" spans="1:8" x14ac:dyDescent="0.25">
      <c r="A1483" s="243">
        <v>1479</v>
      </c>
      <c r="B1483" s="337" t="str">
        <f t="shared" si="23"/>
        <v>Brazilian Real</v>
      </c>
      <c r="C1483" s="337" t="s">
        <v>3040</v>
      </c>
      <c r="D1483" s="245"/>
      <c r="E1483" s="245"/>
      <c r="F1483" s="245"/>
      <c r="G1483" s="245"/>
      <c r="H1483" s="245"/>
    </row>
    <row r="1484" spans="1:8" x14ac:dyDescent="0.25">
      <c r="A1484" s="243">
        <v>1480</v>
      </c>
      <c r="B1484" s="337" t="str">
        <f t="shared" si="23"/>
        <v>Burkina Faso</v>
      </c>
      <c r="C1484" s="337" t="s">
        <v>2802</v>
      </c>
      <c r="D1484" s="245"/>
      <c r="E1484" s="245"/>
      <c r="F1484" s="245"/>
      <c r="G1484" s="245"/>
      <c r="H1484" s="245"/>
    </row>
    <row r="1485" spans="1:8" x14ac:dyDescent="0.25">
      <c r="A1485" s="243">
        <v>1481</v>
      </c>
      <c r="B1485" s="337" t="str">
        <f t="shared" si="23"/>
        <v>Bahamian Dollar</v>
      </c>
      <c r="C1485" s="337" t="s">
        <v>3041</v>
      </c>
      <c r="D1485" s="245"/>
      <c r="E1485" s="245"/>
      <c r="F1485" s="245"/>
      <c r="G1485" s="245"/>
      <c r="H1485" s="245"/>
    </row>
    <row r="1486" spans="1:8" x14ac:dyDescent="0.25">
      <c r="A1486" s="243">
        <v>1482</v>
      </c>
      <c r="B1486" s="337" t="str">
        <f t="shared" si="23"/>
        <v>Ngultrum</v>
      </c>
      <c r="C1486" s="337" t="s">
        <v>3042</v>
      </c>
      <c r="D1486" s="245"/>
      <c r="E1486" s="245"/>
      <c r="F1486" s="245"/>
      <c r="G1486" s="245"/>
      <c r="H1486" s="245"/>
    </row>
    <row r="1487" spans="1:8" x14ac:dyDescent="0.25">
      <c r="A1487" s="243">
        <v>1483</v>
      </c>
      <c r="B1487" s="337" t="str">
        <f t="shared" si="23"/>
        <v>Bahrain</v>
      </c>
      <c r="C1487" s="337" t="s">
        <v>2803</v>
      </c>
      <c r="D1487" s="245"/>
      <c r="E1487" s="245"/>
      <c r="F1487" s="245"/>
      <c r="G1487" s="245"/>
      <c r="H1487" s="245"/>
    </row>
    <row r="1488" spans="1:8" x14ac:dyDescent="0.25">
      <c r="A1488" s="243">
        <v>1484</v>
      </c>
      <c r="B1488" s="337" t="str">
        <f t="shared" si="23"/>
        <v>Pula</v>
      </c>
      <c r="C1488" s="337" t="s">
        <v>3043</v>
      </c>
      <c r="D1488" s="245"/>
      <c r="E1488" s="245"/>
      <c r="F1488" s="245"/>
      <c r="G1488" s="245"/>
      <c r="H1488" s="245"/>
    </row>
    <row r="1489" spans="1:8" x14ac:dyDescent="0.25">
      <c r="A1489" s="243">
        <v>1485</v>
      </c>
      <c r="B1489" s="337" t="str">
        <f t="shared" si="23"/>
        <v>Burundi</v>
      </c>
      <c r="C1489" s="337" t="s">
        <v>2804</v>
      </c>
      <c r="D1489" s="245"/>
      <c r="E1489" s="245"/>
      <c r="F1489" s="245"/>
      <c r="G1489" s="245"/>
      <c r="H1489" s="245"/>
    </row>
    <row r="1490" spans="1:8" x14ac:dyDescent="0.25">
      <c r="A1490" s="243">
        <v>1486</v>
      </c>
      <c r="B1490" s="337" t="str">
        <f t="shared" si="23"/>
        <v>Belarusian Ruble</v>
      </c>
      <c r="C1490" s="337" t="s">
        <v>3044</v>
      </c>
      <c r="D1490" s="245"/>
      <c r="E1490" s="245"/>
      <c r="F1490" s="245"/>
      <c r="G1490" s="245"/>
      <c r="H1490" s="245"/>
    </row>
    <row r="1491" spans="1:8" x14ac:dyDescent="0.25">
      <c r="A1491" s="243">
        <v>1487</v>
      </c>
      <c r="B1491" s="337" t="str">
        <f t="shared" si="23"/>
        <v>Benin</v>
      </c>
      <c r="C1491" s="337" t="s">
        <v>2805</v>
      </c>
      <c r="D1491" s="245"/>
      <c r="E1491" s="245"/>
      <c r="F1491" s="245"/>
      <c r="G1491" s="245"/>
      <c r="H1491" s="245"/>
    </row>
    <row r="1492" spans="1:8" x14ac:dyDescent="0.25">
      <c r="A1492" s="243">
        <v>1488</v>
      </c>
      <c r="B1492" s="337" t="str">
        <f t="shared" si="23"/>
        <v>Belize Dollar</v>
      </c>
      <c r="C1492" s="337" t="s">
        <v>3045</v>
      </c>
      <c r="D1492" s="245"/>
      <c r="E1492" s="245"/>
      <c r="F1492" s="245"/>
      <c r="G1492" s="245"/>
      <c r="H1492" s="245"/>
    </row>
    <row r="1493" spans="1:8" x14ac:dyDescent="0.25">
      <c r="A1493" s="243">
        <v>1489</v>
      </c>
      <c r="B1493" s="337" t="str">
        <f t="shared" si="23"/>
        <v>Saint Barthélemy</v>
      </c>
      <c r="C1493" s="337" t="s">
        <v>2806</v>
      </c>
      <c r="D1493" s="245"/>
      <c r="E1493" s="245"/>
      <c r="F1493" s="245"/>
      <c r="G1493" s="245"/>
      <c r="H1493" s="245"/>
    </row>
    <row r="1494" spans="1:8" x14ac:dyDescent="0.25">
      <c r="A1494" s="243">
        <v>1490</v>
      </c>
      <c r="B1494" s="337" t="str">
        <f t="shared" si="23"/>
        <v>Canadian Dollar</v>
      </c>
      <c r="C1494" s="337" t="s">
        <v>3046</v>
      </c>
      <c r="D1494" s="245"/>
      <c r="E1494" s="245"/>
      <c r="F1494" s="245"/>
      <c r="G1494" s="245"/>
      <c r="H1494" s="245"/>
    </row>
    <row r="1495" spans="1:8" x14ac:dyDescent="0.25">
      <c r="A1495" s="243">
        <v>1491</v>
      </c>
      <c r="B1495" s="337" t="str">
        <f t="shared" si="23"/>
        <v>Bermuda</v>
      </c>
      <c r="C1495" s="337" t="s">
        <v>2807</v>
      </c>
      <c r="D1495" s="245"/>
      <c r="E1495" s="245"/>
      <c r="F1495" s="245"/>
      <c r="G1495" s="245"/>
      <c r="H1495" s="245"/>
    </row>
    <row r="1496" spans="1:8" x14ac:dyDescent="0.25">
      <c r="A1496" s="243">
        <v>1492</v>
      </c>
      <c r="B1496" s="337" t="str">
        <f t="shared" si="23"/>
        <v>Congolese Franc</v>
      </c>
      <c r="C1496" s="337" t="s">
        <v>3047</v>
      </c>
      <c r="D1496" s="245"/>
      <c r="E1496" s="245"/>
      <c r="F1496" s="245"/>
      <c r="G1496" s="245"/>
      <c r="H1496" s="245"/>
    </row>
    <row r="1497" spans="1:8" x14ac:dyDescent="0.25">
      <c r="A1497" s="243">
        <v>1493</v>
      </c>
      <c r="B1497" s="337" t="str">
        <f t="shared" si="23"/>
        <v>Brunei Darussalam</v>
      </c>
      <c r="C1497" s="337" t="s">
        <v>2808</v>
      </c>
      <c r="D1497" s="245"/>
      <c r="E1497" s="245"/>
      <c r="F1497" s="245"/>
      <c r="G1497" s="245"/>
      <c r="H1497" s="245"/>
    </row>
    <row r="1498" spans="1:8" x14ac:dyDescent="0.25">
      <c r="A1498" s="243">
        <v>1494</v>
      </c>
      <c r="B1498" s="337" t="str">
        <f t="shared" si="23"/>
        <v>WIR Euro</v>
      </c>
      <c r="C1498" s="337" t="s">
        <v>3048</v>
      </c>
      <c r="D1498" s="245"/>
      <c r="E1498" s="245"/>
      <c r="F1498" s="245"/>
      <c r="G1498" s="245"/>
      <c r="H1498" s="245"/>
    </row>
    <row r="1499" spans="1:8" x14ac:dyDescent="0.25">
      <c r="A1499" s="243">
        <v>1495</v>
      </c>
      <c r="B1499" s="337" t="str">
        <f t="shared" si="23"/>
        <v>Bolivia, Plurinational State of</v>
      </c>
      <c r="C1499" s="337" t="s">
        <v>2809</v>
      </c>
      <c r="D1499" s="245"/>
      <c r="E1499" s="245"/>
      <c r="F1499" s="245"/>
      <c r="G1499" s="245"/>
      <c r="H1499" s="245"/>
    </row>
    <row r="1500" spans="1:8" x14ac:dyDescent="0.25">
      <c r="A1500" s="243">
        <v>1496</v>
      </c>
      <c r="B1500" s="337" t="str">
        <f t="shared" si="23"/>
        <v>Swiss Franc</v>
      </c>
      <c r="C1500" s="337" t="s">
        <v>3049</v>
      </c>
      <c r="D1500" s="245"/>
      <c r="E1500" s="245"/>
      <c r="F1500" s="245"/>
      <c r="G1500" s="245"/>
      <c r="H1500" s="245"/>
    </row>
    <row r="1501" spans="1:8" x14ac:dyDescent="0.25">
      <c r="A1501" s="243">
        <v>1497</v>
      </c>
      <c r="B1501" s="337" t="str">
        <f t="shared" si="23"/>
        <v>Bonaire, Sint Eustatius and Saba</v>
      </c>
      <c r="C1501" s="337" t="s">
        <v>2810</v>
      </c>
      <c r="D1501" s="245"/>
      <c r="E1501" s="245"/>
      <c r="F1501" s="245"/>
      <c r="G1501" s="245"/>
      <c r="H1501" s="245"/>
    </row>
    <row r="1502" spans="1:8" x14ac:dyDescent="0.25">
      <c r="A1502" s="243">
        <v>1498</v>
      </c>
      <c r="B1502" s="337" t="str">
        <f t="shared" si="23"/>
        <v>WIR Franc</v>
      </c>
      <c r="C1502" s="337" t="s">
        <v>3050</v>
      </c>
      <c r="D1502" s="245"/>
      <c r="E1502" s="245"/>
      <c r="F1502" s="245"/>
      <c r="G1502" s="245"/>
      <c r="H1502" s="245"/>
    </row>
    <row r="1503" spans="1:8" x14ac:dyDescent="0.25">
      <c r="A1503" s="243">
        <v>1499</v>
      </c>
      <c r="B1503" s="337" t="str">
        <f t="shared" si="23"/>
        <v>Brazil</v>
      </c>
      <c r="C1503" s="337" t="s">
        <v>2811</v>
      </c>
      <c r="D1503" s="245"/>
      <c r="E1503" s="245"/>
      <c r="F1503" s="245"/>
      <c r="G1503" s="245"/>
      <c r="H1503" s="245"/>
    </row>
    <row r="1504" spans="1:8" x14ac:dyDescent="0.25">
      <c r="A1504" s="243">
        <v>1500</v>
      </c>
      <c r="B1504" s="337" t="str">
        <f t="shared" si="23"/>
        <v>Unidad de Fomento</v>
      </c>
      <c r="C1504" s="337" t="s">
        <v>3051</v>
      </c>
      <c r="D1504" s="245"/>
      <c r="E1504" s="245"/>
      <c r="F1504" s="245"/>
      <c r="G1504" s="245"/>
      <c r="H1504" s="245"/>
    </row>
    <row r="1505" spans="1:8" x14ac:dyDescent="0.25">
      <c r="A1505" s="243">
        <v>1501</v>
      </c>
      <c r="B1505" s="337" t="str">
        <f t="shared" si="23"/>
        <v>Bahamas</v>
      </c>
      <c r="C1505" s="337" t="s">
        <v>2812</v>
      </c>
      <c r="D1505" s="245"/>
      <c r="E1505" s="245"/>
      <c r="F1505" s="245"/>
      <c r="G1505" s="245"/>
      <c r="H1505" s="245"/>
    </row>
    <row r="1506" spans="1:8" x14ac:dyDescent="0.25">
      <c r="A1506" s="243">
        <v>1502</v>
      </c>
      <c r="B1506" s="337" t="str">
        <f t="shared" si="23"/>
        <v>Chilean Peso</v>
      </c>
      <c r="C1506" s="337" t="s">
        <v>3052</v>
      </c>
      <c r="D1506" s="245"/>
      <c r="E1506" s="245"/>
      <c r="F1506" s="245"/>
      <c r="G1506" s="245"/>
      <c r="H1506" s="245"/>
    </row>
    <row r="1507" spans="1:8" x14ac:dyDescent="0.25">
      <c r="A1507" s="243">
        <v>1503</v>
      </c>
      <c r="B1507" s="337" t="str">
        <f t="shared" si="23"/>
        <v>Bhutan</v>
      </c>
      <c r="C1507" s="337" t="s">
        <v>2813</v>
      </c>
      <c r="D1507" s="245"/>
      <c r="E1507" s="245"/>
      <c r="F1507" s="245"/>
      <c r="G1507" s="245"/>
      <c r="H1507" s="245"/>
    </row>
    <row r="1508" spans="1:8" x14ac:dyDescent="0.25">
      <c r="A1508" s="243">
        <v>1504</v>
      </c>
      <c r="B1508" s="337" t="str">
        <f t="shared" si="23"/>
        <v>Yuan Renminbi</v>
      </c>
      <c r="C1508" s="337" t="s">
        <v>3053</v>
      </c>
      <c r="D1508" s="245"/>
      <c r="E1508" s="245"/>
      <c r="F1508" s="245"/>
      <c r="G1508" s="245"/>
      <c r="H1508" s="245"/>
    </row>
    <row r="1509" spans="1:8" x14ac:dyDescent="0.25">
      <c r="A1509" s="243">
        <v>1505</v>
      </c>
      <c r="B1509" s="337" t="str">
        <f t="shared" si="23"/>
        <v>Bouvet Island</v>
      </c>
      <c r="C1509" s="337" t="s">
        <v>2814</v>
      </c>
      <c r="D1509" s="245"/>
      <c r="E1509" s="245"/>
      <c r="F1509" s="245"/>
      <c r="G1509" s="245"/>
      <c r="H1509" s="245"/>
    </row>
    <row r="1510" spans="1:8" x14ac:dyDescent="0.25">
      <c r="A1510" s="243">
        <v>1506</v>
      </c>
      <c r="B1510" s="337" t="str">
        <f t="shared" si="23"/>
        <v>Colombian Peso</v>
      </c>
      <c r="C1510" s="337" t="s">
        <v>3054</v>
      </c>
      <c r="D1510" s="245"/>
      <c r="E1510" s="245"/>
      <c r="F1510" s="245"/>
      <c r="G1510" s="245"/>
      <c r="H1510" s="245"/>
    </row>
    <row r="1511" spans="1:8" x14ac:dyDescent="0.25">
      <c r="A1511" s="243">
        <v>1507</v>
      </c>
      <c r="B1511" s="337" t="str">
        <f t="shared" si="23"/>
        <v>Botswana</v>
      </c>
      <c r="C1511" s="337" t="s">
        <v>2815</v>
      </c>
      <c r="D1511" s="245"/>
      <c r="E1511" s="245"/>
      <c r="F1511" s="245"/>
      <c r="G1511" s="245"/>
      <c r="H1511" s="245"/>
    </row>
    <row r="1512" spans="1:8" x14ac:dyDescent="0.25">
      <c r="A1512" s="243">
        <v>1508</v>
      </c>
      <c r="B1512" s="337" t="str">
        <f t="shared" si="23"/>
        <v>Unidad de Valor Real</v>
      </c>
      <c r="C1512" s="337" t="s">
        <v>3055</v>
      </c>
      <c r="D1512" s="245"/>
      <c r="E1512" s="245"/>
      <c r="F1512" s="245"/>
      <c r="G1512" s="245"/>
      <c r="H1512" s="245"/>
    </row>
    <row r="1513" spans="1:8" x14ac:dyDescent="0.25">
      <c r="A1513" s="243">
        <v>1509</v>
      </c>
      <c r="B1513" s="337" t="str">
        <f t="shared" si="23"/>
        <v>Belarus</v>
      </c>
      <c r="C1513" s="337" t="s">
        <v>2816</v>
      </c>
      <c r="D1513" s="245"/>
      <c r="E1513" s="245"/>
      <c r="F1513" s="245"/>
      <c r="G1513" s="245"/>
      <c r="H1513" s="245"/>
    </row>
    <row r="1514" spans="1:8" x14ac:dyDescent="0.25">
      <c r="A1514" s="243">
        <v>1510</v>
      </c>
      <c r="B1514" s="337" t="str">
        <f t="shared" si="23"/>
        <v>Costa Rican Colon</v>
      </c>
      <c r="C1514" s="337" t="s">
        <v>3056</v>
      </c>
      <c r="D1514" s="245"/>
      <c r="E1514" s="245"/>
      <c r="F1514" s="245"/>
      <c r="G1514" s="245"/>
      <c r="H1514" s="245"/>
    </row>
    <row r="1515" spans="1:8" x14ac:dyDescent="0.25">
      <c r="A1515" s="243">
        <v>1511</v>
      </c>
      <c r="B1515" s="337" t="str">
        <f t="shared" si="23"/>
        <v>Belize</v>
      </c>
      <c r="C1515" s="337" t="s">
        <v>2817</v>
      </c>
      <c r="D1515" s="245"/>
      <c r="E1515" s="245"/>
      <c r="F1515" s="245"/>
      <c r="G1515" s="245"/>
      <c r="H1515" s="245"/>
    </row>
    <row r="1516" spans="1:8" x14ac:dyDescent="0.25">
      <c r="A1516" s="243">
        <v>1512</v>
      </c>
      <c r="B1516" s="337" t="str">
        <f t="shared" si="23"/>
        <v>Peso Convertible</v>
      </c>
      <c r="C1516" s="337" t="s">
        <v>3057</v>
      </c>
      <c r="D1516" s="245"/>
      <c r="E1516" s="245"/>
      <c r="F1516" s="245"/>
      <c r="G1516" s="245"/>
      <c r="H1516" s="245"/>
    </row>
    <row r="1517" spans="1:8" x14ac:dyDescent="0.25">
      <c r="A1517" s="243">
        <v>1513</v>
      </c>
      <c r="B1517" s="337" t="str">
        <f t="shared" si="23"/>
        <v>Canada</v>
      </c>
      <c r="C1517" s="337" t="s">
        <v>2818</v>
      </c>
      <c r="D1517" s="245"/>
      <c r="E1517" s="245"/>
      <c r="F1517" s="245"/>
      <c r="G1517" s="245"/>
      <c r="H1517" s="245"/>
    </row>
    <row r="1518" spans="1:8" x14ac:dyDescent="0.25">
      <c r="A1518" s="243">
        <v>1514</v>
      </c>
      <c r="B1518" s="337" t="str">
        <f t="shared" si="23"/>
        <v>Cuban Peso</v>
      </c>
      <c r="C1518" s="337" t="s">
        <v>3058</v>
      </c>
      <c r="D1518" s="245"/>
      <c r="E1518" s="245"/>
      <c r="F1518" s="245"/>
      <c r="G1518" s="245"/>
      <c r="H1518" s="245"/>
    </row>
    <row r="1519" spans="1:8" x14ac:dyDescent="0.25">
      <c r="A1519" s="243">
        <v>1515</v>
      </c>
      <c r="B1519" s="337" t="str">
        <f t="shared" si="23"/>
        <v>Cocos Islands (or Keeling Islands)</v>
      </c>
      <c r="C1519" s="337" t="s">
        <v>2819</v>
      </c>
      <c r="D1519" s="245"/>
      <c r="E1519" s="245"/>
      <c r="F1519" s="245"/>
      <c r="G1519" s="245"/>
      <c r="H1519" s="245"/>
    </row>
    <row r="1520" spans="1:8" x14ac:dyDescent="0.25">
      <c r="A1520" s="243">
        <v>1516</v>
      </c>
      <c r="B1520" s="337" t="str">
        <f t="shared" si="23"/>
        <v>Cabo Verde Escudo</v>
      </c>
      <c r="C1520" s="337" t="s">
        <v>3059</v>
      </c>
      <c r="D1520" s="245"/>
      <c r="E1520" s="245"/>
      <c r="F1520" s="245"/>
      <c r="G1520" s="245"/>
      <c r="H1520" s="245"/>
    </row>
    <row r="1521" spans="1:8" x14ac:dyDescent="0.25">
      <c r="A1521" s="243">
        <v>1517</v>
      </c>
      <c r="B1521" s="337" t="str">
        <f t="shared" si="23"/>
        <v>Congo, Democratic Republic of</v>
      </c>
      <c r="C1521" s="337" t="s">
        <v>2820</v>
      </c>
      <c r="D1521" s="245"/>
      <c r="E1521" s="245"/>
      <c r="F1521" s="245"/>
      <c r="G1521" s="245"/>
      <c r="H1521" s="245"/>
    </row>
    <row r="1522" spans="1:8" x14ac:dyDescent="0.25">
      <c r="A1522" s="243">
        <v>1518</v>
      </c>
      <c r="B1522" s="337" t="str">
        <f t="shared" si="23"/>
        <v>Czech Koruna</v>
      </c>
      <c r="C1522" s="337" t="s">
        <v>3060</v>
      </c>
      <c r="D1522" s="245"/>
      <c r="E1522" s="245"/>
      <c r="F1522" s="245"/>
      <c r="G1522" s="245"/>
      <c r="H1522" s="245"/>
    </row>
    <row r="1523" spans="1:8" x14ac:dyDescent="0.25">
      <c r="A1523" s="243">
        <v>1519</v>
      </c>
      <c r="B1523" s="337" t="str">
        <f t="shared" si="23"/>
        <v>Central African Republic</v>
      </c>
      <c r="C1523" s="337" t="s">
        <v>2821</v>
      </c>
      <c r="D1523" s="245"/>
      <c r="E1523" s="245"/>
      <c r="F1523" s="245"/>
      <c r="G1523" s="245"/>
      <c r="H1523" s="245"/>
    </row>
    <row r="1524" spans="1:8" x14ac:dyDescent="0.25">
      <c r="A1524" s="243">
        <v>1520</v>
      </c>
      <c r="B1524" s="337" t="str">
        <f t="shared" si="23"/>
        <v>Djibouti Franc</v>
      </c>
      <c r="C1524" s="337" t="s">
        <v>3061</v>
      </c>
      <c r="D1524" s="245"/>
      <c r="E1524" s="245"/>
      <c r="F1524" s="245"/>
      <c r="G1524" s="245"/>
      <c r="H1524" s="245"/>
    </row>
    <row r="1525" spans="1:8" x14ac:dyDescent="0.25">
      <c r="A1525" s="243">
        <v>1521</v>
      </c>
      <c r="B1525" s="337" t="str">
        <f t="shared" si="23"/>
        <v>Congo</v>
      </c>
      <c r="C1525" s="337" t="s">
        <v>2822</v>
      </c>
      <c r="D1525" s="245"/>
      <c r="E1525" s="245"/>
      <c r="F1525" s="245"/>
      <c r="G1525" s="245"/>
      <c r="H1525" s="245"/>
    </row>
    <row r="1526" spans="1:8" x14ac:dyDescent="0.25">
      <c r="A1526" s="243">
        <v>1522</v>
      </c>
      <c r="B1526" s="337" t="str">
        <f t="shared" si="23"/>
        <v>Danish Krone</v>
      </c>
      <c r="C1526" s="337" t="s">
        <v>3062</v>
      </c>
      <c r="D1526" s="245"/>
      <c r="E1526" s="245"/>
      <c r="F1526" s="245"/>
      <c r="G1526" s="245"/>
      <c r="H1526" s="245"/>
    </row>
    <row r="1527" spans="1:8" x14ac:dyDescent="0.25">
      <c r="A1527" s="243">
        <v>1523</v>
      </c>
      <c r="B1527" s="337" t="str">
        <f t="shared" si="23"/>
        <v>Switzerland</v>
      </c>
      <c r="C1527" s="337" t="s">
        <v>2823</v>
      </c>
      <c r="D1527" s="245"/>
      <c r="E1527" s="245"/>
      <c r="F1527" s="245"/>
      <c r="G1527" s="245"/>
      <c r="H1527" s="245"/>
    </row>
    <row r="1528" spans="1:8" x14ac:dyDescent="0.25">
      <c r="A1528" s="243">
        <v>1524</v>
      </c>
      <c r="B1528" s="337" t="str">
        <f t="shared" si="23"/>
        <v>Dominican Peso</v>
      </c>
      <c r="C1528" s="337" t="s">
        <v>3063</v>
      </c>
      <c r="D1528" s="245"/>
      <c r="E1528" s="245"/>
      <c r="F1528" s="245"/>
      <c r="G1528" s="245"/>
      <c r="H1528" s="245"/>
    </row>
    <row r="1529" spans="1:8" x14ac:dyDescent="0.25">
      <c r="A1529" s="243">
        <v>1525</v>
      </c>
      <c r="B1529" s="337" t="str">
        <f t="shared" si="23"/>
        <v>Côte d'Ivoire</v>
      </c>
      <c r="C1529" s="337" t="s">
        <v>2824</v>
      </c>
      <c r="D1529" s="245"/>
      <c r="E1529" s="245"/>
      <c r="F1529" s="245"/>
      <c r="G1529" s="245"/>
      <c r="H1529" s="245"/>
    </row>
    <row r="1530" spans="1:8" x14ac:dyDescent="0.25">
      <c r="A1530" s="243">
        <v>1526</v>
      </c>
      <c r="B1530" s="337" t="str">
        <f t="shared" si="23"/>
        <v>Algerian Dinar</v>
      </c>
      <c r="C1530" s="337" t="s">
        <v>3064</v>
      </c>
      <c r="D1530" s="245"/>
      <c r="E1530" s="245"/>
      <c r="F1530" s="245"/>
      <c r="G1530" s="245"/>
      <c r="H1530" s="245"/>
    </row>
    <row r="1531" spans="1:8" x14ac:dyDescent="0.25">
      <c r="A1531" s="243">
        <v>1527</v>
      </c>
      <c r="B1531" s="337" t="str">
        <f t="shared" si="23"/>
        <v>Cook Islands</v>
      </c>
      <c r="C1531" s="337" t="s">
        <v>2825</v>
      </c>
      <c r="D1531" s="245"/>
      <c r="E1531" s="245"/>
      <c r="F1531" s="245"/>
      <c r="G1531" s="245"/>
      <c r="H1531" s="245"/>
    </row>
    <row r="1532" spans="1:8" x14ac:dyDescent="0.25">
      <c r="A1532" s="243">
        <v>1528</v>
      </c>
      <c r="B1532" s="337" t="str">
        <f t="shared" si="23"/>
        <v>Egyptian Pound</v>
      </c>
      <c r="C1532" s="337" t="s">
        <v>3065</v>
      </c>
      <c r="D1532" s="245"/>
      <c r="E1532" s="245"/>
      <c r="F1532" s="245"/>
      <c r="G1532" s="245"/>
      <c r="H1532" s="245"/>
    </row>
    <row r="1533" spans="1:8" x14ac:dyDescent="0.25">
      <c r="A1533" s="243">
        <v>1529</v>
      </c>
      <c r="B1533" s="337" t="str">
        <f t="shared" si="23"/>
        <v>Chile</v>
      </c>
      <c r="C1533" s="337" t="s">
        <v>2826</v>
      </c>
      <c r="D1533" s="245"/>
      <c r="E1533" s="245"/>
      <c r="F1533" s="245"/>
      <c r="G1533" s="245"/>
      <c r="H1533" s="245"/>
    </row>
    <row r="1534" spans="1:8" x14ac:dyDescent="0.25">
      <c r="A1534" s="243">
        <v>1530</v>
      </c>
      <c r="B1534" s="337" t="str">
        <f t="shared" si="23"/>
        <v>Nakfa</v>
      </c>
      <c r="C1534" s="337" t="s">
        <v>3066</v>
      </c>
      <c r="D1534" s="245"/>
      <c r="E1534" s="245"/>
      <c r="F1534" s="245"/>
      <c r="G1534" s="245"/>
      <c r="H1534" s="245"/>
    </row>
    <row r="1535" spans="1:8" x14ac:dyDescent="0.25">
      <c r="A1535" s="243">
        <v>1531</v>
      </c>
      <c r="B1535" s="337" t="str">
        <f t="shared" si="23"/>
        <v>Cameroon</v>
      </c>
      <c r="C1535" s="337" t="s">
        <v>2827</v>
      </c>
      <c r="D1535" s="245"/>
      <c r="E1535" s="245"/>
      <c r="F1535" s="245"/>
      <c r="G1535" s="245"/>
      <c r="H1535" s="245"/>
    </row>
    <row r="1536" spans="1:8" x14ac:dyDescent="0.25">
      <c r="A1536" s="243">
        <v>1532</v>
      </c>
      <c r="B1536" s="337" t="str">
        <f t="shared" si="23"/>
        <v>Ethiopian Birr</v>
      </c>
      <c r="C1536" s="337" t="s">
        <v>3067</v>
      </c>
      <c r="D1536" s="245"/>
      <c r="E1536" s="245"/>
      <c r="F1536" s="245"/>
      <c r="G1536" s="245"/>
      <c r="H1536" s="245"/>
    </row>
    <row r="1537" spans="1:8" x14ac:dyDescent="0.25">
      <c r="A1537" s="243">
        <v>1533</v>
      </c>
      <c r="B1537" s="337" t="str">
        <f t="shared" si="23"/>
        <v>China</v>
      </c>
      <c r="C1537" s="337" t="s">
        <v>2829</v>
      </c>
      <c r="D1537" s="245"/>
      <c r="E1537" s="245"/>
      <c r="F1537" s="245"/>
      <c r="G1537" s="245"/>
      <c r="H1537" s="245"/>
    </row>
    <row r="1538" spans="1:8" x14ac:dyDescent="0.25">
      <c r="A1538" s="243">
        <v>1534</v>
      </c>
      <c r="B1538" s="337" t="str">
        <f t="shared" si="23"/>
        <v>Euro</v>
      </c>
      <c r="C1538" s="337" t="s">
        <v>3068</v>
      </c>
      <c r="D1538" s="245"/>
      <c r="E1538" s="245"/>
      <c r="F1538" s="245"/>
      <c r="G1538" s="245"/>
      <c r="H1538" s="245"/>
    </row>
    <row r="1539" spans="1:8" x14ac:dyDescent="0.25">
      <c r="A1539" s="243">
        <v>1535</v>
      </c>
      <c r="B1539" s="337" t="str">
        <f t="shared" si="23"/>
        <v>Colombia</v>
      </c>
      <c r="C1539" s="337" t="s">
        <v>2830</v>
      </c>
      <c r="D1539" s="245"/>
      <c r="E1539" s="245"/>
      <c r="F1539" s="245"/>
      <c r="G1539" s="245"/>
      <c r="H1539" s="245"/>
    </row>
    <row r="1540" spans="1:8" x14ac:dyDescent="0.25">
      <c r="A1540" s="243">
        <v>1536</v>
      </c>
      <c r="B1540" s="337" t="str">
        <f t="shared" si="23"/>
        <v>Fiji Dollar</v>
      </c>
      <c r="C1540" s="337" t="s">
        <v>3069</v>
      </c>
      <c r="D1540" s="245"/>
      <c r="E1540" s="245"/>
      <c r="F1540" s="245"/>
      <c r="G1540" s="245"/>
      <c r="H1540" s="245"/>
    </row>
    <row r="1541" spans="1:8" x14ac:dyDescent="0.25">
      <c r="A1541" s="243">
        <v>1537</v>
      </c>
      <c r="B1541" s="337" t="str">
        <f t="shared" si="23"/>
        <v>Costa Rica</v>
      </c>
      <c r="C1541" s="337" t="s">
        <v>2831</v>
      </c>
      <c r="D1541" s="245"/>
      <c r="E1541" s="245"/>
      <c r="F1541" s="245"/>
      <c r="G1541" s="245"/>
      <c r="H1541" s="245"/>
    </row>
    <row r="1542" spans="1:8" x14ac:dyDescent="0.25">
      <c r="A1542" s="243">
        <v>1538</v>
      </c>
      <c r="B1542" s="337" t="str">
        <f t="shared" ref="B1542:B1605" si="24">IFERROR(INDEX(C1542:M1542,$A$3-2),$C1542)</f>
        <v>Falkland Islands Pound</v>
      </c>
      <c r="C1542" s="337" t="s">
        <v>3070</v>
      </c>
      <c r="D1542" s="245"/>
      <c r="E1542" s="245"/>
      <c r="F1542" s="245"/>
      <c r="G1542" s="245"/>
      <c r="H1542" s="245"/>
    </row>
    <row r="1543" spans="1:8" x14ac:dyDescent="0.25">
      <c r="A1543" s="243">
        <v>1539</v>
      </c>
      <c r="B1543" s="337" t="str">
        <f t="shared" si="24"/>
        <v>Serbia and Montenegro</v>
      </c>
      <c r="C1543" s="337" t="s">
        <v>2832</v>
      </c>
      <c r="D1543" s="245"/>
      <c r="E1543" s="245"/>
      <c r="F1543" s="245"/>
      <c r="G1543" s="245"/>
      <c r="H1543" s="245"/>
    </row>
    <row r="1544" spans="1:8" x14ac:dyDescent="0.25">
      <c r="A1544" s="243">
        <v>1540</v>
      </c>
      <c r="B1544" s="337" t="str">
        <f t="shared" si="24"/>
        <v>Pound Sterling</v>
      </c>
      <c r="C1544" s="337" t="s">
        <v>3071</v>
      </c>
      <c r="D1544" s="245"/>
      <c r="E1544" s="245"/>
      <c r="F1544" s="245"/>
      <c r="G1544" s="245"/>
      <c r="H1544" s="245"/>
    </row>
    <row r="1545" spans="1:8" x14ac:dyDescent="0.25">
      <c r="A1545" s="243">
        <v>1541</v>
      </c>
      <c r="B1545" s="337" t="str">
        <f t="shared" si="24"/>
        <v>Cuba</v>
      </c>
      <c r="C1545" s="337" t="s">
        <v>2833</v>
      </c>
      <c r="D1545" s="245"/>
      <c r="E1545" s="245"/>
      <c r="F1545" s="245"/>
      <c r="G1545" s="245"/>
      <c r="H1545" s="245"/>
    </row>
    <row r="1546" spans="1:8" x14ac:dyDescent="0.25">
      <c r="A1546" s="243">
        <v>1542</v>
      </c>
      <c r="B1546" s="337" t="str">
        <f t="shared" si="24"/>
        <v>Lari</v>
      </c>
      <c r="C1546" s="337" t="s">
        <v>3072</v>
      </c>
      <c r="D1546" s="245"/>
      <c r="E1546" s="245"/>
      <c r="F1546" s="245"/>
      <c r="G1546" s="245"/>
      <c r="H1546" s="245"/>
    </row>
    <row r="1547" spans="1:8" x14ac:dyDescent="0.25">
      <c r="A1547" s="243">
        <v>1543</v>
      </c>
      <c r="B1547" s="337" t="str">
        <f t="shared" si="24"/>
        <v>Cape Verde</v>
      </c>
      <c r="C1547" s="337" t="s">
        <v>2834</v>
      </c>
      <c r="D1547" s="245"/>
      <c r="E1547" s="245"/>
      <c r="F1547" s="245"/>
      <c r="G1547" s="245"/>
      <c r="H1547" s="245"/>
    </row>
    <row r="1548" spans="1:8" x14ac:dyDescent="0.25">
      <c r="A1548" s="243">
        <v>1544</v>
      </c>
      <c r="B1548" s="337" t="str">
        <f t="shared" si="24"/>
        <v>Ghana Cedi</v>
      </c>
      <c r="C1548" s="337" t="s">
        <v>3073</v>
      </c>
      <c r="D1548" s="245"/>
      <c r="E1548" s="245"/>
      <c r="F1548" s="245"/>
      <c r="G1548" s="245"/>
      <c r="H1548" s="245"/>
    </row>
    <row r="1549" spans="1:8" x14ac:dyDescent="0.25">
      <c r="A1549" s="243">
        <v>1545</v>
      </c>
      <c r="B1549" s="337" t="str">
        <f t="shared" si="24"/>
        <v>Curaçao</v>
      </c>
      <c r="C1549" s="337" t="s">
        <v>2835</v>
      </c>
      <c r="D1549" s="245"/>
      <c r="E1549" s="245"/>
      <c r="F1549" s="245"/>
      <c r="G1549" s="245"/>
      <c r="H1549" s="245"/>
    </row>
    <row r="1550" spans="1:8" x14ac:dyDescent="0.25">
      <c r="A1550" s="243">
        <v>1546</v>
      </c>
      <c r="B1550" s="337" t="str">
        <f t="shared" si="24"/>
        <v>Gibraltar Pound</v>
      </c>
      <c r="C1550" s="337" t="s">
        <v>3074</v>
      </c>
      <c r="D1550" s="245"/>
      <c r="E1550" s="245"/>
      <c r="F1550" s="245"/>
      <c r="G1550" s="245"/>
      <c r="H1550" s="245"/>
    </row>
    <row r="1551" spans="1:8" x14ac:dyDescent="0.25">
      <c r="A1551" s="243">
        <v>1547</v>
      </c>
      <c r="B1551" s="337" t="str">
        <f t="shared" si="24"/>
        <v>Christmas Island</v>
      </c>
      <c r="C1551" s="337" t="s">
        <v>2836</v>
      </c>
      <c r="D1551" s="245"/>
      <c r="E1551" s="245"/>
      <c r="F1551" s="245"/>
      <c r="G1551" s="245"/>
      <c r="H1551" s="245"/>
    </row>
    <row r="1552" spans="1:8" x14ac:dyDescent="0.25">
      <c r="A1552" s="243">
        <v>1548</v>
      </c>
      <c r="B1552" s="337" t="str">
        <f t="shared" si="24"/>
        <v>Dalasi</v>
      </c>
      <c r="C1552" s="337" t="s">
        <v>3075</v>
      </c>
      <c r="D1552" s="245"/>
      <c r="E1552" s="245"/>
      <c r="F1552" s="245"/>
      <c r="G1552" s="245"/>
      <c r="H1552" s="245"/>
    </row>
    <row r="1553" spans="1:8" x14ac:dyDescent="0.25">
      <c r="A1553" s="243">
        <v>1549</v>
      </c>
      <c r="B1553" s="337" t="str">
        <f t="shared" si="24"/>
        <v>Guinean Franc</v>
      </c>
      <c r="C1553" s="337" t="s">
        <v>3076</v>
      </c>
      <c r="D1553" s="245"/>
      <c r="E1553" s="245"/>
      <c r="F1553" s="245"/>
      <c r="G1553" s="245"/>
      <c r="H1553" s="245"/>
    </row>
    <row r="1554" spans="1:8" x14ac:dyDescent="0.25">
      <c r="A1554" s="243">
        <v>1550</v>
      </c>
      <c r="B1554" s="337" t="str">
        <f t="shared" si="24"/>
        <v>Czechia</v>
      </c>
      <c r="C1554" s="337" t="s">
        <v>2837</v>
      </c>
      <c r="D1554" s="245"/>
      <c r="E1554" s="245"/>
      <c r="F1554" s="245"/>
      <c r="G1554" s="245"/>
      <c r="H1554" s="245"/>
    </row>
    <row r="1555" spans="1:8" x14ac:dyDescent="0.25">
      <c r="A1555" s="243">
        <v>1551</v>
      </c>
      <c r="B1555" s="337" t="str">
        <f t="shared" si="24"/>
        <v>Quetzal</v>
      </c>
      <c r="C1555" s="337" t="s">
        <v>3077</v>
      </c>
      <c r="D1555" s="245"/>
      <c r="E1555" s="245"/>
      <c r="F1555" s="245"/>
      <c r="G1555" s="245"/>
      <c r="H1555" s="245"/>
    </row>
    <row r="1556" spans="1:8" x14ac:dyDescent="0.25">
      <c r="A1556" s="243">
        <v>1552</v>
      </c>
      <c r="B1556" s="337" t="str">
        <f t="shared" si="24"/>
        <v>Guyana Dollar</v>
      </c>
      <c r="C1556" s="337" t="s">
        <v>3078</v>
      </c>
      <c r="D1556" s="245"/>
      <c r="E1556" s="245"/>
      <c r="F1556" s="245"/>
      <c r="G1556" s="245"/>
      <c r="H1556" s="245"/>
    </row>
    <row r="1557" spans="1:8" x14ac:dyDescent="0.25">
      <c r="A1557" s="243">
        <v>1553</v>
      </c>
      <c r="B1557" s="337" t="str">
        <f t="shared" si="24"/>
        <v>Djibouti</v>
      </c>
      <c r="C1557" s="337" t="s">
        <v>2838</v>
      </c>
      <c r="D1557" s="245"/>
      <c r="E1557" s="245"/>
      <c r="F1557" s="245"/>
      <c r="G1557" s="245"/>
      <c r="H1557" s="245"/>
    </row>
    <row r="1558" spans="1:8" x14ac:dyDescent="0.25">
      <c r="A1558" s="243">
        <v>1554</v>
      </c>
      <c r="B1558" s="337" t="str">
        <f t="shared" si="24"/>
        <v>Hong Kong Dollar</v>
      </c>
      <c r="C1558" s="337" t="s">
        <v>3079</v>
      </c>
      <c r="D1558" s="245"/>
      <c r="E1558" s="245"/>
      <c r="F1558" s="245"/>
      <c r="G1558" s="245"/>
      <c r="H1558" s="245"/>
    </row>
    <row r="1559" spans="1:8" x14ac:dyDescent="0.25">
      <c r="A1559" s="243">
        <v>1555</v>
      </c>
      <c r="B1559" s="337" t="str">
        <f t="shared" si="24"/>
        <v>Lempira</v>
      </c>
      <c r="C1559" s="337" t="s">
        <v>3080</v>
      </c>
      <c r="D1559" s="245"/>
      <c r="E1559" s="245"/>
      <c r="F1559" s="245"/>
      <c r="G1559" s="245"/>
      <c r="H1559" s="245"/>
    </row>
    <row r="1560" spans="1:8" x14ac:dyDescent="0.25">
      <c r="A1560" s="243">
        <v>1556</v>
      </c>
      <c r="B1560" s="337" t="str">
        <f t="shared" si="24"/>
        <v>Dominica</v>
      </c>
      <c r="C1560" s="337" t="s">
        <v>2839</v>
      </c>
      <c r="D1560" s="245"/>
      <c r="E1560" s="245"/>
      <c r="F1560" s="245"/>
      <c r="G1560" s="245"/>
      <c r="H1560" s="245"/>
    </row>
    <row r="1561" spans="1:8" x14ac:dyDescent="0.25">
      <c r="A1561" s="243">
        <v>1557</v>
      </c>
      <c r="B1561" s="337" t="str">
        <f t="shared" si="24"/>
        <v>Gourde</v>
      </c>
      <c r="C1561" s="337" t="s">
        <v>3081</v>
      </c>
      <c r="D1561" s="245"/>
      <c r="E1561" s="245"/>
      <c r="F1561" s="245"/>
      <c r="G1561" s="245"/>
      <c r="H1561" s="245"/>
    </row>
    <row r="1562" spans="1:8" x14ac:dyDescent="0.25">
      <c r="A1562" s="243">
        <v>1558</v>
      </c>
      <c r="B1562" s="337" t="str">
        <f t="shared" si="24"/>
        <v>Dominican Republic</v>
      </c>
      <c r="C1562" s="337" t="s">
        <v>2840</v>
      </c>
      <c r="D1562" s="245"/>
      <c r="E1562" s="245"/>
      <c r="F1562" s="245"/>
      <c r="G1562" s="245"/>
      <c r="H1562" s="245"/>
    </row>
    <row r="1563" spans="1:8" x14ac:dyDescent="0.25">
      <c r="A1563" s="243">
        <v>1559</v>
      </c>
      <c r="B1563" s="337" t="str">
        <f t="shared" si="24"/>
        <v>Forint</v>
      </c>
      <c r="C1563" s="337" t="s">
        <v>3082</v>
      </c>
      <c r="D1563" s="245"/>
      <c r="E1563" s="245"/>
      <c r="F1563" s="245"/>
      <c r="G1563" s="245"/>
      <c r="H1563" s="245"/>
    </row>
    <row r="1564" spans="1:8" x14ac:dyDescent="0.25">
      <c r="A1564" s="243">
        <v>1560</v>
      </c>
      <c r="B1564" s="337" t="str">
        <f t="shared" si="24"/>
        <v>Algeria</v>
      </c>
      <c r="C1564" s="337" t="s">
        <v>2841</v>
      </c>
      <c r="D1564" s="245"/>
      <c r="E1564" s="245"/>
      <c r="F1564" s="245"/>
      <c r="G1564" s="245"/>
      <c r="H1564" s="245"/>
    </row>
    <row r="1565" spans="1:8" x14ac:dyDescent="0.25">
      <c r="A1565" s="243">
        <v>1561</v>
      </c>
      <c r="B1565" s="337" t="str">
        <f t="shared" si="24"/>
        <v>Rupiah</v>
      </c>
      <c r="C1565" s="337" t="s">
        <v>3083</v>
      </c>
      <c r="D1565" s="245"/>
      <c r="E1565" s="245"/>
      <c r="F1565" s="245"/>
      <c r="G1565" s="245"/>
      <c r="H1565" s="245"/>
    </row>
    <row r="1566" spans="1:8" x14ac:dyDescent="0.25">
      <c r="A1566" s="243">
        <v>1562</v>
      </c>
      <c r="B1566" s="337" t="str">
        <f t="shared" si="24"/>
        <v>Ecuador</v>
      </c>
      <c r="C1566" s="337" t="s">
        <v>2842</v>
      </c>
      <c r="D1566" s="245"/>
      <c r="E1566" s="245"/>
      <c r="F1566" s="245"/>
      <c r="G1566" s="245"/>
      <c r="H1566" s="245"/>
    </row>
    <row r="1567" spans="1:8" x14ac:dyDescent="0.25">
      <c r="A1567" s="243">
        <v>1563</v>
      </c>
      <c r="B1567" s="337" t="str">
        <f t="shared" si="24"/>
        <v>New Israeli Sheqel</v>
      </c>
      <c r="C1567" s="337" t="s">
        <v>3084</v>
      </c>
      <c r="D1567" s="245"/>
      <c r="E1567" s="245"/>
      <c r="F1567" s="245"/>
      <c r="G1567" s="245"/>
      <c r="H1567" s="245"/>
    </row>
    <row r="1568" spans="1:8" x14ac:dyDescent="0.25">
      <c r="A1568" s="243">
        <v>1564</v>
      </c>
      <c r="B1568" s="337" t="str">
        <f t="shared" si="24"/>
        <v>Indian Rupee</v>
      </c>
      <c r="C1568" s="337" t="s">
        <v>3085</v>
      </c>
      <c r="D1568" s="245"/>
      <c r="E1568" s="245"/>
      <c r="F1568" s="245"/>
      <c r="G1568" s="245"/>
      <c r="H1568" s="245"/>
    </row>
    <row r="1569" spans="1:8" x14ac:dyDescent="0.25">
      <c r="A1569" s="243">
        <v>1565</v>
      </c>
      <c r="B1569" s="337" t="str">
        <f t="shared" si="24"/>
        <v>Egypt</v>
      </c>
      <c r="C1569" s="337" t="s">
        <v>2843</v>
      </c>
      <c r="D1569" s="245"/>
      <c r="E1569" s="245"/>
      <c r="F1569" s="245"/>
      <c r="G1569" s="245"/>
      <c r="H1569" s="245"/>
    </row>
    <row r="1570" spans="1:8" x14ac:dyDescent="0.25">
      <c r="A1570" s="243">
        <v>1566</v>
      </c>
      <c r="B1570" s="337" t="str">
        <f t="shared" si="24"/>
        <v>Iraqi Dinar</v>
      </c>
      <c r="C1570" s="337" t="s">
        <v>3086</v>
      </c>
      <c r="D1570" s="245"/>
      <c r="E1570" s="245"/>
      <c r="F1570" s="245"/>
      <c r="G1570" s="245"/>
      <c r="H1570" s="245"/>
    </row>
    <row r="1571" spans="1:8" x14ac:dyDescent="0.25">
      <c r="A1571" s="243">
        <v>1567</v>
      </c>
      <c r="B1571" s="337" t="str">
        <f t="shared" si="24"/>
        <v>Western Sahara</v>
      </c>
      <c r="C1571" s="337" t="s">
        <v>2844</v>
      </c>
      <c r="D1571" s="245"/>
      <c r="E1571" s="245"/>
      <c r="F1571" s="245"/>
      <c r="G1571" s="245"/>
      <c r="H1571" s="245"/>
    </row>
    <row r="1572" spans="1:8" x14ac:dyDescent="0.25">
      <c r="A1572" s="243">
        <v>1568</v>
      </c>
      <c r="B1572" s="337" t="str">
        <f t="shared" si="24"/>
        <v>Iranian Rial</v>
      </c>
      <c r="C1572" s="337" t="s">
        <v>3087</v>
      </c>
      <c r="D1572" s="245"/>
      <c r="E1572" s="245"/>
      <c r="F1572" s="245"/>
      <c r="G1572" s="245"/>
      <c r="H1572" s="245"/>
    </row>
    <row r="1573" spans="1:8" x14ac:dyDescent="0.25">
      <c r="A1573" s="243">
        <v>1569</v>
      </c>
      <c r="B1573" s="337" t="str">
        <f t="shared" si="24"/>
        <v>Eritrea</v>
      </c>
      <c r="C1573" s="337" t="s">
        <v>2845</v>
      </c>
      <c r="D1573" s="245"/>
      <c r="E1573" s="245"/>
      <c r="F1573" s="245"/>
      <c r="G1573" s="245"/>
      <c r="H1573" s="245"/>
    </row>
    <row r="1574" spans="1:8" x14ac:dyDescent="0.25">
      <c r="A1574" s="243">
        <v>1570</v>
      </c>
      <c r="B1574" s="337" t="str">
        <f t="shared" si="24"/>
        <v>Iceland Krona</v>
      </c>
      <c r="C1574" s="337" t="s">
        <v>3088</v>
      </c>
      <c r="D1574" s="245"/>
      <c r="E1574" s="245"/>
      <c r="F1574" s="245"/>
      <c r="G1574" s="245"/>
      <c r="H1574" s="245"/>
    </row>
    <row r="1575" spans="1:8" x14ac:dyDescent="0.25">
      <c r="A1575" s="243">
        <v>1571</v>
      </c>
      <c r="B1575" s="337" t="str">
        <f t="shared" si="24"/>
        <v>Jamaican Dollar</v>
      </c>
      <c r="C1575" s="337" t="s">
        <v>3089</v>
      </c>
      <c r="D1575" s="245"/>
      <c r="E1575" s="245"/>
      <c r="F1575" s="245"/>
      <c r="G1575" s="245"/>
      <c r="H1575" s="245"/>
    </row>
    <row r="1576" spans="1:8" x14ac:dyDescent="0.25">
      <c r="A1576" s="243">
        <v>1572</v>
      </c>
      <c r="B1576" s="337" t="str">
        <f t="shared" si="24"/>
        <v>Ethiopia</v>
      </c>
      <c r="C1576" s="337" t="s">
        <v>2846</v>
      </c>
      <c r="D1576" s="245"/>
      <c r="E1576" s="245"/>
      <c r="F1576" s="245"/>
      <c r="G1576" s="245"/>
      <c r="H1576" s="245"/>
    </row>
    <row r="1577" spans="1:8" x14ac:dyDescent="0.25">
      <c r="A1577" s="243">
        <v>1573</v>
      </c>
      <c r="B1577" s="337" t="str">
        <f t="shared" si="24"/>
        <v>Jordanian Dinar</v>
      </c>
      <c r="C1577" s="337" t="s">
        <v>3090</v>
      </c>
      <c r="D1577" s="245"/>
      <c r="E1577" s="245"/>
      <c r="F1577" s="245"/>
      <c r="G1577" s="245"/>
      <c r="H1577" s="245"/>
    </row>
    <row r="1578" spans="1:8" x14ac:dyDescent="0.25">
      <c r="A1578" s="243">
        <v>1574</v>
      </c>
      <c r="B1578" s="337" t="str">
        <f t="shared" si="24"/>
        <v>European Community</v>
      </c>
      <c r="C1578" s="337" t="s">
        <v>2847</v>
      </c>
      <c r="D1578" s="245"/>
      <c r="E1578" s="245"/>
      <c r="F1578" s="245"/>
      <c r="G1578" s="245"/>
      <c r="H1578" s="245"/>
    </row>
    <row r="1579" spans="1:8" x14ac:dyDescent="0.25">
      <c r="A1579" s="243">
        <v>1575</v>
      </c>
      <c r="B1579" s="337" t="str">
        <f t="shared" si="24"/>
        <v>Yen</v>
      </c>
      <c r="C1579" s="337" t="s">
        <v>3091</v>
      </c>
      <c r="D1579" s="245"/>
      <c r="E1579" s="245"/>
      <c r="F1579" s="245"/>
      <c r="G1579" s="245"/>
      <c r="H1579" s="245"/>
    </row>
    <row r="1580" spans="1:8" x14ac:dyDescent="0.25">
      <c r="A1580" s="243">
        <v>1576</v>
      </c>
      <c r="B1580" s="337" t="str">
        <f t="shared" si="24"/>
        <v>Kenyan Shilling</v>
      </c>
      <c r="C1580" s="337" t="s">
        <v>3092</v>
      </c>
      <c r="D1580" s="245"/>
      <c r="E1580" s="245"/>
      <c r="F1580" s="245"/>
      <c r="G1580" s="245"/>
      <c r="H1580" s="245"/>
    </row>
    <row r="1581" spans="1:8" x14ac:dyDescent="0.25">
      <c r="A1581" s="243">
        <v>1577</v>
      </c>
      <c r="B1581" s="337" t="str">
        <f t="shared" si="24"/>
        <v>Fiji</v>
      </c>
      <c r="C1581" s="337" t="s">
        <v>2848</v>
      </c>
      <c r="D1581" s="245"/>
      <c r="E1581" s="245"/>
      <c r="F1581" s="245"/>
      <c r="G1581" s="245"/>
      <c r="H1581" s="245"/>
    </row>
    <row r="1582" spans="1:8" x14ac:dyDescent="0.25">
      <c r="A1582" s="243">
        <v>1578</v>
      </c>
      <c r="B1582" s="337" t="str">
        <f t="shared" si="24"/>
        <v>Som</v>
      </c>
      <c r="C1582" s="337" t="s">
        <v>3093</v>
      </c>
      <c r="D1582" s="245"/>
      <c r="E1582" s="245"/>
      <c r="F1582" s="245"/>
      <c r="G1582" s="245"/>
      <c r="H1582" s="245"/>
    </row>
    <row r="1583" spans="1:8" x14ac:dyDescent="0.25">
      <c r="A1583" s="243">
        <v>1579</v>
      </c>
      <c r="B1583" s="337" t="str">
        <f t="shared" si="24"/>
        <v>Falkland Islands</v>
      </c>
      <c r="C1583" s="337" t="s">
        <v>2849</v>
      </c>
      <c r="D1583" s="245"/>
      <c r="E1583" s="245"/>
      <c r="F1583" s="245"/>
      <c r="G1583" s="245"/>
      <c r="H1583" s="245"/>
    </row>
    <row r="1584" spans="1:8" x14ac:dyDescent="0.25">
      <c r="A1584" s="243">
        <v>1580</v>
      </c>
      <c r="B1584" s="337" t="str">
        <f t="shared" si="24"/>
        <v>Riel</v>
      </c>
      <c r="C1584" s="337" t="s">
        <v>3094</v>
      </c>
      <c r="D1584" s="245"/>
      <c r="E1584" s="245"/>
      <c r="F1584" s="245"/>
      <c r="G1584" s="245"/>
      <c r="H1584" s="245"/>
    </row>
    <row r="1585" spans="1:8" x14ac:dyDescent="0.25">
      <c r="A1585" s="243">
        <v>1581</v>
      </c>
      <c r="B1585" s="337" t="str">
        <f t="shared" si="24"/>
        <v>Micronesia, Federated States of</v>
      </c>
      <c r="C1585" s="337" t="s">
        <v>2850</v>
      </c>
      <c r="D1585" s="245"/>
      <c r="E1585" s="245"/>
      <c r="F1585" s="245"/>
      <c r="G1585" s="245"/>
      <c r="H1585" s="245"/>
    </row>
    <row r="1586" spans="1:8" x14ac:dyDescent="0.25">
      <c r="A1586" s="243">
        <v>1582</v>
      </c>
      <c r="B1586" s="337" t="str">
        <f t="shared" si="24"/>
        <v>Comorian Franc</v>
      </c>
      <c r="C1586" s="337" t="s">
        <v>3095</v>
      </c>
      <c r="D1586" s="245"/>
      <c r="E1586" s="245"/>
      <c r="F1586" s="245"/>
      <c r="G1586" s="245"/>
      <c r="H1586" s="245"/>
    </row>
    <row r="1587" spans="1:8" x14ac:dyDescent="0.25">
      <c r="A1587" s="243">
        <v>1583</v>
      </c>
      <c r="B1587" s="337" t="str">
        <f t="shared" si="24"/>
        <v>Faroe Islands</v>
      </c>
      <c r="C1587" s="337" t="s">
        <v>2851</v>
      </c>
      <c r="D1587" s="245"/>
      <c r="E1587" s="245"/>
      <c r="F1587" s="245"/>
      <c r="G1587" s="245"/>
      <c r="H1587" s="245"/>
    </row>
    <row r="1588" spans="1:8" x14ac:dyDescent="0.25">
      <c r="A1588" s="243">
        <v>1584</v>
      </c>
      <c r="B1588" s="337" t="str">
        <f t="shared" si="24"/>
        <v>North Korean Won</v>
      </c>
      <c r="C1588" s="337" t="s">
        <v>3096</v>
      </c>
      <c r="D1588" s="245"/>
      <c r="E1588" s="245"/>
      <c r="F1588" s="245"/>
      <c r="G1588" s="245"/>
      <c r="H1588" s="245"/>
    </row>
    <row r="1589" spans="1:8" x14ac:dyDescent="0.25">
      <c r="A1589" s="243">
        <v>1585</v>
      </c>
      <c r="B1589" s="337" t="str">
        <f t="shared" si="24"/>
        <v>Won</v>
      </c>
      <c r="C1589" s="337" t="s">
        <v>3097</v>
      </c>
      <c r="D1589" s="245"/>
      <c r="E1589" s="245"/>
      <c r="F1589" s="245"/>
      <c r="G1589" s="245"/>
      <c r="H1589" s="245"/>
    </row>
    <row r="1590" spans="1:8" x14ac:dyDescent="0.25">
      <c r="A1590" s="243">
        <v>1586</v>
      </c>
      <c r="B1590" s="337" t="str">
        <f t="shared" si="24"/>
        <v>Gabon</v>
      </c>
      <c r="C1590" s="337" t="s">
        <v>2852</v>
      </c>
      <c r="D1590" s="245"/>
      <c r="E1590" s="245"/>
      <c r="F1590" s="245"/>
      <c r="G1590" s="245"/>
      <c r="H1590" s="245"/>
    </row>
    <row r="1591" spans="1:8" x14ac:dyDescent="0.25">
      <c r="A1591" s="243">
        <v>1587</v>
      </c>
      <c r="B1591" s="337" t="str">
        <f t="shared" si="24"/>
        <v>Kuwaiti Dinar</v>
      </c>
      <c r="C1591" s="337" t="s">
        <v>3098</v>
      </c>
      <c r="D1591" s="245"/>
      <c r="E1591" s="245"/>
      <c r="F1591" s="245"/>
      <c r="G1591" s="245"/>
      <c r="H1591" s="245"/>
    </row>
    <row r="1592" spans="1:8" x14ac:dyDescent="0.25">
      <c r="A1592" s="243">
        <v>1588</v>
      </c>
      <c r="B1592" s="337" t="str">
        <f t="shared" si="24"/>
        <v>Cayman Islands Dollar</v>
      </c>
      <c r="C1592" s="337" t="s">
        <v>3099</v>
      </c>
      <c r="D1592" s="245"/>
      <c r="E1592" s="245"/>
      <c r="F1592" s="245"/>
      <c r="G1592" s="245"/>
      <c r="H1592" s="245"/>
    </row>
    <row r="1593" spans="1:8" x14ac:dyDescent="0.25">
      <c r="A1593" s="243">
        <v>1589</v>
      </c>
      <c r="B1593" s="337" t="str">
        <f t="shared" si="24"/>
        <v>Grenada</v>
      </c>
      <c r="C1593" s="337" t="s">
        <v>2853</v>
      </c>
      <c r="D1593" s="245"/>
      <c r="E1593" s="245"/>
      <c r="F1593" s="245"/>
      <c r="G1593" s="245"/>
      <c r="H1593" s="245"/>
    </row>
    <row r="1594" spans="1:8" x14ac:dyDescent="0.25">
      <c r="A1594" s="243">
        <v>1590</v>
      </c>
      <c r="B1594" s="337" t="str">
        <f t="shared" si="24"/>
        <v>Tenge</v>
      </c>
      <c r="C1594" s="337" t="s">
        <v>3100</v>
      </c>
      <c r="D1594" s="245"/>
      <c r="E1594" s="245"/>
      <c r="F1594" s="245"/>
      <c r="G1594" s="245"/>
      <c r="H1594" s="245"/>
    </row>
    <row r="1595" spans="1:8" x14ac:dyDescent="0.25">
      <c r="A1595" s="243">
        <v>1591</v>
      </c>
      <c r="B1595" s="337" t="str">
        <f t="shared" si="24"/>
        <v>Georgia</v>
      </c>
      <c r="C1595" s="337" t="s">
        <v>2854</v>
      </c>
      <c r="D1595" s="245"/>
      <c r="E1595" s="245"/>
      <c r="F1595" s="245"/>
      <c r="G1595" s="245"/>
      <c r="H1595" s="245"/>
    </row>
    <row r="1596" spans="1:8" x14ac:dyDescent="0.25">
      <c r="A1596" s="243">
        <v>1592</v>
      </c>
      <c r="B1596" s="337" t="str">
        <f t="shared" si="24"/>
        <v>Lao Kip</v>
      </c>
      <c r="C1596" s="337" t="s">
        <v>3101</v>
      </c>
      <c r="D1596" s="245"/>
      <c r="E1596" s="245"/>
      <c r="F1596" s="245"/>
      <c r="G1596" s="245"/>
      <c r="H1596" s="245"/>
    </row>
    <row r="1597" spans="1:8" x14ac:dyDescent="0.25">
      <c r="A1597" s="243">
        <v>1593</v>
      </c>
      <c r="B1597" s="337" t="str">
        <f t="shared" si="24"/>
        <v>French Guyana</v>
      </c>
      <c r="C1597" s="337" t="s">
        <v>2855</v>
      </c>
      <c r="D1597" s="245"/>
      <c r="E1597" s="245"/>
      <c r="F1597" s="245"/>
      <c r="G1597" s="245"/>
      <c r="H1597" s="245"/>
    </row>
    <row r="1598" spans="1:8" x14ac:dyDescent="0.25">
      <c r="A1598" s="243">
        <v>1594</v>
      </c>
      <c r="B1598" s="337" t="str">
        <f t="shared" si="24"/>
        <v>Lebanese Pound</v>
      </c>
      <c r="C1598" s="337" t="s">
        <v>3102</v>
      </c>
      <c r="D1598" s="245"/>
      <c r="E1598" s="245"/>
      <c r="F1598" s="245"/>
      <c r="G1598" s="245"/>
      <c r="H1598" s="245"/>
    </row>
    <row r="1599" spans="1:8" x14ac:dyDescent="0.25">
      <c r="A1599" s="243">
        <v>1595</v>
      </c>
      <c r="B1599" s="337" t="str">
        <f t="shared" si="24"/>
        <v>Guernsey</v>
      </c>
      <c r="C1599" s="337" t="s">
        <v>2856</v>
      </c>
      <c r="D1599" s="245"/>
      <c r="E1599" s="245"/>
      <c r="F1599" s="245"/>
      <c r="G1599" s="245"/>
      <c r="H1599" s="245"/>
    </row>
    <row r="1600" spans="1:8" x14ac:dyDescent="0.25">
      <c r="A1600" s="243">
        <v>1596</v>
      </c>
      <c r="B1600" s="337" t="str">
        <f t="shared" si="24"/>
        <v>Sri Lanka Rupee</v>
      </c>
      <c r="C1600" s="337" t="s">
        <v>3103</v>
      </c>
      <c r="D1600" s="245"/>
      <c r="E1600" s="245"/>
      <c r="F1600" s="245"/>
      <c r="G1600" s="245"/>
      <c r="H1600" s="245"/>
    </row>
    <row r="1601" spans="1:8" x14ac:dyDescent="0.25">
      <c r="A1601" s="243">
        <v>1597</v>
      </c>
      <c r="B1601" s="337" t="str">
        <f t="shared" si="24"/>
        <v>Ghana</v>
      </c>
      <c r="C1601" s="337" t="s">
        <v>2857</v>
      </c>
      <c r="D1601" s="245"/>
      <c r="E1601" s="245"/>
      <c r="F1601" s="245"/>
      <c r="G1601" s="245"/>
      <c r="H1601" s="245"/>
    </row>
    <row r="1602" spans="1:8" x14ac:dyDescent="0.25">
      <c r="A1602" s="243">
        <v>1598</v>
      </c>
      <c r="B1602" s="337" t="str">
        <f t="shared" si="24"/>
        <v>Liberian Dollar</v>
      </c>
      <c r="C1602" s="337" t="s">
        <v>3104</v>
      </c>
      <c r="D1602" s="245"/>
      <c r="E1602" s="245"/>
      <c r="F1602" s="245"/>
      <c r="G1602" s="245"/>
      <c r="H1602" s="245"/>
    </row>
    <row r="1603" spans="1:8" x14ac:dyDescent="0.25">
      <c r="A1603" s="243">
        <v>1599</v>
      </c>
      <c r="B1603" s="337" t="str">
        <f t="shared" si="24"/>
        <v>Gibraltar</v>
      </c>
      <c r="C1603" s="337" t="s">
        <v>2858</v>
      </c>
      <c r="D1603" s="245"/>
      <c r="E1603" s="245"/>
      <c r="F1603" s="245"/>
      <c r="G1603" s="245"/>
      <c r="H1603" s="245"/>
    </row>
    <row r="1604" spans="1:8" x14ac:dyDescent="0.25">
      <c r="A1604" s="243">
        <v>1600</v>
      </c>
      <c r="B1604" s="337" t="str">
        <f t="shared" si="24"/>
        <v>Loti</v>
      </c>
      <c r="C1604" s="337" t="s">
        <v>3105</v>
      </c>
      <c r="D1604" s="245"/>
      <c r="E1604" s="245"/>
      <c r="F1604" s="245"/>
      <c r="G1604" s="245"/>
      <c r="H1604" s="245"/>
    </row>
    <row r="1605" spans="1:8" x14ac:dyDescent="0.25">
      <c r="A1605" s="243">
        <v>1601</v>
      </c>
      <c r="B1605" s="337" t="str">
        <f t="shared" si="24"/>
        <v>Greenland</v>
      </c>
      <c r="C1605" s="337" t="s">
        <v>2859</v>
      </c>
      <c r="D1605" s="245"/>
      <c r="E1605" s="245"/>
      <c r="F1605" s="245"/>
      <c r="G1605" s="245"/>
      <c r="H1605" s="245"/>
    </row>
    <row r="1606" spans="1:8" x14ac:dyDescent="0.25">
      <c r="A1606" s="243">
        <v>1602</v>
      </c>
      <c r="B1606" s="337" t="str">
        <f t="shared" ref="B1606:B1669" si="25">IFERROR(INDEX(C1606:M1606,$A$3-2),$C1606)</f>
        <v>Libyan Dinar</v>
      </c>
      <c r="C1606" s="337" t="s">
        <v>3106</v>
      </c>
      <c r="D1606" s="245"/>
      <c r="E1606" s="245"/>
      <c r="F1606" s="245"/>
      <c r="G1606" s="245"/>
      <c r="H1606" s="245"/>
    </row>
    <row r="1607" spans="1:8" x14ac:dyDescent="0.25">
      <c r="A1607" s="243">
        <v>1603</v>
      </c>
      <c r="B1607" s="337" t="str">
        <f t="shared" si="25"/>
        <v>Gambia</v>
      </c>
      <c r="C1607" s="337" t="s">
        <v>2860</v>
      </c>
      <c r="D1607" s="245"/>
      <c r="E1607" s="245"/>
      <c r="F1607" s="245"/>
      <c r="G1607" s="245"/>
      <c r="H1607" s="245"/>
    </row>
    <row r="1608" spans="1:8" x14ac:dyDescent="0.25">
      <c r="A1608" s="243">
        <v>1604</v>
      </c>
      <c r="B1608" s="337" t="str">
        <f t="shared" si="25"/>
        <v>Moroccan Dirham</v>
      </c>
      <c r="C1608" s="337" t="s">
        <v>3107</v>
      </c>
      <c r="D1608" s="245"/>
      <c r="E1608" s="245"/>
      <c r="F1608" s="245"/>
      <c r="G1608" s="245"/>
      <c r="H1608" s="245"/>
    </row>
    <row r="1609" spans="1:8" x14ac:dyDescent="0.25">
      <c r="A1609" s="243">
        <v>1605</v>
      </c>
      <c r="B1609" s="337" t="str">
        <f t="shared" si="25"/>
        <v>Guinea</v>
      </c>
      <c r="C1609" s="337" t="s">
        <v>2861</v>
      </c>
      <c r="D1609" s="245"/>
      <c r="E1609" s="245"/>
      <c r="F1609" s="245"/>
      <c r="G1609" s="245"/>
      <c r="H1609" s="245"/>
    </row>
    <row r="1610" spans="1:8" x14ac:dyDescent="0.25">
      <c r="A1610" s="243">
        <v>1606</v>
      </c>
      <c r="B1610" s="337" t="str">
        <f t="shared" si="25"/>
        <v>Moldovan Leu</v>
      </c>
      <c r="C1610" s="337" t="s">
        <v>3108</v>
      </c>
      <c r="D1610" s="245"/>
      <c r="E1610" s="245"/>
      <c r="F1610" s="245"/>
      <c r="G1610" s="245"/>
      <c r="H1610" s="245"/>
    </row>
    <row r="1611" spans="1:8" x14ac:dyDescent="0.25">
      <c r="A1611" s="243">
        <v>1607</v>
      </c>
      <c r="B1611" s="337" t="str">
        <f t="shared" si="25"/>
        <v>Guadeloupe</v>
      </c>
      <c r="C1611" s="337" t="s">
        <v>2862</v>
      </c>
      <c r="D1611" s="245"/>
      <c r="E1611" s="245"/>
      <c r="F1611" s="245"/>
      <c r="G1611" s="245"/>
      <c r="H1611" s="245"/>
    </row>
    <row r="1612" spans="1:8" x14ac:dyDescent="0.25">
      <c r="A1612" s="243">
        <v>1608</v>
      </c>
      <c r="B1612" s="337" t="str">
        <f t="shared" si="25"/>
        <v>Malagasy Ariary</v>
      </c>
      <c r="C1612" s="337" t="s">
        <v>3109</v>
      </c>
      <c r="D1612" s="245"/>
      <c r="E1612" s="245"/>
      <c r="F1612" s="245"/>
      <c r="G1612" s="245"/>
      <c r="H1612" s="245"/>
    </row>
    <row r="1613" spans="1:8" x14ac:dyDescent="0.25">
      <c r="A1613" s="243">
        <v>1609</v>
      </c>
      <c r="B1613" s="337" t="str">
        <f t="shared" si="25"/>
        <v>Equatorial Guinea</v>
      </c>
      <c r="C1613" s="337" t="s">
        <v>2863</v>
      </c>
      <c r="D1613" s="245"/>
      <c r="E1613" s="245"/>
      <c r="F1613" s="245"/>
      <c r="G1613" s="245"/>
      <c r="H1613" s="245"/>
    </row>
    <row r="1614" spans="1:8" x14ac:dyDescent="0.25">
      <c r="A1614" s="243">
        <v>1610</v>
      </c>
      <c r="B1614" s="337" t="str">
        <f t="shared" si="25"/>
        <v>Denar</v>
      </c>
      <c r="C1614" s="337" t="s">
        <v>3110</v>
      </c>
      <c r="D1614" s="245"/>
      <c r="E1614" s="245"/>
      <c r="F1614" s="245"/>
      <c r="G1614" s="245"/>
      <c r="H1614" s="245"/>
    </row>
    <row r="1615" spans="1:8" x14ac:dyDescent="0.25">
      <c r="A1615" s="243">
        <v>1611</v>
      </c>
      <c r="B1615" s="337" t="str">
        <f t="shared" si="25"/>
        <v>Kyat</v>
      </c>
      <c r="C1615" s="337" t="s">
        <v>3111</v>
      </c>
      <c r="D1615" s="245"/>
      <c r="E1615" s="245"/>
      <c r="F1615" s="245"/>
      <c r="G1615" s="245"/>
      <c r="H1615" s="245"/>
    </row>
    <row r="1616" spans="1:8" x14ac:dyDescent="0.25">
      <c r="A1616" s="243">
        <v>1612</v>
      </c>
      <c r="B1616" s="337" t="str">
        <f t="shared" si="25"/>
        <v>South Georgia and South Sandwich</v>
      </c>
      <c r="C1616" s="337" t="s">
        <v>2864</v>
      </c>
      <c r="D1616" s="245"/>
      <c r="E1616" s="245"/>
      <c r="F1616" s="245"/>
      <c r="G1616" s="245"/>
      <c r="H1616" s="245"/>
    </row>
    <row r="1617" spans="1:8" x14ac:dyDescent="0.25">
      <c r="A1617" s="243">
        <v>1613</v>
      </c>
      <c r="B1617" s="337" t="str">
        <f t="shared" si="25"/>
        <v>Tugrik</v>
      </c>
      <c r="C1617" s="337" t="s">
        <v>3112</v>
      </c>
      <c r="D1617" s="245"/>
      <c r="E1617" s="245"/>
      <c r="F1617" s="245"/>
      <c r="G1617" s="245"/>
      <c r="H1617" s="245"/>
    </row>
    <row r="1618" spans="1:8" x14ac:dyDescent="0.25">
      <c r="A1618" s="243">
        <v>1614</v>
      </c>
      <c r="B1618" s="337" t="str">
        <f t="shared" si="25"/>
        <v>Guatemala</v>
      </c>
      <c r="C1618" s="337" t="s">
        <v>2865</v>
      </c>
      <c r="D1618" s="245"/>
      <c r="E1618" s="245"/>
      <c r="F1618" s="245"/>
      <c r="G1618" s="245"/>
      <c r="H1618" s="245"/>
    </row>
    <row r="1619" spans="1:8" x14ac:dyDescent="0.25">
      <c r="A1619" s="243">
        <v>1615</v>
      </c>
      <c r="B1619" s="337" t="str">
        <f t="shared" si="25"/>
        <v>Pataca</v>
      </c>
      <c r="C1619" s="337" t="s">
        <v>3113</v>
      </c>
      <c r="D1619" s="245"/>
      <c r="E1619" s="245"/>
      <c r="F1619" s="245"/>
      <c r="G1619" s="245"/>
      <c r="H1619" s="245"/>
    </row>
    <row r="1620" spans="1:8" x14ac:dyDescent="0.25">
      <c r="A1620" s="243">
        <v>1616</v>
      </c>
      <c r="B1620" s="337" t="str">
        <f t="shared" si="25"/>
        <v>Guam</v>
      </c>
      <c r="C1620" s="337" t="s">
        <v>2866</v>
      </c>
      <c r="D1620" s="245"/>
      <c r="E1620" s="245"/>
      <c r="F1620" s="245"/>
      <c r="G1620" s="245"/>
      <c r="H1620" s="245"/>
    </row>
    <row r="1621" spans="1:8" x14ac:dyDescent="0.25">
      <c r="A1621" s="243">
        <v>1617</v>
      </c>
      <c r="B1621" s="337" t="str">
        <f t="shared" si="25"/>
        <v>Ouguiya</v>
      </c>
      <c r="C1621" s="337" t="s">
        <v>3114</v>
      </c>
      <c r="D1621" s="245"/>
      <c r="E1621" s="245"/>
      <c r="F1621" s="245"/>
      <c r="G1621" s="245"/>
      <c r="H1621" s="245"/>
    </row>
    <row r="1622" spans="1:8" x14ac:dyDescent="0.25">
      <c r="A1622" s="243">
        <v>1618</v>
      </c>
      <c r="B1622" s="337" t="str">
        <f t="shared" si="25"/>
        <v>Guinea-Bissau</v>
      </c>
      <c r="C1622" s="337" t="s">
        <v>2867</v>
      </c>
      <c r="D1622" s="245"/>
      <c r="E1622" s="245"/>
      <c r="F1622" s="245"/>
      <c r="G1622" s="245"/>
      <c r="H1622" s="245"/>
    </row>
    <row r="1623" spans="1:8" x14ac:dyDescent="0.25">
      <c r="A1623" s="243">
        <v>1619</v>
      </c>
      <c r="B1623" s="337" t="str">
        <f t="shared" si="25"/>
        <v>Mauritius Rupee</v>
      </c>
      <c r="C1623" s="337" t="s">
        <v>3115</v>
      </c>
      <c r="D1623" s="245"/>
      <c r="E1623" s="245"/>
      <c r="F1623" s="245"/>
      <c r="G1623" s="245"/>
      <c r="H1623" s="245"/>
    </row>
    <row r="1624" spans="1:8" x14ac:dyDescent="0.25">
      <c r="A1624" s="243">
        <v>1620</v>
      </c>
      <c r="B1624" s="337" t="str">
        <f t="shared" si="25"/>
        <v>Guyana</v>
      </c>
      <c r="C1624" s="337" t="s">
        <v>2868</v>
      </c>
      <c r="D1624" s="245"/>
      <c r="E1624" s="245"/>
      <c r="F1624" s="245"/>
      <c r="G1624" s="245"/>
      <c r="H1624" s="245"/>
    </row>
    <row r="1625" spans="1:8" x14ac:dyDescent="0.25">
      <c r="A1625" s="243">
        <v>1621</v>
      </c>
      <c r="B1625" s="337" t="str">
        <f t="shared" si="25"/>
        <v>Rufiyaa</v>
      </c>
      <c r="C1625" s="337" t="s">
        <v>3116</v>
      </c>
      <c r="D1625" s="245"/>
      <c r="E1625" s="245"/>
      <c r="F1625" s="245"/>
      <c r="G1625" s="245"/>
      <c r="H1625" s="245"/>
    </row>
    <row r="1626" spans="1:8" x14ac:dyDescent="0.25">
      <c r="A1626" s="243">
        <v>1622</v>
      </c>
      <c r="B1626" s="337" t="str">
        <f t="shared" si="25"/>
        <v>Hong Kong</v>
      </c>
      <c r="C1626" s="337" t="s">
        <v>2869</v>
      </c>
      <c r="D1626" s="245"/>
      <c r="E1626" s="245"/>
      <c r="F1626" s="245"/>
      <c r="G1626" s="245"/>
      <c r="H1626" s="245"/>
    </row>
    <row r="1627" spans="1:8" x14ac:dyDescent="0.25">
      <c r="A1627" s="243">
        <v>1623</v>
      </c>
      <c r="B1627" s="337" t="str">
        <f t="shared" si="25"/>
        <v>Malawi Kwacha</v>
      </c>
      <c r="C1627" s="337" t="s">
        <v>3117</v>
      </c>
      <c r="D1627" s="245"/>
      <c r="E1627" s="245"/>
      <c r="F1627" s="245"/>
      <c r="G1627" s="245"/>
      <c r="H1627" s="245"/>
    </row>
    <row r="1628" spans="1:8" x14ac:dyDescent="0.25">
      <c r="A1628" s="243">
        <v>1624</v>
      </c>
      <c r="B1628" s="337" t="str">
        <f t="shared" si="25"/>
        <v>Heard Island and McDonald Islands</v>
      </c>
      <c r="C1628" s="337" t="s">
        <v>2870</v>
      </c>
      <c r="D1628" s="245"/>
      <c r="E1628" s="245"/>
      <c r="F1628" s="245"/>
      <c r="G1628" s="245"/>
      <c r="H1628" s="245"/>
    </row>
    <row r="1629" spans="1:8" x14ac:dyDescent="0.25">
      <c r="A1629" s="243">
        <v>1625</v>
      </c>
      <c r="B1629" s="337" t="str">
        <f t="shared" si="25"/>
        <v>Mexican Peso</v>
      </c>
      <c r="C1629" s="337" t="s">
        <v>3118</v>
      </c>
      <c r="D1629" s="245"/>
      <c r="E1629" s="245"/>
      <c r="F1629" s="245"/>
      <c r="G1629" s="245"/>
      <c r="H1629" s="245"/>
    </row>
    <row r="1630" spans="1:8" x14ac:dyDescent="0.25">
      <c r="A1630" s="243">
        <v>1626</v>
      </c>
      <c r="B1630" s="337" t="str">
        <f t="shared" si="25"/>
        <v>Honduras</v>
      </c>
      <c r="C1630" s="337" t="s">
        <v>2871</v>
      </c>
      <c r="D1630" s="245"/>
      <c r="E1630" s="245"/>
      <c r="F1630" s="245"/>
      <c r="G1630" s="245"/>
      <c r="H1630" s="245"/>
    </row>
    <row r="1631" spans="1:8" x14ac:dyDescent="0.25">
      <c r="A1631" s="243">
        <v>1627</v>
      </c>
      <c r="B1631" s="337" t="str">
        <f t="shared" si="25"/>
        <v>Mexican Unidad de Inversion (UDI)</v>
      </c>
      <c r="C1631" s="337" t="s">
        <v>3119</v>
      </c>
      <c r="D1631" s="245"/>
      <c r="E1631" s="245"/>
      <c r="F1631" s="245"/>
      <c r="G1631" s="245"/>
      <c r="H1631" s="245"/>
    </row>
    <row r="1632" spans="1:8" x14ac:dyDescent="0.25">
      <c r="A1632" s="243">
        <v>1628</v>
      </c>
      <c r="B1632" s="337" t="str">
        <f t="shared" si="25"/>
        <v>Malaysian Ringgit</v>
      </c>
      <c r="C1632" s="337" t="s">
        <v>3120</v>
      </c>
      <c r="D1632" s="245"/>
      <c r="E1632" s="245"/>
      <c r="F1632" s="245"/>
      <c r="G1632" s="245"/>
      <c r="H1632" s="245"/>
    </row>
    <row r="1633" spans="1:8" x14ac:dyDescent="0.25">
      <c r="A1633" s="243">
        <v>1629</v>
      </c>
      <c r="B1633" s="337" t="str">
        <f t="shared" si="25"/>
        <v>Haiti</v>
      </c>
      <c r="C1633" s="337" t="s">
        <v>2872</v>
      </c>
      <c r="D1633" s="245"/>
      <c r="E1633" s="245"/>
      <c r="F1633" s="245"/>
      <c r="G1633" s="245"/>
      <c r="H1633" s="245"/>
    </row>
    <row r="1634" spans="1:8" x14ac:dyDescent="0.25">
      <c r="A1634" s="243">
        <v>1630</v>
      </c>
      <c r="B1634" s="337" t="str">
        <f t="shared" si="25"/>
        <v>Mozambique Metical</v>
      </c>
      <c r="C1634" s="337" t="s">
        <v>3121</v>
      </c>
      <c r="D1634" s="245"/>
      <c r="E1634" s="245"/>
      <c r="F1634" s="245"/>
      <c r="G1634" s="245"/>
      <c r="H1634" s="245"/>
    </row>
    <row r="1635" spans="1:8" x14ac:dyDescent="0.25">
      <c r="A1635" s="243">
        <v>1631</v>
      </c>
      <c r="B1635" s="337" t="str">
        <f t="shared" si="25"/>
        <v>Namibia Dollar</v>
      </c>
      <c r="C1635" s="337" t="s">
        <v>3122</v>
      </c>
      <c r="D1635" s="245"/>
      <c r="E1635" s="245"/>
      <c r="F1635" s="245"/>
      <c r="G1635" s="245"/>
      <c r="H1635" s="245"/>
    </row>
    <row r="1636" spans="1:8" x14ac:dyDescent="0.25">
      <c r="A1636" s="243">
        <v>1632</v>
      </c>
      <c r="B1636" s="337" t="str">
        <f t="shared" si="25"/>
        <v>Indonesia</v>
      </c>
      <c r="C1636" s="337" t="s">
        <v>2873</v>
      </c>
      <c r="D1636" s="245"/>
      <c r="E1636" s="245"/>
      <c r="F1636" s="245"/>
      <c r="G1636" s="245"/>
      <c r="H1636" s="245"/>
    </row>
    <row r="1637" spans="1:8" x14ac:dyDescent="0.25">
      <c r="A1637" s="243">
        <v>1633</v>
      </c>
      <c r="B1637" s="337" t="str">
        <f t="shared" si="25"/>
        <v>Naira</v>
      </c>
      <c r="C1637" s="337" t="s">
        <v>3123</v>
      </c>
      <c r="D1637" s="245"/>
      <c r="E1637" s="245"/>
      <c r="F1637" s="245"/>
      <c r="G1637" s="245"/>
      <c r="H1637" s="245"/>
    </row>
    <row r="1638" spans="1:8" x14ac:dyDescent="0.25">
      <c r="A1638" s="243">
        <v>1634</v>
      </c>
      <c r="B1638" s="337" t="str">
        <f t="shared" si="25"/>
        <v>Cordoba Oro</v>
      </c>
      <c r="C1638" s="337" t="s">
        <v>3124</v>
      </c>
      <c r="D1638" s="245"/>
      <c r="E1638" s="245"/>
      <c r="F1638" s="245"/>
      <c r="G1638" s="245"/>
      <c r="H1638" s="245"/>
    </row>
    <row r="1639" spans="1:8" x14ac:dyDescent="0.25">
      <c r="A1639" s="243">
        <v>1635</v>
      </c>
      <c r="B1639" s="337" t="str">
        <f t="shared" si="25"/>
        <v>Israel</v>
      </c>
      <c r="C1639" s="337" t="s">
        <v>2874</v>
      </c>
      <c r="D1639" s="245"/>
      <c r="E1639" s="245"/>
      <c r="F1639" s="245"/>
      <c r="G1639" s="245"/>
      <c r="H1639" s="245"/>
    </row>
    <row r="1640" spans="1:8" x14ac:dyDescent="0.25">
      <c r="A1640" s="243">
        <v>1636</v>
      </c>
      <c r="B1640" s="337" t="str">
        <f t="shared" si="25"/>
        <v>Norwegian Krone</v>
      </c>
      <c r="C1640" s="337" t="s">
        <v>3125</v>
      </c>
      <c r="D1640" s="245"/>
      <c r="E1640" s="245"/>
      <c r="F1640" s="245"/>
      <c r="G1640" s="245"/>
      <c r="H1640" s="245"/>
    </row>
    <row r="1641" spans="1:8" x14ac:dyDescent="0.25">
      <c r="A1641" s="243">
        <v>1637</v>
      </c>
      <c r="B1641" s="337" t="str">
        <f t="shared" si="25"/>
        <v>Isle of Man</v>
      </c>
      <c r="C1641" s="337" t="s">
        <v>2875</v>
      </c>
      <c r="D1641" s="245"/>
      <c r="E1641" s="245"/>
      <c r="F1641" s="245"/>
      <c r="G1641" s="245"/>
      <c r="H1641" s="245"/>
    </row>
    <row r="1642" spans="1:8" x14ac:dyDescent="0.25">
      <c r="A1642" s="243">
        <v>1638</v>
      </c>
      <c r="B1642" s="337" t="str">
        <f t="shared" si="25"/>
        <v>Nepalese Rupee</v>
      </c>
      <c r="C1642" s="337" t="s">
        <v>3126</v>
      </c>
      <c r="D1642" s="245"/>
      <c r="E1642" s="245"/>
      <c r="F1642" s="245"/>
      <c r="G1642" s="245"/>
      <c r="H1642" s="245"/>
    </row>
    <row r="1643" spans="1:8" x14ac:dyDescent="0.25">
      <c r="A1643" s="243">
        <v>1639</v>
      </c>
      <c r="B1643" s="337" t="str">
        <f t="shared" si="25"/>
        <v>India</v>
      </c>
      <c r="C1643" s="337" t="s">
        <v>2876</v>
      </c>
      <c r="D1643" s="245"/>
      <c r="E1643" s="245"/>
      <c r="F1643" s="245"/>
      <c r="G1643" s="245"/>
      <c r="H1643" s="245"/>
    </row>
    <row r="1644" spans="1:8" x14ac:dyDescent="0.25">
      <c r="A1644" s="243">
        <v>1640</v>
      </c>
      <c r="B1644" s="337" t="str">
        <f t="shared" si="25"/>
        <v>New Zealand Dollar</v>
      </c>
      <c r="C1644" s="337" t="s">
        <v>3127</v>
      </c>
      <c r="D1644" s="245"/>
      <c r="E1644" s="245"/>
      <c r="F1644" s="245"/>
      <c r="G1644" s="245"/>
      <c r="H1644" s="245"/>
    </row>
    <row r="1645" spans="1:8" x14ac:dyDescent="0.25">
      <c r="A1645" s="243">
        <v>1641</v>
      </c>
      <c r="B1645" s="337" t="str">
        <f t="shared" si="25"/>
        <v>British Indian Ocean Territory</v>
      </c>
      <c r="C1645" s="337" t="s">
        <v>2877</v>
      </c>
      <c r="D1645" s="245"/>
      <c r="E1645" s="245"/>
      <c r="F1645" s="245"/>
      <c r="G1645" s="245"/>
      <c r="H1645" s="245"/>
    </row>
    <row r="1646" spans="1:8" x14ac:dyDescent="0.25">
      <c r="A1646" s="243">
        <v>1642</v>
      </c>
      <c r="B1646" s="337" t="str">
        <f t="shared" si="25"/>
        <v>Rial Omani</v>
      </c>
      <c r="C1646" s="337" t="s">
        <v>3128</v>
      </c>
      <c r="D1646" s="245"/>
      <c r="E1646" s="245"/>
      <c r="F1646" s="245"/>
      <c r="G1646" s="245"/>
      <c r="H1646" s="245"/>
    </row>
    <row r="1647" spans="1:8" x14ac:dyDescent="0.25">
      <c r="A1647" s="243">
        <v>1643</v>
      </c>
      <c r="B1647" s="337" t="str">
        <f t="shared" si="25"/>
        <v>Iraq</v>
      </c>
      <c r="C1647" s="337" t="s">
        <v>2878</v>
      </c>
      <c r="D1647" s="245"/>
      <c r="E1647" s="245"/>
      <c r="F1647" s="245"/>
      <c r="G1647" s="245"/>
      <c r="H1647" s="245"/>
    </row>
    <row r="1648" spans="1:8" x14ac:dyDescent="0.25">
      <c r="A1648" s="243">
        <v>1644</v>
      </c>
      <c r="B1648" s="337" t="str">
        <f t="shared" si="25"/>
        <v>Balboa</v>
      </c>
      <c r="C1648" s="337" t="s">
        <v>3129</v>
      </c>
      <c r="D1648" s="245"/>
      <c r="E1648" s="245"/>
      <c r="F1648" s="245"/>
      <c r="G1648" s="245"/>
      <c r="H1648" s="245"/>
    </row>
    <row r="1649" spans="1:8" x14ac:dyDescent="0.25">
      <c r="A1649" s="243">
        <v>1645</v>
      </c>
      <c r="B1649" s="337" t="str">
        <f t="shared" si="25"/>
        <v>Iran, Islamic Republic of</v>
      </c>
      <c r="C1649" s="337" t="s">
        <v>2879</v>
      </c>
      <c r="D1649" s="245"/>
      <c r="E1649" s="245"/>
      <c r="F1649" s="245"/>
      <c r="G1649" s="245"/>
      <c r="H1649" s="245"/>
    </row>
    <row r="1650" spans="1:8" x14ac:dyDescent="0.25">
      <c r="A1650" s="243">
        <v>1646</v>
      </c>
      <c r="B1650" s="337" t="str">
        <f t="shared" si="25"/>
        <v>Sol</v>
      </c>
      <c r="C1650" s="337" t="s">
        <v>3130</v>
      </c>
      <c r="D1650" s="245"/>
      <c r="E1650" s="245"/>
      <c r="F1650" s="245"/>
      <c r="G1650" s="245"/>
      <c r="H1650" s="245"/>
    </row>
    <row r="1651" spans="1:8" x14ac:dyDescent="0.25">
      <c r="A1651" s="243">
        <v>1647</v>
      </c>
      <c r="B1651" s="337" t="str">
        <f t="shared" si="25"/>
        <v>Kina</v>
      </c>
      <c r="C1651" s="337" t="s">
        <v>2828</v>
      </c>
      <c r="D1651" s="245"/>
      <c r="E1651" s="245"/>
      <c r="F1651" s="245"/>
      <c r="G1651" s="245"/>
      <c r="H1651" s="245"/>
    </row>
    <row r="1652" spans="1:8" x14ac:dyDescent="0.25">
      <c r="A1652" s="243">
        <v>1648</v>
      </c>
      <c r="B1652" s="337" t="str">
        <f t="shared" si="25"/>
        <v>Philippine Peso</v>
      </c>
      <c r="C1652" s="337" t="s">
        <v>3131</v>
      </c>
      <c r="D1652" s="245"/>
      <c r="E1652" s="245"/>
      <c r="F1652" s="245"/>
      <c r="G1652" s="245"/>
      <c r="H1652" s="245"/>
    </row>
    <row r="1653" spans="1:8" x14ac:dyDescent="0.25">
      <c r="A1653" s="243">
        <v>1649</v>
      </c>
      <c r="B1653" s="337" t="str">
        <f t="shared" si="25"/>
        <v>Jersey</v>
      </c>
      <c r="C1653" s="337" t="s">
        <v>2880</v>
      </c>
      <c r="D1653" s="245"/>
      <c r="E1653" s="245"/>
      <c r="F1653" s="245"/>
      <c r="G1653" s="245"/>
      <c r="H1653" s="245"/>
    </row>
    <row r="1654" spans="1:8" x14ac:dyDescent="0.25">
      <c r="A1654" s="243">
        <v>1650</v>
      </c>
      <c r="B1654" s="337" t="str">
        <f t="shared" si="25"/>
        <v>Pakistan Rupee</v>
      </c>
      <c r="C1654" s="337" t="s">
        <v>3132</v>
      </c>
      <c r="D1654" s="245"/>
      <c r="E1654" s="245"/>
      <c r="F1654" s="245"/>
      <c r="G1654" s="245"/>
      <c r="H1654" s="245"/>
    </row>
    <row r="1655" spans="1:8" x14ac:dyDescent="0.25">
      <c r="A1655" s="243">
        <v>1651</v>
      </c>
      <c r="B1655" s="337" t="str">
        <f t="shared" si="25"/>
        <v>Jamaica</v>
      </c>
      <c r="C1655" s="337" t="s">
        <v>2881</v>
      </c>
      <c r="D1655" s="245"/>
      <c r="E1655" s="245"/>
      <c r="F1655" s="245"/>
      <c r="G1655" s="245"/>
      <c r="H1655" s="245"/>
    </row>
    <row r="1656" spans="1:8" x14ac:dyDescent="0.25">
      <c r="A1656" s="243">
        <v>1652</v>
      </c>
      <c r="B1656" s="337" t="str">
        <f t="shared" si="25"/>
        <v>Zloty</v>
      </c>
      <c r="C1656" s="337" t="s">
        <v>3133</v>
      </c>
      <c r="D1656" s="245"/>
      <c r="E1656" s="245"/>
      <c r="F1656" s="245"/>
      <c r="G1656" s="245"/>
      <c r="H1656" s="245"/>
    </row>
    <row r="1657" spans="1:8" x14ac:dyDescent="0.25">
      <c r="A1657" s="243">
        <v>1653</v>
      </c>
      <c r="B1657" s="337" t="str">
        <f t="shared" si="25"/>
        <v>Jordan</v>
      </c>
      <c r="C1657" s="337" t="s">
        <v>2882</v>
      </c>
      <c r="D1657" s="245"/>
      <c r="E1657" s="245"/>
      <c r="F1657" s="245"/>
      <c r="G1657" s="245"/>
      <c r="H1657" s="245"/>
    </row>
    <row r="1658" spans="1:8" x14ac:dyDescent="0.25">
      <c r="A1658" s="243">
        <v>1654</v>
      </c>
      <c r="B1658" s="337" t="str">
        <f t="shared" si="25"/>
        <v>Guarani</v>
      </c>
      <c r="C1658" s="337" t="s">
        <v>3134</v>
      </c>
      <c r="D1658" s="245"/>
      <c r="E1658" s="245"/>
      <c r="F1658" s="245"/>
      <c r="G1658" s="245"/>
      <c r="H1658" s="245"/>
    </row>
    <row r="1659" spans="1:8" x14ac:dyDescent="0.25">
      <c r="A1659" s="243">
        <v>1655</v>
      </c>
      <c r="B1659" s="337" t="str">
        <f t="shared" si="25"/>
        <v>Japan</v>
      </c>
      <c r="C1659" s="337" t="s">
        <v>2883</v>
      </c>
      <c r="D1659" s="245"/>
      <c r="E1659" s="245"/>
      <c r="F1659" s="245"/>
      <c r="G1659" s="245"/>
      <c r="H1659" s="245"/>
    </row>
    <row r="1660" spans="1:8" x14ac:dyDescent="0.25">
      <c r="A1660" s="243">
        <v>1656</v>
      </c>
      <c r="B1660" s="337" t="str">
        <f t="shared" si="25"/>
        <v>Qatari Rial</v>
      </c>
      <c r="C1660" s="337" t="s">
        <v>3135</v>
      </c>
      <c r="D1660" s="245"/>
      <c r="E1660" s="245"/>
      <c r="F1660" s="245"/>
      <c r="G1660" s="245"/>
      <c r="H1660" s="245"/>
    </row>
    <row r="1661" spans="1:8" x14ac:dyDescent="0.25">
      <c r="A1661" s="243">
        <v>1657</v>
      </c>
      <c r="B1661" s="337" t="str">
        <f t="shared" si="25"/>
        <v>Kenya</v>
      </c>
      <c r="C1661" s="337" t="s">
        <v>2884</v>
      </c>
      <c r="D1661" s="245"/>
      <c r="E1661" s="245"/>
      <c r="F1661" s="245"/>
      <c r="G1661" s="245"/>
      <c r="H1661" s="245"/>
    </row>
    <row r="1662" spans="1:8" x14ac:dyDescent="0.25">
      <c r="A1662" s="243">
        <v>1658</v>
      </c>
      <c r="B1662" s="337" t="str">
        <f t="shared" si="25"/>
        <v>Romanian Leu</v>
      </c>
      <c r="C1662" s="337" t="s">
        <v>3136</v>
      </c>
      <c r="D1662" s="245"/>
      <c r="E1662" s="245"/>
      <c r="F1662" s="245"/>
      <c r="G1662" s="245"/>
      <c r="H1662" s="245"/>
    </row>
    <row r="1663" spans="1:8" x14ac:dyDescent="0.25">
      <c r="A1663" s="243">
        <v>1659</v>
      </c>
      <c r="B1663" s="337" t="str">
        <f t="shared" si="25"/>
        <v>Kyrgyz, Republic</v>
      </c>
      <c r="C1663" s="337" t="s">
        <v>2885</v>
      </c>
      <c r="D1663" s="245"/>
      <c r="E1663" s="245"/>
      <c r="F1663" s="245"/>
      <c r="G1663" s="245"/>
      <c r="H1663" s="245"/>
    </row>
    <row r="1664" spans="1:8" x14ac:dyDescent="0.25">
      <c r="A1664" s="243">
        <v>1660</v>
      </c>
      <c r="B1664" s="337" t="str">
        <f t="shared" si="25"/>
        <v>Serbian Dinar</v>
      </c>
      <c r="C1664" s="337" t="s">
        <v>3137</v>
      </c>
      <c r="D1664" s="245"/>
      <c r="E1664" s="245"/>
      <c r="F1664" s="245"/>
      <c r="G1664" s="245"/>
      <c r="H1664" s="245"/>
    </row>
    <row r="1665" spans="1:8" x14ac:dyDescent="0.25">
      <c r="A1665" s="243">
        <v>1661</v>
      </c>
      <c r="B1665" s="337" t="str">
        <f t="shared" si="25"/>
        <v>Cambodia</v>
      </c>
      <c r="C1665" s="337" t="s">
        <v>2886</v>
      </c>
      <c r="D1665" s="245"/>
      <c r="E1665" s="245"/>
      <c r="F1665" s="245"/>
      <c r="G1665" s="245"/>
      <c r="H1665" s="245"/>
    </row>
    <row r="1666" spans="1:8" x14ac:dyDescent="0.25">
      <c r="A1666" s="243">
        <v>1662</v>
      </c>
      <c r="B1666" s="337" t="str">
        <f t="shared" si="25"/>
        <v>Russian Ruble</v>
      </c>
      <c r="C1666" s="337" t="s">
        <v>3138</v>
      </c>
      <c r="D1666" s="245"/>
      <c r="E1666" s="245"/>
      <c r="F1666" s="245"/>
      <c r="G1666" s="245"/>
      <c r="H1666" s="245"/>
    </row>
    <row r="1667" spans="1:8" x14ac:dyDescent="0.25">
      <c r="A1667" s="243">
        <v>1663</v>
      </c>
      <c r="B1667" s="337" t="str">
        <f t="shared" si="25"/>
        <v>Kiribati</v>
      </c>
      <c r="C1667" s="337" t="s">
        <v>2887</v>
      </c>
      <c r="D1667" s="245"/>
      <c r="E1667" s="245"/>
      <c r="F1667" s="245"/>
      <c r="G1667" s="245"/>
      <c r="H1667" s="245"/>
    </row>
    <row r="1668" spans="1:8" x14ac:dyDescent="0.25">
      <c r="A1668" s="243">
        <v>1664</v>
      </c>
      <c r="B1668" s="337" t="str">
        <f t="shared" si="25"/>
        <v>Rwanda Franc</v>
      </c>
      <c r="C1668" s="337" t="s">
        <v>3139</v>
      </c>
      <c r="D1668" s="245"/>
      <c r="E1668" s="245"/>
      <c r="F1668" s="245"/>
      <c r="G1668" s="245"/>
      <c r="H1668" s="245"/>
    </row>
    <row r="1669" spans="1:8" x14ac:dyDescent="0.25">
      <c r="A1669" s="243">
        <v>1665</v>
      </c>
      <c r="B1669" s="337" t="str">
        <f t="shared" si="25"/>
        <v>Comoros</v>
      </c>
      <c r="C1669" s="337" t="s">
        <v>2888</v>
      </c>
      <c r="D1669" s="245"/>
      <c r="E1669" s="245"/>
      <c r="F1669" s="245"/>
      <c r="G1669" s="245"/>
      <c r="H1669" s="245"/>
    </row>
    <row r="1670" spans="1:8" x14ac:dyDescent="0.25">
      <c r="A1670" s="243">
        <v>1666</v>
      </c>
      <c r="B1670" s="337" t="str">
        <f t="shared" ref="B1670:B1733" si="26">IFERROR(INDEX(C1670:M1670,$A$3-2),$C1670)</f>
        <v>Saudi Riyal</v>
      </c>
      <c r="C1670" s="337" t="s">
        <v>3140</v>
      </c>
      <c r="D1670" s="245"/>
      <c r="E1670" s="245"/>
      <c r="F1670" s="245"/>
      <c r="G1670" s="245"/>
      <c r="H1670" s="245"/>
    </row>
    <row r="1671" spans="1:8" x14ac:dyDescent="0.25">
      <c r="A1671" s="243">
        <v>1667</v>
      </c>
      <c r="B1671" s="337" t="str">
        <f t="shared" si="26"/>
        <v>St Kitts and Nevis</v>
      </c>
      <c r="C1671" s="337" t="s">
        <v>2889</v>
      </c>
      <c r="D1671" s="245"/>
      <c r="E1671" s="245"/>
      <c r="F1671" s="245"/>
      <c r="G1671" s="245"/>
      <c r="H1671" s="245"/>
    </row>
    <row r="1672" spans="1:8" x14ac:dyDescent="0.25">
      <c r="A1672" s="243">
        <v>1668</v>
      </c>
      <c r="B1672" s="337" t="str">
        <f t="shared" si="26"/>
        <v>Solomon Islands Dollar</v>
      </c>
      <c r="C1672" s="337" t="s">
        <v>3141</v>
      </c>
      <c r="D1672" s="245"/>
      <c r="E1672" s="245"/>
      <c r="F1672" s="245"/>
      <c r="G1672" s="245"/>
      <c r="H1672" s="245"/>
    </row>
    <row r="1673" spans="1:8" x14ac:dyDescent="0.25">
      <c r="A1673" s="243">
        <v>1669</v>
      </c>
      <c r="B1673" s="337" t="str">
        <f t="shared" si="26"/>
        <v>Korea, Democratic People’s Republ</v>
      </c>
      <c r="C1673" s="337" t="s">
        <v>2890</v>
      </c>
      <c r="D1673" s="245"/>
      <c r="E1673" s="245"/>
      <c r="F1673" s="245"/>
      <c r="G1673" s="245"/>
      <c r="H1673" s="245"/>
    </row>
    <row r="1674" spans="1:8" x14ac:dyDescent="0.25">
      <c r="A1674" s="243">
        <v>1670</v>
      </c>
      <c r="B1674" s="337" t="str">
        <f t="shared" si="26"/>
        <v>Seychelles Rupee</v>
      </c>
      <c r="C1674" s="337" t="s">
        <v>3142</v>
      </c>
      <c r="D1674" s="245"/>
      <c r="E1674" s="245"/>
      <c r="F1674" s="245"/>
      <c r="G1674" s="245"/>
      <c r="H1674" s="245"/>
    </row>
    <row r="1675" spans="1:8" x14ac:dyDescent="0.25">
      <c r="A1675" s="243">
        <v>1671</v>
      </c>
      <c r="B1675" s="337" t="str">
        <f t="shared" si="26"/>
        <v>Korea, Republic of</v>
      </c>
      <c r="C1675" s="337" t="s">
        <v>2891</v>
      </c>
      <c r="D1675" s="245"/>
      <c r="E1675" s="245"/>
      <c r="F1675" s="245"/>
      <c r="G1675" s="245"/>
      <c r="H1675" s="245"/>
    </row>
    <row r="1676" spans="1:8" x14ac:dyDescent="0.25">
      <c r="A1676" s="243">
        <v>1672</v>
      </c>
      <c r="B1676" s="337" t="str">
        <f t="shared" si="26"/>
        <v>Sudanese Pound</v>
      </c>
      <c r="C1676" s="337" t="s">
        <v>3143</v>
      </c>
      <c r="D1676" s="245"/>
      <c r="E1676" s="245"/>
      <c r="F1676" s="245"/>
      <c r="G1676" s="245"/>
      <c r="H1676" s="245"/>
    </row>
    <row r="1677" spans="1:8" x14ac:dyDescent="0.25">
      <c r="A1677" s="243">
        <v>1673</v>
      </c>
      <c r="B1677" s="337" t="str">
        <f t="shared" si="26"/>
        <v>Kuwait</v>
      </c>
      <c r="C1677" s="337" t="s">
        <v>2892</v>
      </c>
      <c r="D1677" s="245"/>
      <c r="E1677" s="245"/>
      <c r="F1677" s="245"/>
      <c r="G1677" s="245"/>
      <c r="H1677" s="245"/>
    </row>
    <row r="1678" spans="1:8" x14ac:dyDescent="0.25">
      <c r="A1678" s="243">
        <v>1674</v>
      </c>
      <c r="B1678" s="337" t="str">
        <f t="shared" si="26"/>
        <v>Swedish Krona</v>
      </c>
      <c r="C1678" s="337" t="s">
        <v>3144</v>
      </c>
      <c r="D1678" s="245"/>
      <c r="E1678" s="245"/>
      <c r="F1678" s="245"/>
      <c r="G1678" s="245"/>
      <c r="H1678" s="245"/>
    </row>
    <row r="1679" spans="1:8" x14ac:dyDescent="0.25">
      <c r="A1679" s="243">
        <v>1675</v>
      </c>
      <c r="B1679" s="337" t="str">
        <f t="shared" si="26"/>
        <v>Cayman Islands</v>
      </c>
      <c r="C1679" s="337" t="s">
        <v>2893</v>
      </c>
      <c r="D1679" s="245"/>
      <c r="E1679" s="245"/>
      <c r="F1679" s="245"/>
      <c r="G1679" s="245"/>
      <c r="H1679" s="245"/>
    </row>
    <row r="1680" spans="1:8" x14ac:dyDescent="0.25">
      <c r="A1680" s="243">
        <v>1676</v>
      </c>
      <c r="B1680" s="337" t="str">
        <f t="shared" si="26"/>
        <v>Singapore Dollar</v>
      </c>
      <c r="C1680" s="337" t="s">
        <v>3145</v>
      </c>
      <c r="D1680" s="245"/>
      <c r="E1680" s="245"/>
      <c r="F1680" s="245"/>
      <c r="G1680" s="245"/>
      <c r="H1680" s="245"/>
    </row>
    <row r="1681" spans="1:8" x14ac:dyDescent="0.25">
      <c r="A1681" s="243">
        <v>1677</v>
      </c>
      <c r="B1681" s="337" t="str">
        <f t="shared" si="26"/>
        <v>Kazakhstan</v>
      </c>
      <c r="C1681" s="337" t="s">
        <v>2894</v>
      </c>
      <c r="D1681" s="245"/>
      <c r="E1681" s="245"/>
      <c r="F1681" s="245"/>
      <c r="G1681" s="245"/>
      <c r="H1681" s="245"/>
    </row>
    <row r="1682" spans="1:8" x14ac:dyDescent="0.25">
      <c r="A1682" s="243">
        <v>1678</v>
      </c>
      <c r="B1682" s="337" t="str">
        <f t="shared" si="26"/>
        <v>Saint Helena Pound</v>
      </c>
      <c r="C1682" s="337" t="s">
        <v>3146</v>
      </c>
      <c r="D1682" s="245"/>
      <c r="E1682" s="245"/>
      <c r="F1682" s="245"/>
      <c r="G1682" s="245"/>
      <c r="H1682" s="245"/>
    </row>
    <row r="1683" spans="1:8" x14ac:dyDescent="0.25">
      <c r="A1683" s="243">
        <v>1679</v>
      </c>
      <c r="B1683" s="337" t="str">
        <f t="shared" si="26"/>
        <v>Lao People’s Democratic Republic</v>
      </c>
      <c r="C1683" s="337" t="s">
        <v>2895</v>
      </c>
      <c r="D1683" s="245"/>
      <c r="E1683" s="245"/>
      <c r="F1683" s="245"/>
      <c r="G1683" s="245"/>
      <c r="H1683" s="245"/>
    </row>
    <row r="1684" spans="1:8" x14ac:dyDescent="0.25">
      <c r="A1684" s="243">
        <v>1680</v>
      </c>
      <c r="B1684" s="337" t="str">
        <f t="shared" si="26"/>
        <v>Leone</v>
      </c>
      <c r="C1684" s="337" t="s">
        <v>3147</v>
      </c>
      <c r="D1684" s="245"/>
      <c r="E1684" s="245"/>
      <c r="F1684" s="245"/>
      <c r="G1684" s="245"/>
      <c r="H1684" s="245"/>
    </row>
    <row r="1685" spans="1:8" x14ac:dyDescent="0.25">
      <c r="A1685" s="243">
        <v>1681</v>
      </c>
      <c r="B1685" s="337" t="str">
        <f t="shared" si="26"/>
        <v>Lebanon</v>
      </c>
      <c r="C1685" s="337" t="s">
        <v>2896</v>
      </c>
      <c r="D1685" s="245"/>
      <c r="E1685" s="245"/>
      <c r="F1685" s="245"/>
      <c r="G1685" s="245"/>
      <c r="H1685" s="245"/>
    </row>
    <row r="1686" spans="1:8" x14ac:dyDescent="0.25">
      <c r="A1686" s="243">
        <v>1682</v>
      </c>
      <c r="B1686" s="337" t="str">
        <f t="shared" si="26"/>
        <v>St Lucia</v>
      </c>
      <c r="C1686" s="337" t="s">
        <v>2897</v>
      </c>
      <c r="D1686" s="245"/>
      <c r="E1686" s="245"/>
      <c r="F1686" s="245"/>
      <c r="G1686" s="245"/>
      <c r="H1686" s="245"/>
    </row>
    <row r="1687" spans="1:8" x14ac:dyDescent="0.25">
      <c r="A1687" s="243">
        <v>1683</v>
      </c>
      <c r="B1687" s="337" t="str">
        <f t="shared" si="26"/>
        <v>Somali Shilling</v>
      </c>
      <c r="C1687" s="337" t="s">
        <v>3148</v>
      </c>
      <c r="D1687" s="245"/>
      <c r="E1687" s="245"/>
      <c r="F1687" s="245"/>
      <c r="G1687" s="245"/>
      <c r="H1687" s="245"/>
    </row>
    <row r="1688" spans="1:8" x14ac:dyDescent="0.25">
      <c r="A1688" s="243">
        <v>1684</v>
      </c>
      <c r="B1688" s="337" t="str">
        <f t="shared" si="26"/>
        <v>Surinam Dollar</v>
      </c>
      <c r="C1688" s="337" t="s">
        <v>3149</v>
      </c>
      <c r="D1688" s="245"/>
      <c r="E1688" s="245"/>
      <c r="F1688" s="245"/>
      <c r="G1688" s="245"/>
      <c r="H1688" s="245"/>
    </row>
    <row r="1689" spans="1:8" x14ac:dyDescent="0.25">
      <c r="A1689" s="243">
        <v>1685</v>
      </c>
      <c r="B1689" s="337" t="str">
        <f t="shared" si="26"/>
        <v>Sri Lanka</v>
      </c>
      <c r="C1689" s="337" t="s">
        <v>2898</v>
      </c>
      <c r="D1689" s="245"/>
      <c r="E1689" s="245"/>
      <c r="F1689" s="245"/>
      <c r="G1689" s="245"/>
      <c r="H1689" s="245"/>
    </row>
    <row r="1690" spans="1:8" x14ac:dyDescent="0.25">
      <c r="A1690" s="243">
        <v>1686</v>
      </c>
      <c r="B1690" s="337" t="str">
        <f t="shared" si="26"/>
        <v>South Sudanese Pound</v>
      </c>
      <c r="C1690" s="337" t="s">
        <v>3150</v>
      </c>
      <c r="D1690" s="245"/>
      <c r="E1690" s="245"/>
      <c r="F1690" s="245"/>
      <c r="G1690" s="245"/>
      <c r="H1690" s="245"/>
    </row>
    <row r="1691" spans="1:8" x14ac:dyDescent="0.25">
      <c r="A1691" s="243">
        <v>1687</v>
      </c>
      <c r="B1691" s="337" t="str">
        <f t="shared" si="26"/>
        <v>Liberia</v>
      </c>
      <c r="C1691" s="337" t="s">
        <v>2899</v>
      </c>
      <c r="D1691" s="245"/>
      <c r="E1691" s="245"/>
      <c r="F1691" s="245"/>
      <c r="G1691" s="245"/>
      <c r="H1691" s="245"/>
    </row>
    <row r="1692" spans="1:8" x14ac:dyDescent="0.25">
      <c r="A1692" s="243">
        <v>1688</v>
      </c>
      <c r="B1692" s="337" t="str">
        <f t="shared" si="26"/>
        <v>Dobra</v>
      </c>
      <c r="C1692" s="337" t="s">
        <v>3151</v>
      </c>
      <c r="D1692" s="245"/>
      <c r="E1692" s="245"/>
      <c r="F1692" s="245"/>
      <c r="G1692" s="245"/>
      <c r="H1692" s="245"/>
    </row>
    <row r="1693" spans="1:8" x14ac:dyDescent="0.25">
      <c r="A1693" s="243">
        <v>1689</v>
      </c>
      <c r="B1693" s="337" t="str">
        <f t="shared" si="26"/>
        <v>Lesotho</v>
      </c>
      <c r="C1693" s="337" t="s">
        <v>2900</v>
      </c>
      <c r="D1693" s="245"/>
      <c r="E1693" s="245"/>
      <c r="F1693" s="245"/>
      <c r="G1693" s="245"/>
      <c r="H1693" s="245"/>
    </row>
    <row r="1694" spans="1:8" x14ac:dyDescent="0.25">
      <c r="A1694" s="243">
        <v>1690</v>
      </c>
      <c r="B1694" s="337" t="str">
        <f t="shared" si="26"/>
        <v>El Salvador Colon</v>
      </c>
      <c r="C1694" s="337" t="s">
        <v>3152</v>
      </c>
      <c r="D1694" s="245"/>
      <c r="E1694" s="245"/>
      <c r="F1694" s="245"/>
      <c r="G1694" s="245"/>
      <c r="H1694" s="245"/>
    </row>
    <row r="1695" spans="1:8" x14ac:dyDescent="0.25">
      <c r="A1695" s="243">
        <v>1691</v>
      </c>
      <c r="B1695" s="337" t="str">
        <f t="shared" si="26"/>
        <v>Syrian Pound</v>
      </c>
      <c r="C1695" s="337" t="s">
        <v>3153</v>
      </c>
      <c r="D1695" s="245"/>
      <c r="E1695" s="245"/>
      <c r="F1695" s="245"/>
      <c r="G1695" s="245"/>
      <c r="H1695" s="245"/>
    </row>
    <row r="1696" spans="1:8" x14ac:dyDescent="0.25">
      <c r="A1696" s="243">
        <v>1692</v>
      </c>
      <c r="B1696" s="337" t="str">
        <f t="shared" si="26"/>
        <v>Lilangeni</v>
      </c>
      <c r="C1696" s="337" t="s">
        <v>3154</v>
      </c>
      <c r="D1696" s="245"/>
      <c r="E1696" s="245"/>
      <c r="F1696" s="245"/>
      <c r="G1696" s="245"/>
      <c r="H1696" s="245"/>
    </row>
    <row r="1697" spans="1:8" x14ac:dyDescent="0.25">
      <c r="A1697" s="243">
        <v>1693</v>
      </c>
      <c r="B1697" s="337" t="str">
        <f t="shared" si="26"/>
        <v>Baht</v>
      </c>
      <c r="C1697" s="337" t="s">
        <v>3155</v>
      </c>
      <c r="D1697" s="245"/>
      <c r="E1697" s="245"/>
      <c r="F1697" s="245"/>
      <c r="G1697" s="245"/>
      <c r="H1697" s="245"/>
    </row>
    <row r="1698" spans="1:8" x14ac:dyDescent="0.25">
      <c r="A1698" s="243">
        <v>1694</v>
      </c>
      <c r="B1698" s="337" t="str">
        <f t="shared" si="26"/>
        <v>Libya</v>
      </c>
      <c r="C1698" s="337" t="s">
        <v>2901</v>
      </c>
      <c r="D1698" s="245"/>
      <c r="E1698" s="245"/>
      <c r="F1698" s="245"/>
      <c r="G1698" s="245"/>
      <c r="H1698" s="245"/>
    </row>
    <row r="1699" spans="1:8" x14ac:dyDescent="0.25">
      <c r="A1699" s="243">
        <v>1695</v>
      </c>
      <c r="B1699" s="337" t="str">
        <f t="shared" si="26"/>
        <v>Somoni</v>
      </c>
      <c r="C1699" s="337" t="s">
        <v>3156</v>
      </c>
      <c r="D1699" s="245"/>
      <c r="E1699" s="245"/>
      <c r="F1699" s="245"/>
      <c r="G1699" s="245"/>
      <c r="H1699" s="245"/>
    </row>
    <row r="1700" spans="1:8" x14ac:dyDescent="0.25">
      <c r="A1700" s="243">
        <v>1696</v>
      </c>
      <c r="B1700" s="337" t="str">
        <f t="shared" si="26"/>
        <v>Morocco</v>
      </c>
      <c r="C1700" s="337" t="s">
        <v>2902</v>
      </c>
      <c r="D1700" s="245"/>
      <c r="E1700" s="245"/>
      <c r="F1700" s="245"/>
      <c r="G1700" s="245"/>
      <c r="H1700" s="245"/>
    </row>
    <row r="1701" spans="1:8" x14ac:dyDescent="0.25">
      <c r="A1701" s="243">
        <v>1697</v>
      </c>
      <c r="B1701" s="337" t="str">
        <f t="shared" si="26"/>
        <v>Turkmenistan New Manat</v>
      </c>
      <c r="C1701" s="337" t="s">
        <v>3157</v>
      </c>
      <c r="D1701" s="245"/>
      <c r="E1701" s="245"/>
      <c r="F1701" s="245"/>
      <c r="G1701" s="245"/>
      <c r="H1701" s="245"/>
    </row>
    <row r="1702" spans="1:8" x14ac:dyDescent="0.25">
      <c r="A1702" s="243">
        <v>1698</v>
      </c>
      <c r="B1702" s="337" t="str">
        <f t="shared" si="26"/>
        <v>Monaco</v>
      </c>
      <c r="C1702" s="337" t="s">
        <v>2903</v>
      </c>
      <c r="D1702" s="245"/>
      <c r="E1702" s="245"/>
      <c r="F1702" s="245"/>
      <c r="G1702" s="245"/>
      <c r="H1702" s="245"/>
    </row>
    <row r="1703" spans="1:8" x14ac:dyDescent="0.25">
      <c r="A1703" s="243">
        <v>1699</v>
      </c>
      <c r="B1703" s="337" t="str">
        <f t="shared" si="26"/>
        <v>Tunisian Dinar</v>
      </c>
      <c r="C1703" s="337" t="s">
        <v>3158</v>
      </c>
      <c r="D1703" s="245"/>
      <c r="E1703" s="245"/>
      <c r="F1703" s="245"/>
      <c r="G1703" s="245"/>
      <c r="H1703" s="245"/>
    </row>
    <row r="1704" spans="1:8" x14ac:dyDescent="0.25">
      <c r="A1704" s="243">
        <v>1700</v>
      </c>
      <c r="B1704" s="337" t="str">
        <f t="shared" si="26"/>
        <v>Moldova, Republic of</v>
      </c>
      <c r="C1704" s="337" t="s">
        <v>2904</v>
      </c>
      <c r="D1704" s="245"/>
      <c r="E1704" s="245"/>
      <c r="F1704" s="245"/>
      <c r="G1704" s="245"/>
      <c r="H1704" s="245"/>
    </row>
    <row r="1705" spans="1:8" x14ac:dyDescent="0.25">
      <c r="A1705" s="243">
        <v>1701</v>
      </c>
      <c r="B1705" s="337" t="str">
        <f t="shared" si="26"/>
        <v>Pa’anga</v>
      </c>
      <c r="C1705" s="337" t="s">
        <v>3159</v>
      </c>
      <c r="D1705" s="245"/>
      <c r="E1705" s="245"/>
      <c r="F1705" s="245"/>
      <c r="G1705" s="245"/>
      <c r="H1705" s="245"/>
    </row>
    <row r="1706" spans="1:8" x14ac:dyDescent="0.25">
      <c r="A1706" s="243">
        <v>1702</v>
      </c>
      <c r="B1706" s="337" t="str">
        <f t="shared" si="26"/>
        <v>Montenegro</v>
      </c>
      <c r="C1706" s="337" t="s">
        <v>2905</v>
      </c>
      <c r="D1706" s="245"/>
      <c r="E1706" s="245"/>
      <c r="F1706" s="245"/>
      <c r="G1706" s="245"/>
      <c r="H1706" s="245"/>
    </row>
    <row r="1707" spans="1:8" x14ac:dyDescent="0.25">
      <c r="A1707" s="243">
        <v>1703</v>
      </c>
      <c r="B1707" s="337" t="str">
        <f t="shared" si="26"/>
        <v>Turkish Lira</v>
      </c>
      <c r="C1707" s="337" t="s">
        <v>3160</v>
      </c>
      <c r="D1707" s="245"/>
      <c r="E1707" s="245"/>
      <c r="F1707" s="245"/>
      <c r="G1707" s="245"/>
      <c r="H1707" s="245"/>
    </row>
    <row r="1708" spans="1:8" x14ac:dyDescent="0.25">
      <c r="A1708" s="243">
        <v>1704</v>
      </c>
      <c r="B1708" s="337" t="str">
        <f t="shared" si="26"/>
        <v>Saint Martin (French part)</v>
      </c>
      <c r="C1708" s="337" t="s">
        <v>2906</v>
      </c>
      <c r="D1708" s="245"/>
      <c r="E1708" s="245"/>
      <c r="F1708" s="245"/>
      <c r="G1708" s="245"/>
      <c r="H1708" s="245"/>
    </row>
    <row r="1709" spans="1:8" x14ac:dyDescent="0.25">
      <c r="A1709" s="243">
        <v>1705</v>
      </c>
      <c r="B1709" s="337" t="str">
        <f t="shared" si="26"/>
        <v>Trinidad and Tobago Dollar</v>
      </c>
      <c r="C1709" s="337" t="s">
        <v>3161</v>
      </c>
      <c r="D1709" s="245"/>
      <c r="E1709" s="245"/>
      <c r="F1709" s="245"/>
      <c r="G1709" s="245"/>
      <c r="H1709" s="245"/>
    </row>
    <row r="1710" spans="1:8" x14ac:dyDescent="0.25">
      <c r="A1710" s="243">
        <v>1706</v>
      </c>
      <c r="B1710" s="337" t="str">
        <f t="shared" si="26"/>
        <v>Madagascar</v>
      </c>
      <c r="C1710" s="337" t="s">
        <v>2907</v>
      </c>
      <c r="D1710" s="245"/>
      <c r="E1710" s="245"/>
      <c r="F1710" s="245"/>
      <c r="G1710" s="245"/>
      <c r="H1710" s="245"/>
    </row>
    <row r="1711" spans="1:8" x14ac:dyDescent="0.25">
      <c r="A1711" s="243">
        <v>1707</v>
      </c>
      <c r="B1711" s="337" t="str">
        <f t="shared" si="26"/>
        <v>New Taiwan Dollar</v>
      </c>
      <c r="C1711" s="337" t="s">
        <v>3162</v>
      </c>
      <c r="D1711" s="245"/>
      <c r="E1711" s="245"/>
      <c r="F1711" s="245"/>
      <c r="G1711" s="245"/>
      <c r="H1711" s="245"/>
    </row>
    <row r="1712" spans="1:8" x14ac:dyDescent="0.25">
      <c r="A1712" s="243">
        <v>1708</v>
      </c>
      <c r="B1712" s="337" t="str">
        <f t="shared" si="26"/>
        <v>Marshall Islands</v>
      </c>
      <c r="C1712" s="337" t="s">
        <v>2908</v>
      </c>
      <c r="D1712" s="245"/>
      <c r="E1712" s="245"/>
      <c r="F1712" s="245"/>
      <c r="G1712" s="245"/>
      <c r="H1712" s="245"/>
    </row>
    <row r="1713" spans="1:8" x14ac:dyDescent="0.25">
      <c r="A1713" s="243">
        <v>1709</v>
      </c>
      <c r="B1713" s="337" t="str">
        <f t="shared" si="26"/>
        <v>Tanzanian Shilling</v>
      </c>
      <c r="C1713" s="337" t="s">
        <v>3163</v>
      </c>
      <c r="D1713" s="245"/>
      <c r="E1713" s="245"/>
      <c r="F1713" s="245"/>
      <c r="G1713" s="245"/>
      <c r="H1713" s="245"/>
    </row>
    <row r="1714" spans="1:8" x14ac:dyDescent="0.25">
      <c r="A1714" s="243">
        <v>1710</v>
      </c>
      <c r="B1714" s="337" t="str">
        <f t="shared" si="26"/>
        <v>North Macedonia</v>
      </c>
      <c r="C1714" s="337" t="s">
        <v>2909</v>
      </c>
      <c r="D1714" s="245"/>
      <c r="E1714" s="245"/>
      <c r="F1714" s="245"/>
      <c r="G1714" s="245"/>
      <c r="H1714" s="245"/>
    </row>
    <row r="1715" spans="1:8" x14ac:dyDescent="0.25">
      <c r="A1715" s="243">
        <v>1711</v>
      </c>
      <c r="B1715" s="337" t="str">
        <f t="shared" si="26"/>
        <v>Hryvnia</v>
      </c>
      <c r="C1715" s="337" t="s">
        <v>3164</v>
      </c>
      <c r="D1715" s="245"/>
      <c r="E1715" s="245"/>
      <c r="F1715" s="245"/>
      <c r="G1715" s="245"/>
      <c r="H1715" s="245"/>
    </row>
    <row r="1716" spans="1:8" x14ac:dyDescent="0.25">
      <c r="A1716" s="243">
        <v>1712</v>
      </c>
      <c r="B1716" s="337" t="str">
        <f t="shared" si="26"/>
        <v>Mali</v>
      </c>
      <c r="C1716" s="337" t="s">
        <v>2910</v>
      </c>
      <c r="D1716" s="245"/>
      <c r="E1716" s="245"/>
      <c r="F1716" s="245"/>
      <c r="G1716" s="245"/>
      <c r="H1716" s="245"/>
    </row>
    <row r="1717" spans="1:8" x14ac:dyDescent="0.25">
      <c r="A1717" s="243">
        <v>1713</v>
      </c>
      <c r="B1717" s="337" t="str">
        <f t="shared" si="26"/>
        <v>Uganda Shilling</v>
      </c>
      <c r="C1717" s="337" t="s">
        <v>3165</v>
      </c>
      <c r="D1717" s="245"/>
      <c r="E1717" s="245"/>
      <c r="F1717" s="245"/>
      <c r="G1717" s="245"/>
      <c r="H1717" s="245"/>
    </row>
    <row r="1718" spans="1:8" x14ac:dyDescent="0.25">
      <c r="A1718" s="243">
        <v>1714</v>
      </c>
      <c r="B1718" s="337" t="str">
        <f t="shared" si="26"/>
        <v>Myanmar</v>
      </c>
      <c r="C1718" s="337" t="s">
        <v>2911</v>
      </c>
      <c r="D1718" s="245"/>
      <c r="E1718" s="245"/>
      <c r="F1718" s="245"/>
      <c r="G1718" s="245"/>
      <c r="H1718" s="245"/>
    </row>
    <row r="1719" spans="1:8" x14ac:dyDescent="0.25">
      <c r="A1719" s="243">
        <v>1715</v>
      </c>
      <c r="B1719" s="337" t="str">
        <f t="shared" si="26"/>
        <v>US Dollar</v>
      </c>
      <c r="C1719" s="337" t="s">
        <v>3166</v>
      </c>
      <c r="D1719" s="245"/>
      <c r="E1719" s="245"/>
      <c r="F1719" s="245"/>
      <c r="G1719" s="245"/>
      <c r="H1719" s="245"/>
    </row>
    <row r="1720" spans="1:8" x14ac:dyDescent="0.25">
      <c r="A1720" s="243">
        <v>1716</v>
      </c>
      <c r="B1720" s="337" t="str">
        <f t="shared" si="26"/>
        <v>Mongolia</v>
      </c>
      <c r="C1720" s="337" t="s">
        <v>2912</v>
      </c>
      <c r="D1720" s="245"/>
      <c r="E1720" s="245"/>
      <c r="F1720" s="245"/>
      <c r="G1720" s="245"/>
      <c r="H1720" s="245"/>
    </row>
    <row r="1721" spans="1:8" x14ac:dyDescent="0.25">
      <c r="A1721" s="243">
        <v>1717</v>
      </c>
      <c r="B1721" s="337" t="str">
        <f t="shared" si="26"/>
        <v>Uruguay Peso en Unidades Indexadas (UI)</v>
      </c>
      <c r="C1721" s="337" t="s">
        <v>3167</v>
      </c>
      <c r="D1721" s="245"/>
      <c r="E1721" s="245"/>
      <c r="F1721" s="245"/>
      <c r="G1721" s="245"/>
      <c r="H1721" s="245"/>
    </row>
    <row r="1722" spans="1:8" x14ac:dyDescent="0.25">
      <c r="A1722" s="243">
        <v>1718</v>
      </c>
      <c r="B1722" s="337" t="str">
        <f t="shared" si="26"/>
        <v>Macao</v>
      </c>
      <c r="C1722" s="337" t="s">
        <v>2913</v>
      </c>
      <c r="D1722" s="245"/>
      <c r="E1722" s="245"/>
      <c r="F1722" s="245"/>
      <c r="G1722" s="245"/>
      <c r="H1722" s="245"/>
    </row>
    <row r="1723" spans="1:8" x14ac:dyDescent="0.25">
      <c r="A1723" s="243">
        <v>1719</v>
      </c>
      <c r="B1723" s="337" t="str">
        <f t="shared" si="26"/>
        <v>Peso Uruguayo</v>
      </c>
      <c r="C1723" s="337" t="s">
        <v>3168</v>
      </c>
      <c r="D1723" s="245"/>
      <c r="E1723" s="245"/>
      <c r="F1723" s="245"/>
      <c r="G1723" s="245"/>
      <c r="H1723" s="245"/>
    </row>
    <row r="1724" spans="1:8" x14ac:dyDescent="0.25">
      <c r="A1724" s="243">
        <v>1720</v>
      </c>
      <c r="B1724" s="337" t="str">
        <f t="shared" si="26"/>
        <v>Northern Mariana Islands</v>
      </c>
      <c r="C1724" s="337" t="s">
        <v>2914</v>
      </c>
      <c r="D1724" s="245"/>
      <c r="E1724" s="245"/>
      <c r="F1724" s="245"/>
      <c r="G1724" s="245"/>
      <c r="H1724" s="245"/>
    </row>
    <row r="1725" spans="1:8" x14ac:dyDescent="0.25">
      <c r="A1725" s="243">
        <v>1721</v>
      </c>
      <c r="B1725" s="337" t="str">
        <f t="shared" si="26"/>
        <v>Unidad Previsional</v>
      </c>
      <c r="C1725" s="337" t="s">
        <v>3169</v>
      </c>
      <c r="D1725" s="245"/>
      <c r="E1725" s="245"/>
      <c r="F1725" s="245"/>
      <c r="G1725" s="245"/>
      <c r="H1725" s="245"/>
    </row>
    <row r="1726" spans="1:8" x14ac:dyDescent="0.25">
      <c r="A1726" s="243">
        <v>1722</v>
      </c>
      <c r="B1726" s="337" t="str">
        <f t="shared" si="26"/>
        <v>Martinique</v>
      </c>
      <c r="C1726" s="337" t="s">
        <v>2915</v>
      </c>
      <c r="D1726" s="245"/>
      <c r="E1726" s="245"/>
      <c r="F1726" s="245"/>
      <c r="G1726" s="245"/>
      <c r="H1726" s="245"/>
    </row>
    <row r="1727" spans="1:8" x14ac:dyDescent="0.25">
      <c r="A1727" s="243">
        <v>1723</v>
      </c>
      <c r="B1727" s="337" t="str">
        <f t="shared" si="26"/>
        <v>Uzbekistan Sum</v>
      </c>
      <c r="C1727" s="337" t="s">
        <v>3170</v>
      </c>
      <c r="D1727" s="245"/>
      <c r="E1727" s="245"/>
      <c r="F1727" s="245"/>
      <c r="G1727" s="245"/>
      <c r="H1727" s="245"/>
    </row>
    <row r="1728" spans="1:8" x14ac:dyDescent="0.25">
      <c r="A1728" s="243">
        <v>1724</v>
      </c>
      <c r="B1728" s="337" t="str">
        <f t="shared" si="26"/>
        <v>Mauritania</v>
      </c>
      <c r="C1728" s="337" t="s">
        <v>2916</v>
      </c>
      <c r="D1728" s="245"/>
      <c r="E1728" s="245"/>
      <c r="F1728" s="245"/>
      <c r="G1728" s="245"/>
      <c r="H1728" s="245"/>
    </row>
    <row r="1729" spans="1:8" x14ac:dyDescent="0.25">
      <c r="A1729" s="243">
        <v>1725</v>
      </c>
      <c r="B1729" s="337" t="str">
        <f t="shared" si="26"/>
        <v>Bolívar Soberano</v>
      </c>
      <c r="C1729" s="337" t="s">
        <v>3171</v>
      </c>
      <c r="D1729" s="245"/>
      <c r="E1729" s="245"/>
      <c r="F1729" s="245"/>
      <c r="G1729" s="245"/>
      <c r="H1729" s="245"/>
    </row>
    <row r="1730" spans="1:8" x14ac:dyDescent="0.25">
      <c r="A1730" s="243">
        <v>1726</v>
      </c>
      <c r="B1730" s="337" t="str">
        <f t="shared" si="26"/>
        <v>Montserrat</v>
      </c>
      <c r="C1730" s="337" t="s">
        <v>2917</v>
      </c>
      <c r="D1730" s="245"/>
      <c r="E1730" s="245"/>
      <c r="F1730" s="245"/>
      <c r="G1730" s="245"/>
      <c r="H1730" s="245"/>
    </row>
    <row r="1731" spans="1:8" x14ac:dyDescent="0.25">
      <c r="A1731" s="243">
        <v>1727</v>
      </c>
      <c r="B1731" s="337" t="str">
        <f t="shared" si="26"/>
        <v>Bolivar Soberano</v>
      </c>
      <c r="C1731" s="337" t="s">
        <v>3172</v>
      </c>
      <c r="D1731" s="245"/>
      <c r="E1731" s="245"/>
      <c r="F1731" s="245"/>
      <c r="G1731" s="245"/>
      <c r="H1731" s="245"/>
    </row>
    <row r="1732" spans="1:8" x14ac:dyDescent="0.25">
      <c r="A1732" s="243">
        <v>1728</v>
      </c>
      <c r="B1732" s="337" t="str">
        <f t="shared" si="26"/>
        <v>Dong</v>
      </c>
      <c r="C1732" s="337" t="s">
        <v>3173</v>
      </c>
      <c r="D1732" s="245"/>
      <c r="E1732" s="245"/>
      <c r="F1732" s="245"/>
      <c r="G1732" s="245"/>
      <c r="H1732" s="245"/>
    </row>
    <row r="1733" spans="1:8" x14ac:dyDescent="0.25">
      <c r="A1733" s="243">
        <v>1729</v>
      </c>
      <c r="B1733" s="337" t="str">
        <f t="shared" si="26"/>
        <v>Mauritius</v>
      </c>
      <c r="C1733" s="337" t="s">
        <v>2918</v>
      </c>
      <c r="D1733" s="245"/>
      <c r="E1733" s="245"/>
      <c r="F1733" s="245"/>
      <c r="G1733" s="245"/>
      <c r="H1733" s="245"/>
    </row>
    <row r="1734" spans="1:8" x14ac:dyDescent="0.25">
      <c r="A1734" s="243">
        <v>1730</v>
      </c>
      <c r="B1734" s="337" t="str">
        <f t="shared" ref="B1734:B1797" si="27">IFERROR(INDEX(C1734:M1734,$A$3-2),$C1734)</f>
        <v>Vatu</v>
      </c>
      <c r="C1734" s="337" t="s">
        <v>3174</v>
      </c>
      <c r="D1734" s="245"/>
      <c r="E1734" s="245"/>
      <c r="F1734" s="245"/>
      <c r="G1734" s="245"/>
      <c r="H1734" s="245"/>
    </row>
    <row r="1735" spans="1:8" x14ac:dyDescent="0.25">
      <c r="A1735" s="243">
        <v>1731</v>
      </c>
      <c r="B1735" s="337" t="str">
        <f t="shared" si="27"/>
        <v>Maldives</v>
      </c>
      <c r="C1735" s="337" t="s">
        <v>2919</v>
      </c>
      <c r="D1735" s="245"/>
      <c r="E1735" s="245"/>
      <c r="F1735" s="245"/>
      <c r="G1735" s="245"/>
      <c r="H1735" s="245"/>
    </row>
    <row r="1736" spans="1:8" x14ac:dyDescent="0.25">
      <c r="A1736" s="243">
        <v>1732</v>
      </c>
      <c r="B1736" s="337" t="str">
        <f t="shared" si="27"/>
        <v>Tala</v>
      </c>
      <c r="C1736" s="337" t="s">
        <v>3175</v>
      </c>
      <c r="D1736" s="245"/>
      <c r="E1736" s="245"/>
      <c r="F1736" s="245"/>
      <c r="G1736" s="245"/>
      <c r="H1736" s="245"/>
    </row>
    <row r="1737" spans="1:8" x14ac:dyDescent="0.25">
      <c r="A1737" s="243">
        <v>1733</v>
      </c>
      <c r="B1737" s="337" t="str">
        <f t="shared" si="27"/>
        <v>Malawi</v>
      </c>
      <c r="C1737" s="337" t="s">
        <v>2920</v>
      </c>
      <c r="D1737" s="245"/>
      <c r="E1737" s="245"/>
      <c r="F1737" s="245"/>
      <c r="G1737" s="245"/>
      <c r="H1737" s="245"/>
    </row>
    <row r="1738" spans="1:8" x14ac:dyDescent="0.25">
      <c r="A1738" s="243">
        <v>1734</v>
      </c>
      <c r="B1738" s="337" t="str">
        <f t="shared" si="27"/>
        <v>CFA Franc BEAC</v>
      </c>
      <c r="C1738" s="337" t="s">
        <v>3176</v>
      </c>
      <c r="D1738" s="245"/>
      <c r="E1738" s="245"/>
      <c r="F1738" s="245"/>
      <c r="G1738" s="245"/>
      <c r="H1738" s="245"/>
    </row>
    <row r="1739" spans="1:8" x14ac:dyDescent="0.25">
      <c r="A1739" s="243">
        <v>1735</v>
      </c>
      <c r="B1739" s="337" t="str">
        <f t="shared" si="27"/>
        <v>Mexico</v>
      </c>
      <c r="C1739" s="337" t="s">
        <v>2921</v>
      </c>
      <c r="D1739" s="245"/>
      <c r="E1739" s="245"/>
      <c r="F1739" s="245"/>
      <c r="G1739" s="245"/>
      <c r="H1739" s="245"/>
    </row>
    <row r="1740" spans="1:8" x14ac:dyDescent="0.25">
      <c r="A1740" s="243">
        <v>1736</v>
      </c>
      <c r="B1740" s="337" t="str">
        <f t="shared" si="27"/>
        <v>East Caribbean Dollar</v>
      </c>
      <c r="C1740" s="337" t="s">
        <v>3177</v>
      </c>
      <c r="D1740" s="245"/>
      <c r="E1740" s="245"/>
      <c r="F1740" s="245"/>
      <c r="G1740" s="245"/>
      <c r="H1740" s="245"/>
    </row>
    <row r="1741" spans="1:8" x14ac:dyDescent="0.25">
      <c r="A1741" s="243">
        <v>1737</v>
      </c>
      <c r="B1741" s="337" t="str">
        <f t="shared" si="27"/>
        <v>Malaysia</v>
      </c>
      <c r="C1741" s="337" t="s">
        <v>2922</v>
      </c>
      <c r="D1741" s="245"/>
      <c r="E1741" s="245"/>
      <c r="F1741" s="245"/>
      <c r="G1741" s="245"/>
      <c r="H1741" s="245"/>
    </row>
    <row r="1742" spans="1:8" x14ac:dyDescent="0.25">
      <c r="A1742" s="243">
        <v>1738</v>
      </c>
      <c r="B1742" s="337" t="str">
        <f t="shared" si="27"/>
        <v>SDR (Special Drawing Right)</v>
      </c>
      <c r="C1742" s="337" t="s">
        <v>3178</v>
      </c>
      <c r="D1742" s="245"/>
      <c r="E1742" s="245"/>
      <c r="F1742" s="245"/>
      <c r="G1742" s="245"/>
      <c r="H1742" s="245"/>
    </row>
    <row r="1743" spans="1:8" x14ac:dyDescent="0.25">
      <c r="A1743" s="243">
        <v>1739</v>
      </c>
      <c r="B1743" s="337" t="str">
        <f t="shared" si="27"/>
        <v>Mozambique</v>
      </c>
      <c r="C1743" s="337" t="s">
        <v>2923</v>
      </c>
      <c r="D1743" s="245"/>
      <c r="E1743" s="245"/>
      <c r="F1743" s="245"/>
      <c r="G1743" s="245"/>
      <c r="H1743" s="245"/>
    </row>
    <row r="1744" spans="1:8" x14ac:dyDescent="0.25">
      <c r="A1744" s="243">
        <v>1740</v>
      </c>
      <c r="B1744" s="337" t="str">
        <f t="shared" si="27"/>
        <v>CFA Franc BCEAO</v>
      </c>
      <c r="C1744" s="337" t="s">
        <v>3179</v>
      </c>
      <c r="D1744" s="245"/>
      <c r="E1744" s="245"/>
      <c r="F1744" s="245"/>
      <c r="G1744" s="245"/>
      <c r="H1744" s="245"/>
    </row>
    <row r="1745" spans="1:8" x14ac:dyDescent="0.25">
      <c r="A1745" s="243">
        <v>1741</v>
      </c>
      <c r="B1745" s="337" t="str">
        <f t="shared" si="27"/>
        <v>Namibia</v>
      </c>
      <c r="C1745" s="337" t="s">
        <v>2924</v>
      </c>
      <c r="D1745" s="245"/>
      <c r="E1745" s="245"/>
      <c r="F1745" s="245"/>
      <c r="G1745" s="245"/>
      <c r="H1745" s="245"/>
    </row>
    <row r="1746" spans="1:8" x14ac:dyDescent="0.25">
      <c r="A1746" s="243">
        <v>1742</v>
      </c>
      <c r="B1746" s="337" t="str">
        <f t="shared" si="27"/>
        <v>CFP Franc</v>
      </c>
      <c r="C1746" s="337" t="s">
        <v>3180</v>
      </c>
      <c r="D1746" s="245"/>
      <c r="E1746" s="245"/>
      <c r="F1746" s="245"/>
      <c r="G1746" s="245"/>
      <c r="H1746" s="245"/>
    </row>
    <row r="1747" spans="1:8" x14ac:dyDescent="0.25">
      <c r="A1747" s="243">
        <v>1743</v>
      </c>
      <c r="B1747" s="337" t="str">
        <f t="shared" si="27"/>
        <v>New Caledonia</v>
      </c>
      <c r="C1747" s="337" t="s">
        <v>2925</v>
      </c>
      <c r="D1747" s="245"/>
      <c r="E1747" s="245"/>
      <c r="F1747" s="245"/>
      <c r="G1747" s="245"/>
      <c r="H1747" s="245"/>
    </row>
    <row r="1748" spans="1:8" x14ac:dyDescent="0.25">
      <c r="A1748" s="243">
        <v>1744</v>
      </c>
      <c r="B1748" s="337" t="str">
        <f t="shared" si="27"/>
        <v>Yemeni Rial</v>
      </c>
      <c r="C1748" s="337" t="s">
        <v>3181</v>
      </c>
      <c r="D1748" s="245"/>
      <c r="E1748" s="245"/>
      <c r="F1748" s="245"/>
      <c r="G1748" s="245"/>
      <c r="H1748" s="245"/>
    </row>
    <row r="1749" spans="1:8" x14ac:dyDescent="0.25">
      <c r="A1749" s="243">
        <v>1745</v>
      </c>
      <c r="B1749" s="337" t="str">
        <f t="shared" si="27"/>
        <v>Niger</v>
      </c>
      <c r="C1749" s="337" t="s">
        <v>2926</v>
      </c>
      <c r="D1749" s="245"/>
      <c r="E1749" s="245"/>
      <c r="F1749" s="245"/>
      <c r="G1749" s="245"/>
      <c r="H1749" s="245"/>
    </row>
    <row r="1750" spans="1:8" x14ac:dyDescent="0.25">
      <c r="A1750" s="243">
        <v>1746</v>
      </c>
      <c r="B1750" s="337" t="str">
        <f t="shared" si="27"/>
        <v>Rand</v>
      </c>
      <c r="C1750" s="337" t="s">
        <v>3182</v>
      </c>
      <c r="D1750" s="245"/>
      <c r="E1750" s="245"/>
      <c r="F1750" s="245"/>
      <c r="G1750" s="245"/>
      <c r="H1750" s="245"/>
    </row>
    <row r="1751" spans="1:8" x14ac:dyDescent="0.25">
      <c r="A1751" s="243">
        <v>1747</v>
      </c>
      <c r="B1751" s="337" t="str">
        <f t="shared" si="27"/>
        <v>Norfolk Island</v>
      </c>
      <c r="C1751" s="337" t="s">
        <v>2927</v>
      </c>
      <c r="D1751" s="245"/>
      <c r="E1751" s="245"/>
      <c r="F1751" s="245"/>
      <c r="G1751" s="245"/>
      <c r="H1751" s="245"/>
    </row>
    <row r="1752" spans="1:8" x14ac:dyDescent="0.25">
      <c r="A1752" s="243">
        <v>1748</v>
      </c>
      <c r="B1752" s="337" t="str">
        <f t="shared" si="27"/>
        <v>Zambian Kwacha</v>
      </c>
      <c r="C1752" s="337" t="s">
        <v>3183</v>
      </c>
      <c r="D1752" s="245"/>
      <c r="E1752" s="245"/>
      <c r="F1752" s="245"/>
      <c r="G1752" s="245"/>
      <c r="H1752" s="245"/>
    </row>
    <row r="1753" spans="1:8" x14ac:dyDescent="0.25">
      <c r="A1753" s="243">
        <v>1749</v>
      </c>
      <c r="B1753" s="337" t="str">
        <f t="shared" si="27"/>
        <v>Nigeria</v>
      </c>
      <c r="C1753" s="337" t="s">
        <v>2928</v>
      </c>
      <c r="D1753" s="245"/>
      <c r="E1753" s="245"/>
      <c r="F1753" s="245"/>
      <c r="G1753" s="245"/>
      <c r="H1753" s="245"/>
    </row>
    <row r="1754" spans="1:8" x14ac:dyDescent="0.25">
      <c r="A1754" s="243">
        <v>1750</v>
      </c>
      <c r="B1754" s="337" t="str">
        <f t="shared" si="27"/>
        <v>Zimbabwe Dollar</v>
      </c>
      <c r="C1754" s="337" t="s">
        <v>3184</v>
      </c>
      <c r="D1754" s="245"/>
      <c r="E1754" s="245"/>
      <c r="F1754" s="245"/>
      <c r="G1754" s="245"/>
      <c r="H1754" s="245"/>
    </row>
    <row r="1755" spans="1:8" x14ac:dyDescent="0.25">
      <c r="A1755" s="243">
        <v>1751</v>
      </c>
      <c r="B1755" s="337" t="str">
        <f t="shared" si="27"/>
        <v>Nicaragua</v>
      </c>
      <c r="C1755" s="337" t="s">
        <v>2929</v>
      </c>
      <c r="D1755" s="245"/>
      <c r="E1755" s="245"/>
      <c r="F1755" s="245"/>
      <c r="G1755" s="245"/>
      <c r="H1755" s="245"/>
    </row>
    <row r="1756" spans="1:8" x14ac:dyDescent="0.25">
      <c r="A1756" s="243">
        <v>1752</v>
      </c>
      <c r="B1756" s="337" t="str">
        <f t="shared" si="27"/>
        <v>Nepal</v>
      </c>
      <c r="C1756" s="337" t="s">
        <v>2930</v>
      </c>
      <c r="D1756" s="245"/>
      <c r="E1756" s="245"/>
      <c r="F1756" s="245"/>
      <c r="G1756" s="245"/>
      <c r="H1756" s="245"/>
    </row>
    <row r="1757" spans="1:8" x14ac:dyDescent="0.25">
      <c r="A1757" s="243">
        <v>1753</v>
      </c>
      <c r="B1757" s="337" t="str">
        <f t="shared" si="27"/>
        <v>Nauru</v>
      </c>
      <c r="C1757" s="337" t="s">
        <v>2931</v>
      </c>
      <c r="D1757" s="245"/>
      <c r="E1757" s="245"/>
      <c r="F1757" s="245"/>
      <c r="G1757" s="245"/>
      <c r="H1757" s="245"/>
    </row>
    <row r="1758" spans="1:8" x14ac:dyDescent="0.25">
      <c r="A1758" s="243">
        <v>1754</v>
      </c>
      <c r="B1758" s="337" t="str">
        <f t="shared" si="27"/>
        <v>Niue</v>
      </c>
      <c r="C1758" s="337" t="s">
        <v>2932</v>
      </c>
      <c r="D1758" s="245"/>
      <c r="E1758" s="245"/>
      <c r="F1758" s="245"/>
      <c r="G1758" s="245"/>
      <c r="H1758" s="245"/>
    </row>
    <row r="1759" spans="1:8" x14ac:dyDescent="0.25">
      <c r="A1759" s="243">
        <v>1755</v>
      </c>
      <c r="B1759" s="337" t="str">
        <f t="shared" si="27"/>
        <v>New Zealand</v>
      </c>
      <c r="C1759" s="337" t="s">
        <v>2933</v>
      </c>
      <c r="D1759" s="245"/>
      <c r="E1759" s="245"/>
      <c r="F1759" s="245"/>
      <c r="G1759" s="245"/>
      <c r="H1759" s="245"/>
    </row>
    <row r="1760" spans="1:8" x14ac:dyDescent="0.25">
      <c r="A1760" s="243">
        <v>1756</v>
      </c>
      <c r="B1760" s="337" t="str">
        <f t="shared" si="27"/>
        <v>Oman</v>
      </c>
      <c r="C1760" s="337" t="s">
        <v>2934</v>
      </c>
      <c r="D1760" s="245"/>
      <c r="E1760" s="245"/>
      <c r="F1760" s="245"/>
      <c r="G1760" s="245"/>
      <c r="H1760" s="245"/>
    </row>
    <row r="1761" spans="1:8" x14ac:dyDescent="0.25">
      <c r="A1761" s="243">
        <v>1757</v>
      </c>
      <c r="B1761" s="337" t="str">
        <f t="shared" si="27"/>
        <v>Panama</v>
      </c>
      <c r="C1761" s="337" t="s">
        <v>2935</v>
      </c>
      <c r="D1761" s="245"/>
      <c r="E1761" s="245"/>
      <c r="F1761" s="245"/>
      <c r="G1761" s="245"/>
      <c r="H1761" s="245"/>
    </row>
    <row r="1762" spans="1:8" x14ac:dyDescent="0.25">
      <c r="A1762" s="243">
        <v>1758</v>
      </c>
      <c r="B1762" s="337" t="str">
        <f t="shared" si="27"/>
        <v>Peru</v>
      </c>
      <c r="C1762" s="337" t="s">
        <v>2936</v>
      </c>
      <c r="D1762" s="245"/>
      <c r="E1762" s="245"/>
      <c r="F1762" s="245"/>
      <c r="G1762" s="245"/>
      <c r="H1762" s="245"/>
    </row>
    <row r="1763" spans="1:8" x14ac:dyDescent="0.25">
      <c r="A1763" s="243">
        <v>1759</v>
      </c>
      <c r="B1763" s="337" t="str">
        <f t="shared" si="27"/>
        <v>French Polynesia</v>
      </c>
      <c r="C1763" s="337" t="s">
        <v>2937</v>
      </c>
      <c r="D1763" s="245"/>
      <c r="E1763" s="245"/>
      <c r="F1763" s="245"/>
      <c r="G1763" s="245"/>
      <c r="H1763" s="245"/>
    </row>
    <row r="1764" spans="1:8" x14ac:dyDescent="0.25">
      <c r="A1764" s="243">
        <v>1760</v>
      </c>
      <c r="B1764" s="337" t="str">
        <f t="shared" si="27"/>
        <v>Papua New Guinea</v>
      </c>
      <c r="C1764" s="337" t="s">
        <v>2938</v>
      </c>
      <c r="D1764" s="245"/>
      <c r="E1764" s="245"/>
      <c r="F1764" s="245"/>
      <c r="G1764" s="245"/>
      <c r="H1764" s="245"/>
    </row>
    <row r="1765" spans="1:8" x14ac:dyDescent="0.25">
      <c r="A1765" s="243">
        <v>1761</v>
      </c>
      <c r="B1765" s="337" t="str">
        <f t="shared" si="27"/>
        <v>Philippines</v>
      </c>
      <c r="C1765" s="337" t="s">
        <v>2939</v>
      </c>
      <c r="D1765" s="245"/>
      <c r="E1765" s="245"/>
      <c r="F1765" s="245"/>
      <c r="G1765" s="245"/>
      <c r="H1765" s="245"/>
    </row>
    <row r="1766" spans="1:8" x14ac:dyDescent="0.25">
      <c r="A1766" s="243">
        <v>1762</v>
      </c>
      <c r="B1766" s="337" t="str">
        <f t="shared" si="27"/>
        <v>Pakistan</v>
      </c>
      <c r="C1766" s="337" t="s">
        <v>2940</v>
      </c>
      <c r="D1766" s="245"/>
      <c r="E1766" s="245"/>
      <c r="F1766" s="245"/>
      <c r="G1766" s="245"/>
      <c r="H1766" s="245"/>
    </row>
    <row r="1767" spans="1:8" x14ac:dyDescent="0.25">
      <c r="A1767" s="243">
        <v>1763</v>
      </c>
      <c r="B1767" s="337" t="str">
        <f t="shared" si="27"/>
        <v>St Pierre and Miquelon</v>
      </c>
      <c r="C1767" s="337" t="s">
        <v>2941</v>
      </c>
      <c r="D1767" s="245"/>
      <c r="E1767" s="245"/>
      <c r="F1767" s="245"/>
      <c r="G1767" s="245"/>
      <c r="H1767" s="245"/>
    </row>
    <row r="1768" spans="1:8" x14ac:dyDescent="0.25">
      <c r="A1768" s="243">
        <v>1764</v>
      </c>
      <c r="B1768" s="337" t="str">
        <f t="shared" si="27"/>
        <v>Pitcairn</v>
      </c>
      <c r="C1768" s="337" t="s">
        <v>2942</v>
      </c>
      <c r="D1768" s="245"/>
      <c r="E1768" s="245"/>
      <c r="F1768" s="245"/>
      <c r="G1768" s="245"/>
      <c r="H1768" s="245"/>
    </row>
    <row r="1769" spans="1:8" x14ac:dyDescent="0.25">
      <c r="A1769" s="243">
        <v>1765</v>
      </c>
      <c r="B1769" s="337" t="str">
        <f t="shared" si="27"/>
        <v>Puerto Rico</v>
      </c>
      <c r="C1769" s="337" t="s">
        <v>2943</v>
      </c>
      <c r="D1769" s="245"/>
      <c r="E1769" s="245"/>
      <c r="F1769" s="245"/>
      <c r="G1769" s="245"/>
      <c r="H1769" s="245"/>
    </row>
    <row r="1770" spans="1:8" x14ac:dyDescent="0.25">
      <c r="A1770" s="243">
        <v>1766</v>
      </c>
      <c r="B1770" s="337" t="str">
        <f t="shared" si="27"/>
        <v>Occupied Palestinian Territory</v>
      </c>
      <c r="C1770" s="337" t="s">
        <v>2944</v>
      </c>
      <c r="D1770" s="245"/>
      <c r="E1770" s="245"/>
      <c r="F1770" s="245"/>
      <c r="G1770" s="245"/>
      <c r="H1770" s="245"/>
    </row>
    <row r="1771" spans="1:8" x14ac:dyDescent="0.25">
      <c r="A1771" s="243">
        <v>1767</v>
      </c>
      <c r="B1771" s="337" t="str">
        <f t="shared" si="27"/>
        <v>Palau</v>
      </c>
      <c r="C1771" s="337" t="s">
        <v>2945</v>
      </c>
      <c r="D1771" s="245"/>
      <c r="E1771" s="245"/>
      <c r="F1771" s="245"/>
      <c r="G1771" s="245"/>
      <c r="H1771" s="245"/>
    </row>
    <row r="1772" spans="1:8" x14ac:dyDescent="0.25">
      <c r="A1772" s="243">
        <v>1768</v>
      </c>
      <c r="B1772" s="337" t="str">
        <f t="shared" si="27"/>
        <v>Paraguay</v>
      </c>
      <c r="C1772" s="337" t="s">
        <v>2946</v>
      </c>
      <c r="D1772" s="245"/>
      <c r="E1772" s="245"/>
      <c r="F1772" s="245"/>
      <c r="G1772" s="245"/>
      <c r="H1772" s="245"/>
    </row>
    <row r="1773" spans="1:8" x14ac:dyDescent="0.25">
      <c r="A1773" s="243">
        <v>1769</v>
      </c>
      <c r="B1773" s="337" t="str">
        <f t="shared" si="27"/>
        <v>Qatar</v>
      </c>
      <c r="C1773" s="337" t="s">
        <v>2947</v>
      </c>
      <c r="D1773" s="245"/>
      <c r="E1773" s="245"/>
      <c r="F1773" s="245"/>
      <c r="G1773" s="245"/>
      <c r="H1773" s="245"/>
    </row>
    <row r="1774" spans="1:8" x14ac:dyDescent="0.25">
      <c r="A1774" s="243">
        <v>1770</v>
      </c>
      <c r="B1774" s="337" t="str">
        <f t="shared" si="27"/>
        <v>High seas</v>
      </c>
      <c r="C1774" s="337" t="s">
        <v>2948</v>
      </c>
      <c r="D1774" s="245"/>
      <c r="E1774" s="245"/>
      <c r="F1774" s="245"/>
      <c r="G1774" s="245"/>
      <c r="H1774" s="245"/>
    </row>
    <row r="1775" spans="1:8" x14ac:dyDescent="0.25">
      <c r="A1775" s="243">
        <v>1771</v>
      </c>
      <c r="B1775" s="337" t="str">
        <f t="shared" si="27"/>
        <v>Réunion</v>
      </c>
      <c r="C1775" s="337" t="s">
        <v>2949</v>
      </c>
      <c r="D1775" s="245"/>
      <c r="E1775" s="245"/>
      <c r="F1775" s="245"/>
      <c r="G1775" s="245"/>
      <c r="H1775" s="245"/>
    </row>
    <row r="1776" spans="1:8" x14ac:dyDescent="0.25">
      <c r="A1776" s="243">
        <v>1772</v>
      </c>
      <c r="B1776" s="337" t="str">
        <f t="shared" si="27"/>
        <v>Serbia</v>
      </c>
      <c r="C1776" s="337" t="s">
        <v>2950</v>
      </c>
      <c r="D1776" s="245"/>
      <c r="E1776" s="245"/>
      <c r="F1776" s="245"/>
      <c r="G1776" s="245"/>
      <c r="H1776" s="245"/>
    </row>
    <row r="1777" spans="1:8" x14ac:dyDescent="0.25">
      <c r="A1777" s="243">
        <v>1773</v>
      </c>
      <c r="B1777" s="337" t="str">
        <f t="shared" si="27"/>
        <v>Russian Federation</v>
      </c>
      <c r="C1777" s="337" t="s">
        <v>2951</v>
      </c>
      <c r="D1777" s="245"/>
      <c r="E1777" s="245"/>
      <c r="F1777" s="245"/>
      <c r="G1777" s="245"/>
      <c r="H1777" s="245"/>
    </row>
    <row r="1778" spans="1:8" x14ac:dyDescent="0.25">
      <c r="A1778" s="243">
        <v>1774</v>
      </c>
      <c r="B1778" s="337" t="str">
        <f t="shared" si="27"/>
        <v>Rwanda</v>
      </c>
      <c r="C1778" s="337" t="s">
        <v>2952</v>
      </c>
      <c r="D1778" s="245"/>
      <c r="E1778" s="245"/>
      <c r="F1778" s="245"/>
      <c r="G1778" s="245"/>
      <c r="H1778" s="245"/>
    </row>
    <row r="1779" spans="1:8" x14ac:dyDescent="0.25">
      <c r="A1779" s="243">
        <v>1775</v>
      </c>
      <c r="B1779" s="337" t="str">
        <f t="shared" si="27"/>
        <v>Saudi Arabia</v>
      </c>
      <c r="C1779" s="337" t="s">
        <v>2953</v>
      </c>
      <c r="D1779" s="245"/>
      <c r="E1779" s="245"/>
      <c r="F1779" s="245"/>
      <c r="G1779" s="245"/>
      <c r="H1779" s="245"/>
    </row>
    <row r="1780" spans="1:8" x14ac:dyDescent="0.25">
      <c r="A1780" s="243">
        <v>1776</v>
      </c>
      <c r="B1780" s="337" t="str">
        <f t="shared" si="27"/>
        <v>Solomon Islands</v>
      </c>
      <c r="C1780" s="337" t="s">
        <v>2954</v>
      </c>
      <c r="D1780" s="245"/>
      <c r="E1780" s="245"/>
      <c r="F1780" s="245"/>
      <c r="G1780" s="245"/>
      <c r="H1780" s="245"/>
    </row>
    <row r="1781" spans="1:8" x14ac:dyDescent="0.25">
      <c r="A1781" s="243">
        <v>1777</v>
      </c>
      <c r="B1781" s="337" t="str">
        <f t="shared" si="27"/>
        <v>Seychelles</v>
      </c>
      <c r="C1781" s="337" t="s">
        <v>2955</v>
      </c>
      <c r="D1781" s="245"/>
      <c r="E1781" s="245"/>
      <c r="F1781" s="245"/>
      <c r="G1781" s="245"/>
      <c r="H1781" s="245"/>
    </row>
    <row r="1782" spans="1:8" x14ac:dyDescent="0.25">
      <c r="A1782" s="243">
        <v>1778</v>
      </c>
      <c r="B1782" s="337" t="str">
        <f t="shared" si="27"/>
        <v>Sudan</v>
      </c>
      <c r="C1782" s="337" t="s">
        <v>2956</v>
      </c>
      <c r="D1782" s="245"/>
      <c r="E1782" s="245"/>
      <c r="F1782" s="245"/>
      <c r="G1782" s="245"/>
      <c r="H1782" s="245"/>
    </row>
    <row r="1783" spans="1:8" x14ac:dyDescent="0.25">
      <c r="A1783" s="243">
        <v>1779</v>
      </c>
      <c r="B1783" s="337" t="str">
        <f t="shared" si="27"/>
        <v>Singapore</v>
      </c>
      <c r="C1783" s="337" t="s">
        <v>2957</v>
      </c>
      <c r="D1783" s="245"/>
      <c r="E1783" s="245"/>
      <c r="F1783" s="245"/>
      <c r="G1783" s="245"/>
      <c r="H1783" s="245"/>
    </row>
    <row r="1784" spans="1:8" x14ac:dyDescent="0.25">
      <c r="A1784" s="243">
        <v>1780</v>
      </c>
      <c r="B1784" s="337" t="str">
        <f t="shared" si="27"/>
        <v>Saint Helena, Ascension and Tristan</v>
      </c>
      <c r="C1784" s="337" t="s">
        <v>2958</v>
      </c>
      <c r="D1784" s="245"/>
      <c r="E1784" s="245"/>
      <c r="F1784" s="245"/>
      <c r="G1784" s="245"/>
      <c r="H1784" s="245"/>
    </row>
    <row r="1785" spans="1:8" x14ac:dyDescent="0.25">
      <c r="A1785" s="243">
        <v>1781</v>
      </c>
      <c r="B1785" s="337" t="str">
        <f t="shared" si="27"/>
        <v>Svalbard and Jan Mayen Islands</v>
      </c>
      <c r="C1785" s="337" t="s">
        <v>2959</v>
      </c>
      <c r="D1785" s="245"/>
      <c r="E1785" s="245"/>
      <c r="F1785" s="245"/>
      <c r="G1785" s="245"/>
      <c r="H1785" s="245"/>
    </row>
    <row r="1786" spans="1:8" x14ac:dyDescent="0.25">
      <c r="A1786" s="243">
        <v>1782</v>
      </c>
      <c r="B1786" s="337" t="str">
        <f t="shared" si="27"/>
        <v>Sierra Leone</v>
      </c>
      <c r="C1786" s="337" t="s">
        <v>2960</v>
      </c>
      <c r="D1786" s="245"/>
      <c r="E1786" s="245"/>
      <c r="F1786" s="245"/>
      <c r="G1786" s="245"/>
      <c r="H1786" s="245"/>
    </row>
    <row r="1787" spans="1:8" x14ac:dyDescent="0.25">
      <c r="A1787" s="243">
        <v>1783</v>
      </c>
      <c r="B1787" s="337" t="str">
        <f t="shared" si="27"/>
        <v>San Marino</v>
      </c>
      <c r="C1787" s="337" t="s">
        <v>2961</v>
      </c>
      <c r="D1787" s="245"/>
      <c r="E1787" s="245"/>
      <c r="F1787" s="245"/>
      <c r="G1787" s="245"/>
      <c r="H1787" s="245"/>
    </row>
    <row r="1788" spans="1:8" x14ac:dyDescent="0.25">
      <c r="A1788" s="243">
        <v>1784</v>
      </c>
      <c r="B1788" s="337" t="str">
        <f t="shared" si="27"/>
        <v>Senegal</v>
      </c>
      <c r="C1788" s="337" t="s">
        <v>2962</v>
      </c>
      <c r="D1788" s="245"/>
      <c r="E1788" s="245"/>
      <c r="F1788" s="245"/>
      <c r="G1788" s="245"/>
      <c r="H1788" s="245"/>
    </row>
    <row r="1789" spans="1:8" x14ac:dyDescent="0.25">
      <c r="A1789" s="243">
        <v>1785</v>
      </c>
      <c r="B1789" s="337" t="str">
        <f t="shared" si="27"/>
        <v>Somalia</v>
      </c>
      <c r="C1789" s="337" t="s">
        <v>2963</v>
      </c>
      <c r="D1789" s="245"/>
      <c r="E1789" s="245"/>
      <c r="F1789" s="245"/>
      <c r="G1789" s="245"/>
      <c r="H1789" s="245"/>
    </row>
    <row r="1790" spans="1:8" x14ac:dyDescent="0.25">
      <c r="A1790" s="243">
        <v>1786</v>
      </c>
      <c r="B1790" s="337" t="str">
        <f t="shared" si="27"/>
        <v>Suriname</v>
      </c>
      <c r="C1790" s="337" t="s">
        <v>2964</v>
      </c>
      <c r="D1790" s="245"/>
      <c r="E1790" s="245"/>
      <c r="F1790" s="245"/>
      <c r="G1790" s="245"/>
      <c r="H1790" s="245"/>
    </row>
    <row r="1791" spans="1:8" x14ac:dyDescent="0.25">
      <c r="A1791" s="243">
        <v>1787</v>
      </c>
      <c r="B1791" s="337" t="str">
        <f t="shared" si="27"/>
        <v>South Sudan</v>
      </c>
      <c r="C1791" s="337" t="s">
        <v>2965</v>
      </c>
      <c r="D1791" s="245"/>
      <c r="E1791" s="245"/>
      <c r="F1791" s="245"/>
      <c r="G1791" s="245"/>
      <c r="H1791" s="245"/>
    </row>
    <row r="1792" spans="1:8" x14ac:dyDescent="0.25">
      <c r="A1792" s="243">
        <v>1788</v>
      </c>
      <c r="B1792" s="337" t="str">
        <f t="shared" si="27"/>
        <v>Sao Tome and Principe</v>
      </c>
      <c r="C1792" s="337" t="s">
        <v>2966</v>
      </c>
      <c r="D1792" s="245"/>
      <c r="E1792" s="245"/>
      <c r="F1792" s="245"/>
      <c r="G1792" s="245"/>
      <c r="H1792" s="245"/>
    </row>
    <row r="1793" spans="1:8" x14ac:dyDescent="0.25">
      <c r="A1793" s="243">
        <v>1789</v>
      </c>
      <c r="B1793" s="337" t="str">
        <f t="shared" si="27"/>
        <v>El Salvador</v>
      </c>
      <c r="C1793" s="337" t="s">
        <v>2967</v>
      </c>
      <c r="D1793" s="245"/>
      <c r="E1793" s="245"/>
      <c r="F1793" s="245"/>
      <c r="G1793" s="245"/>
      <c r="H1793" s="245"/>
    </row>
    <row r="1794" spans="1:8" x14ac:dyDescent="0.25">
      <c r="A1794" s="243">
        <v>1790</v>
      </c>
      <c r="B1794" s="337" t="str">
        <f t="shared" si="27"/>
        <v>Sint Maarten (Dutch part)</v>
      </c>
      <c r="C1794" s="337" t="s">
        <v>2968</v>
      </c>
      <c r="D1794" s="245"/>
      <c r="E1794" s="245"/>
      <c r="F1794" s="245"/>
      <c r="G1794" s="245"/>
      <c r="H1794" s="245"/>
    </row>
    <row r="1795" spans="1:8" x14ac:dyDescent="0.25">
      <c r="A1795" s="243">
        <v>1791</v>
      </c>
      <c r="B1795" s="337" t="str">
        <f t="shared" si="27"/>
        <v>Syrian Arab Republic</v>
      </c>
      <c r="C1795" s="337" t="s">
        <v>2969</v>
      </c>
      <c r="D1795" s="245"/>
      <c r="E1795" s="245"/>
      <c r="F1795" s="245"/>
      <c r="G1795" s="245"/>
      <c r="H1795" s="245"/>
    </row>
    <row r="1796" spans="1:8" x14ac:dyDescent="0.25">
      <c r="A1796" s="243">
        <v>1792</v>
      </c>
      <c r="B1796" s="337" t="str">
        <f t="shared" si="27"/>
        <v>Swaziland</v>
      </c>
      <c r="C1796" s="337" t="s">
        <v>2970</v>
      </c>
      <c r="D1796" s="245"/>
      <c r="E1796" s="245"/>
      <c r="F1796" s="245"/>
      <c r="G1796" s="245"/>
      <c r="H1796" s="245"/>
    </row>
    <row r="1797" spans="1:8" x14ac:dyDescent="0.25">
      <c r="A1797" s="243">
        <v>1793</v>
      </c>
      <c r="B1797" s="337" t="str">
        <f t="shared" si="27"/>
        <v>Turks and Caicos Islands</v>
      </c>
      <c r="C1797" s="337" t="s">
        <v>2971</v>
      </c>
      <c r="D1797" s="245"/>
      <c r="E1797" s="245"/>
      <c r="F1797" s="245"/>
      <c r="G1797" s="245"/>
      <c r="H1797" s="245"/>
    </row>
    <row r="1798" spans="1:8" x14ac:dyDescent="0.25">
      <c r="A1798" s="243">
        <v>1794</v>
      </c>
      <c r="B1798" s="337" t="str">
        <f t="shared" ref="B1798:B1861" si="28">IFERROR(INDEX(C1798:M1798,$A$3-2),$C1798)</f>
        <v>Chad</v>
      </c>
      <c r="C1798" s="337" t="s">
        <v>2972</v>
      </c>
      <c r="D1798" s="245"/>
      <c r="E1798" s="245"/>
      <c r="F1798" s="245"/>
      <c r="G1798" s="245"/>
      <c r="H1798" s="245"/>
    </row>
    <row r="1799" spans="1:8" x14ac:dyDescent="0.25">
      <c r="A1799" s="243">
        <v>1795</v>
      </c>
      <c r="B1799" s="337" t="str">
        <f t="shared" si="28"/>
        <v>French Southern Territories</v>
      </c>
      <c r="C1799" s="337" t="s">
        <v>2973</v>
      </c>
      <c r="D1799" s="245"/>
      <c r="E1799" s="245"/>
      <c r="F1799" s="245"/>
      <c r="G1799" s="245"/>
      <c r="H1799" s="245"/>
    </row>
    <row r="1800" spans="1:8" x14ac:dyDescent="0.25">
      <c r="A1800" s="243">
        <v>1796</v>
      </c>
      <c r="B1800" s="337" t="str">
        <f t="shared" si="28"/>
        <v>Togo</v>
      </c>
      <c r="C1800" s="337" t="s">
        <v>2974</v>
      </c>
      <c r="D1800" s="245"/>
      <c r="E1800" s="245"/>
      <c r="F1800" s="245"/>
      <c r="G1800" s="245"/>
      <c r="H1800" s="245"/>
    </row>
    <row r="1801" spans="1:8" x14ac:dyDescent="0.25">
      <c r="A1801" s="243">
        <v>1797</v>
      </c>
      <c r="B1801" s="337" t="str">
        <f t="shared" si="28"/>
        <v>Thailand</v>
      </c>
      <c r="C1801" s="337" t="s">
        <v>2975</v>
      </c>
      <c r="D1801" s="245"/>
      <c r="E1801" s="245"/>
      <c r="F1801" s="245"/>
      <c r="G1801" s="245"/>
      <c r="H1801" s="245"/>
    </row>
    <row r="1802" spans="1:8" x14ac:dyDescent="0.25">
      <c r="A1802" s="243">
        <v>1798</v>
      </c>
      <c r="B1802" s="337" t="str">
        <f t="shared" si="28"/>
        <v>Tajikistan</v>
      </c>
      <c r="C1802" s="337" t="s">
        <v>2976</v>
      </c>
      <c r="D1802" s="245"/>
      <c r="E1802" s="245"/>
      <c r="F1802" s="245"/>
      <c r="G1802" s="245"/>
      <c r="H1802" s="245"/>
    </row>
    <row r="1803" spans="1:8" x14ac:dyDescent="0.25">
      <c r="A1803" s="243">
        <v>1799</v>
      </c>
      <c r="B1803" s="337" t="str">
        <f t="shared" si="28"/>
        <v>Tokelau</v>
      </c>
      <c r="C1803" s="337" t="s">
        <v>2977</v>
      </c>
      <c r="D1803" s="245"/>
      <c r="E1803" s="245"/>
      <c r="F1803" s="245"/>
      <c r="G1803" s="245"/>
      <c r="H1803" s="245"/>
    </row>
    <row r="1804" spans="1:8" x14ac:dyDescent="0.25">
      <c r="A1804" s="243">
        <v>1800</v>
      </c>
      <c r="B1804" s="337" t="str">
        <f t="shared" si="28"/>
        <v>Timor-Leste</v>
      </c>
      <c r="C1804" s="337" t="s">
        <v>2978</v>
      </c>
      <c r="D1804" s="245"/>
      <c r="E1804" s="245"/>
      <c r="F1804" s="245"/>
      <c r="G1804" s="245"/>
      <c r="H1804" s="245"/>
    </row>
    <row r="1805" spans="1:8" x14ac:dyDescent="0.25">
      <c r="A1805" s="243">
        <v>1801</v>
      </c>
      <c r="B1805" s="337" t="str">
        <f t="shared" si="28"/>
        <v>Turkmenistan</v>
      </c>
      <c r="C1805" s="337" t="s">
        <v>2979</v>
      </c>
      <c r="D1805" s="245"/>
      <c r="E1805" s="245"/>
      <c r="F1805" s="245"/>
      <c r="G1805" s="245"/>
      <c r="H1805" s="245"/>
    </row>
    <row r="1806" spans="1:8" x14ac:dyDescent="0.25">
      <c r="A1806" s="243">
        <v>1802</v>
      </c>
      <c r="B1806" s="337" t="str">
        <f t="shared" si="28"/>
        <v>Tunisia</v>
      </c>
      <c r="C1806" s="337" t="s">
        <v>2980</v>
      </c>
      <c r="D1806" s="245"/>
      <c r="E1806" s="245"/>
      <c r="F1806" s="245"/>
      <c r="G1806" s="245"/>
      <c r="H1806" s="245"/>
    </row>
    <row r="1807" spans="1:8" x14ac:dyDescent="0.25">
      <c r="A1807" s="243">
        <v>1803</v>
      </c>
      <c r="B1807" s="337" t="str">
        <f t="shared" si="28"/>
        <v>Tonga</v>
      </c>
      <c r="C1807" s="337" t="s">
        <v>2981</v>
      </c>
      <c r="D1807" s="245"/>
      <c r="E1807" s="245"/>
      <c r="F1807" s="245"/>
      <c r="G1807" s="245"/>
      <c r="H1807" s="245"/>
    </row>
    <row r="1808" spans="1:8" x14ac:dyDescent="0.25">
      <c r="A1808" s="243">
        <v>1804</v>
      </c>
      <c r="B1808" s="337" t="str">
        <f t="shared" si="28"/>
        <v>East Timor</v>
      </c>
      <c r="C1808" s="337" t="s">
        <v>2982</v>
      </c>
      <c r="D1808" s="245"/>
      <c r="E1808" s="245"/>
      <c r="F1808" s="245"/>
      <c r="G1808" s="245"/>
      <c r="H1808" s="245"/>
    </row>
    <row r="1809" spans="1:8" x14ac:dyDescent="0.25">
      <c r="A1809" s="243">
        <v>1805</v>
      </c>
      <c r="B1809" s="337" t="str">
        <f t="shared" si="28"/>
        <v>Türkiye</v>
      </c>
      <c r="C1809" s="337" t="s">
        <v>2983</v>
      </c>
      <c r="D1809" s="245"/>
      <c r="E1809" s="245"/>
      <c r="F1809" s="245"/>
      <c r="G1809" s="245"/>
      <c r="H1809" s="245"/>
    </row>
    <row r="1810" spans="1:8" x14ac:dyDescent="0.25">
      <c r="A1810" s="243">
        <v>1806</v>
      </c>
      <c r="B1810" s="337" t="str">
        <f t="shared" si="28"/>
        <v>Trinidad and Tobago</v>
      </c>
      <c r="C1810" s="337" t="s">
        <v>2984</v>
      </c>
      <c r="D1810" s="245"/>
      <c r="E1810" s="245"/>
      <c r="F1810" s="245"/>
      <c r="G1810" s="245"/>
      <c r="H1810" s="245"/>
    </row>
    <row r="1811" spans="1:8" x14ac:dyDescent="0.25">
      <c r="A1811" s="243">
        <v>1807</v>
      </c>
      <c r="B1811" s="337" t="str">
        <f t="shared" si="28"/>
        <v>Tuvalu</v>
      </c>
      <c r="C1811" s="337" t="s">
        <v>2985</v>
      </c>
      <c r="D1811" s="245"/>
      <c r="E1811" s="245"/>
      <c r="F1811" s="245"/>
      <c r="G1811" s="245"/>
      <c r="H1811" s="245"/>
    </row>
    <row r="1812" spans="1:8" x14ac:dyDescent="0.25">
      <c r="A1812" s="243">
        <v>1808</v>
      </c>
      <c r="B1812" s="337" t="str">
        <f t="shared" si="28"/>
        <v>Taiwan</v>
      </c>
      <c r="C1812" s="337" t="s">
        <v>2986</v>
      </c>
      <c r="D1812" s="245"/>
      <c r="E1812" s="245"/>
      <c r="F1812" s="245"/>
      <c r="G1812" s="245"/>
      <c r="H1812" s="245"/>
    </row>
    <row r="1813" spans="1:8" x14ac:dyDescent="0.25">
      <c r="A1813" s="243">
        <v>1809</v>
      </c>
      <c r="B1813" s="337" t="str">
        <f t="shared" si="28"/>
        <v>Tanzania, United Republic of</v>
      </c>
      <c r="C1813" s="337" t="s">
        <v>2987</v>
      </c>
      <c r="D1813" s="245"/>
      <c r="E1813" s="245"/>
      <c r="F1813" s="245"/>
      <c r="G1813" s="245"/>
      <c r="H1813" s="245"/>
    </row>
    <row r="1814" spans="1:8" x14ac:dyDescent="0.25">
      <c r="A1814" s="243">
        <v>1810</v>
      </c>
      <c r="B1814" s="337" t="str">
        <f t="shared" si="28"/>
        <v>Ukraine</v>
      </c>
      <c r="C1814" s="337" t="s">
        <v>2988</v>
      </c>
      <c r="D1814" s="245"/>
      <c r="E1814" s="245"/>
      <c r="F1814" s="245"/>
      <c r="G1814" s="245"/>
      <c r="H1814" s="245"/>
    </row>
    <row r="1815" spans="1:8" x14ac:dyDescent="0.25">
      <c r="A1815" s="243">
        <v>1811</v>
      </c>
      <c r="B1815" s="337" t="str">
        <f t="shared" si="28"/>
        <v>Uganda</v>
      </c>
      <c r="C1815" s="337" t="s">
        <v>2989</v>
      </c>
      <c r="D1815" s="245"/>
      <c r="E1815" s="245"/>
      <c r="F1815" s="245"/>
      <c r="G1815" s="245"/>
      <c r="H1815" s="245"/>
    </row>
    <row r="1816" spans="1:8" x14ac:dyDescent="0.25">
      <c r="A1816" s="243">
        <v>1812</v>
      </c>
      <c r="B1816" s="337" t="str">
        <f t="shared" si="28"/>
        <v>United States Minor Outlying Island</v>
      </c>
      <c r="C1816" s="337" t="s">
        <v>2990</v>
      </c>
      <c r="D1816" s="245"/>
      <c r="E1816" s="245"/>
      <c r="F1816" s="245"/>
      <c r="G1816" s="245"/>
      <c r="H1816" s="245"/>
    </row>
    <row r="1817" spans="1:8" x14ac:dyDescent="0.25">
      <c r="A1817" s="243">
        <v>1813</v>
      </c>
      <c r="B1817" s="337" t="str">
        <f t="shared" si="28"/>
        <v>United States</v>
      </c>
      <c r="C1817" s="337" t="s">
        <v>2991</v>
      </c>
      <c r="D1817" s="245"/>
      <c r="E1817" s="245"/>
      <c r="F1817" s="245"/>
      <c r="G1817" s="245"/>
      <c r="H1817" s="245"/>
    </row>
    <row r="1818" spans="1:8" x14ac:dyDescent="0.25">
      <c r="A1818" s="243">
        <v>1814</v>
      </c>
      <c r="B1818" s="337" t="str">
        <f t="shared" si="28"/>
        <v>Uruguay</v>
      </c>
      <c r="C1818" s="337" t="s">
        <v>2992</v>
      </c>
      <c r="D1818" s="245"/>
      <c r="E1818" s="245"/>
      <c r="F1818" s="245"/>
      <c r="G1818" s="245"/>
      <c r="H1818" s="245"/>
    </row>
    <row r="1819" spans="1:8" x14ac:dyDescent="0.25">
      <c r="A1819" s="243">
        <v>1815</v>
      </c>
      <c r="B1819" s="337" t="str">
        <f t="shared" si="28"/>
        <v>Uzbekistan</v>
      </c>
      <c r="C1819" s="337" t="s">
        <v>2993</v>
      </c>
      <c r="D1819" s="245"/>
      <c r="E1819" s="245"/>
      <c r="F1819" s="245"/>
      <c r="G1819" s="245"/>
      <c r="H1819" s="245"/>
    </row>
    <row r="1820" spans="1:8" x14ac:dyDescent="0.25">
      <c r="A1820" s="243">
        <v>1816</v>
      </c>
      <c r="B1820" s="337" t="str">
        <f t="shared" si="28"/>
        <v>Vatican City</v>
      </c>
      <c r="C1820" s="337" t="s">
        <v>2994</v>
      </c>
      <c r="D1820" s="245"/>
      <c r="E1820" s="245"/>
      <c r="F1820" s="245"/>
      <c r="G1820" s="245"/>
      <c r="H1820" s="245"/>
    </row>
    <row r="1821" spans="1:8" x14ac:dyDescent="0.25">
      <c r="A1821" s="243">
        <v>1817</v>
      </c>
      <c r="B1821" s="337" t="str">
        <f t="shared" si="28"/>
        <v>St Vincent</v>
      </c>
      <c r="C1821" s="337" t="s">
        <v>2995</v>
      </c>
      <c r="D1821" s="245"/>
      <c r="E1821" s="245"/>
      <c r="F1821" s="245"/>
      <c r="G1821" s="245"/>
      <c r="H1821" s="245"/>
    </row>
    <row r="1822" spans="1:8" x14ac:dyDescent="0.25">
      <c r="A1822" s="243">
        <v>1818</v>
      </c>
      <c r="B1822" s="337" t="str">
        <f t="shared" si="28"/>
        <v>Venezuela</v>
      </c>
      <c r="C1822" s="337" t="s">
        <v>2996</v>
      </c>
      <c r="D1822" s="245"/>
      <c r="E1822" s="245"/>
      <c r="F1822" s="245"/>
      <c r="G1822" s="245"/>
      <c r="H1822" s="245"/>
    </row>
    <row r="1823" spans="1:8" x14ac:dyDescent="0.25">
      <c r="A1823" s="243">
        <v>1819</v>
      </c>
      <c r="B1823" s="337" t="str">
        <f t="shared" si="28"/>
        <v>British Virgin Islands</v>
      </c>
      <c r="C1823" s="337" t="s">
        <v>2997</v>
      </c>
      <c r="D1823" s="245"/>
      <c r="E1823" s="245"/>
      <c r="F1823" s="245"/>
      <c r="G1823" s="245"/>
      <c r="H1823" s="245"/>
    </row>
    <row r="1824" spans="1:8" x14ac:dyDescent="0.25">
      <c r="A1824" s="243">
        <v>1820</v>
      </c>
      <c r="B1824" s="337" t="str">
        <f t="shared" si="28"/>
        <v>US Virgin Islands</v>
      </c>
      <c r="C1824" s="337" t="s">
        <v>2998</v>
      </c>
      <c r="D1824" s="245"/>
      <c r="E1824" s="245"/>
      <c r="F1824" s="245"/>
      <c r="G1824" s="245"/>
      <c r="H1824" s="245"/>
    </row>
    <row r="1825" spans="1:8" x14ac:dyDescent="0.25">
      <c r="A1825" s="243">
        <v>1821</v>
      </c>
      <c r="B1825" s="337" t="str">
        <f t="shared" si="28"/>
        <v>Vietnam</v>
      </c>
      <c r="C1825" s="337" t="s">
        <v>2999</v>
      </c>
      <c r="D1825" s="245"/>
      <c r="E1825" s="245"/>
      <c r="F1825" s="245"/>
      <c r="G1825" s="245"/>
      <c r="H1825" s="245"/>
    </row>
    <row r="1826" spans="1:8" x14ac:dyDescent="0.25">
      <c r="A1826" s="243">
        <v>1822</v>
      </c>
      <c r="B1826" s="337" t="str">
        <f t="shared" si="28"/>
        <v>Vanuatu</v>
      </c>
      <c r="C1826" s="337" t="s">
        <v>3000</v>
      </c>
      <c r="D1826" s="245"/>
      <c r="E1826" s="245"/>
      <c r="F1826" s="245"/>
      <c r="G1826" s="245"/>
      <c r="H1826" s="245"/>
    </row>
    <row r="1827" spans="1:8" x14ac:dyDescent="0.25">
      <c r="A1827" s="243">
        <v>1823</v>
      </c>
      <c r="B1827" s="337" t="str">
        <f t="shared" si="28"/>
        <v>Wallis and Futuna Islands</v>
      </c>
      <c r="C1827" s="337" t="s">
        <v>3001</v>
      </c>
      <c r="D1827" s="245"/>
      <c r="E1827" s="245"/>
      <c r="F1827" s="245"/>
      <c r="G1827" s="245"/>
      <c r="H1827" s="245"/>
    </row>
    <row r="1828" spans="1:8" x14ac:dyDescent="0.25">
      <c r="A1828" s="243">
        <v>1824</v>
      </c>
      <c r="B1828" s="337" t="str">
        <f t="shared" si="28"/>
        <v>Samoa</v>
      </c>
      <c r="C1828" s="337" t="s">
        <v>3002</v>
      </c>
      <c r="D1828" s="245"/>
      <c r="E1828" s="245"/>
      <c r="F1828" s="245"/>
      <c r="G1828" s="245"/>
      <c r="H1828" s="245"/>
    </row>
    <row r="1829" spans="1:8" x14ac:dyDescent="0.25">
      <c r="A1829" s="243">
        <v>1825</v>
      </c>
      <c r="B1829" s="337" t="str">
        <f t="shared" si="28"/>
        <v>American Oceania</v>
      </c>
      <c r="C1829" s="337" t="s">
        <v>3003</v>
      </c>
      <c r="D1829" s="245"/>
      <c r="E1829" s="245"/>
      <c r="F1829" s="245"/>
      <c r="G1829" s="245"/>
      <c r="H1829" s="245"/>
    </row>
    <row r="1830" spans="1:8" x14ac:dyDescent="0.25">
      <c r="A1830" s="243">
        <v>1826</v>
      </c>
      <c r="B1830" s="337" t="str">
        <f t="shared" si="28"/>
        <v>Ceuta</v>
      </c>
      <c r="C1830" s="337" t="s">
        <v>3004</v>
      </c>
      <c r="D1830" s="245"/>
      <c r="E1830" s="245"/>
      <c r="F1830" s="245"/>
      <c r="G1830" s="245"/>
      <c r="H1830" s="245"/>
    </row>
    <row r="1831" spans="1:8" x14ac:dyDescent="0.25">
      <c r="A1831" s="243">
        <v>1827</v>
      </c>
      <c r="B1831" s="337" t="str">
        <f t="shared" si="28"/>
        <v>United Kingdom (Northern Ireland)</v>
      </c>
      <c r="C1831" s="337" t="s">
        <v>3005</v>
      </c>
      <c r="D1831" s="245"/>
      <c r="E1831" s="245"/>
      <c r="F1831" s="245"/>
      <c r="G1831" s="245"/>
      <c r="H1831" s="245"/>
    </row>
    <row r="1832" spans="1:8" x14ac:dyDescent="0.25">
      <c r="A1832" s="243">
        <v>1828</v>
      </c>
      <c r="B1832" s="337" t="str">
        <f t="shared" si="28"/>
        <v>Kosovo</v>
      </c>
      <c r="C1832" s="337" t="s">
        <v>3006</v>
      </c>
      <c r="D1832" s="245"/>
      <c r="E1832" s="245"/>
      <c r="F1832" s="245"/>
      <c r="G1832" s="245"/>
      <c r="H1832" s="245"/>
    </row>
    <row r="1833" spans="1:8" x14ac:dyDescent="0.25">
      <c r="A1833" s="243">
        <v>1829</v>
      </c>
      <c r="B1833" s="337" t="str">
        <f t="shared" si="28"/>
        <v>Melilla</v>
      </c>
      <c r="C1833" s="337" t="s">
        <v>3007</v>
      </c>
      <c r="D1833" s="245"/>
      <c r="E1833" s="245"/>
      <c r="F1833" s="245"/>
      <c r="G1833" s="245"/>
      <c r="H1833" s="245"/>
    </row>
    <row r="1834" spans="1:8" x14ac:dyDescent="0.25">
      <c r="A1834" s="243">
        <v>1830</v>
      </c>
      <c r="B1834" s="337" t="str">
        <f t="shared" si="28"/>
        <v>Australian Oceania</v>
      </c>
      <c r="C1834" s="337" t="s">
        <v>3008</v>
      </c>
      <c r="D1834" s="245"/>
      <c r="E1834" s="245"/>
      <c r="F1834" s="245"/>
      <c r="G1834" s="245"/>
      <c r="H1834" s="245"/>
    </row>
    <row r="1835" spans="1:8" x14ac:dyDescent="0.25">
      <c r="A1835" s="243">
        <v>1831</v>
      </c>
      <c r="B1835" s="337" t="str">
        <f t="shared" si="28"/>
        <v>West Bank and Gaza Strip</v>
      </c>
      <c r="C1835" s="337" t="s">
        <v>3009</v>
      </c>
      <c r="D1835" s="245"/>
      <c r="E1835" s="245"/>
      <c r="F1835" s="245"/>
      <c r="G1835" s="245"/>
      <c r="H1835" s="245"/>
    </row>
    <row r="1836" spans="1:8" x14ac:dyDescent="0.25">
      <c r="A1836" s="243">
        <v>1832</v>
      </c>
      <c r="B1836" s="337" t="str">
        <f t="shared" si="28"/>
        <v>Polar regions</v>
      </c>
      <c r="C1836" s="337" t="s">
        <v>3010</v>
      </c>
      <c r="D1836" s="245"/>
      <c r="E1836" s="245"/>
      <c r="F1836" s="245"/>
      <c r="G1836" s="245"/>
      <c r="H1836" s="245"/>
    </row>
    <row r="1837" spans="1:8" x14ac:dyDescent="0.25">
      <c r="A1837" s="243">
        <v>1833</v>
      </c>
      <c r="B1837" s="337" t="str">
        <f t="shared" si="28"/>
        <v>New Zealand Oceania</v>
      </c>
      <c r="C1837" s="337" t="s">
        <v>3011</v>
      </c>
      <c r="D1837" s="245"/>
      <c r="E1837" s="245"/>
      <c r="F1837" s="245"/>
      <c r="G1837" s="245"/>
      <c r="H1837" s="245"/>
    </row>
    <row r="1838" spans="1:8" x14ac:dyDescent="0.25">
      <c r="A1838" s="243">
        <v>1834</v>
      </c>
      <c r="B1838" s="337" t="str">
        <f t="shared" si="28"/>
        <v>Yemen</v>
      </c>
      <c r="C1838" s="337" t="s">
        <v>3012</v>
      </c>
      <c r="D1838" s="245"/>
      <c r="E1838" s="245"/>
      <c r="F1838" s="245"/>
      <c r="G1838" s="245"/>
      <c r="H1838" s="245"/>
    </row>
    <row r="1839" spans="1:8" x14ac:dyDescent="0.25">
      <c r="A1839" s="243">
        <v>1835</v>
      </c>
      <c r="B1839" s="337" t="str">
        <f t="shared" si="28"/>
        <v>Mayotte</v>
      </c>
      <c r="C1839" s="337" t="s">
        <v>3013</v>
      </c>
      <c r="D1839" s="245"/>
      <c r="E1839" s="245"/>
      <c r="F1839" s="245"/>
      <c r="G1839" s="245"/>
      <c r="H1839" s="245"/>
    </row>
    <row r="1840" spans="1:8" x14ac:dyDescent="0.25">
      <c r="A1840" s="243">
        <v>1836</v>
      </c>
      <c r="B1840" s="337" t="str">
        <f t="shared" si="28"/>
        <v>Federal Republic of Yugoslavia</v>
      </c>
      <c r="C1840" s="337" t="s">
        <v>3014</v>
      </c>
      <c r="D1840" s="245"/>
      <c r="E1840" s="245"/>
      <c r="F1840" s="245"/>
      <c r="G1840" s="245"/>
      <c r="H1840" s="245"/>
    </row>
    <row r="1841" spans="1:8" x14ac:dyDescent="0.25">
      <c r="A1841" s="243">
        <v>1837</v>
      </c>
      <c r="B1841" s="337" t="str">
        <f t="shared" si="28"/>
        <v>South Africa</v>
      </c>
      <c r="C1841" s="337" t="s">
        <v>3015</v>
      </c>
      <c r="D1841" s="245"/>
      <c r="E1841" s="245"/>
      <c r="F1841" s="245"/>
      <c r="G1841" s="245"/>
      <c r="H1841" s="245"/>
    </row>
    <row r="1842" spans="1:8" x14ac:dyDescent="0.25">
      <c r="A1842" s="243">
        <v>1838</v>
      </c>
      <c r="B1842" s="337" t="str">
        <f t="shared" si="28"/>
        <v>Zambia</v>
      </c>
      <c r="C1842" s="337" t="s">
        <v>3016</v>
      </c>
      <c r="D1842" s="245"/>
      <c r="E1842" s="245"/>
      <c r="F1842" s="245"/>
      <c r="G1842" s="245"/>
      <c r="H1842" s="245"/>
    </row>
    <row r="1843" spans="1:8" x14ac:dyDescent="0.25">
      <c r="A1843" s="243">
        <v>1839</v>
      </c>
      <c r="B1843" s="337" t="str">
        <f t="shared" si="28"/>
        <v>Zaire</v>
      </c>
      <c r="C1843" s="337" t="s">
        <v>3017</v>
      </c>
      <c r="D1843" s="245"/>
      <c r="E1843" s="245"/>
      <c r="F1843" s="245"/>
      <c r="G1843" s="245"/>
      <c r="H1843" s="245"/>
    </row>
    <row r="1844" spans="1:8" x14ac:dyDescent="0.25">
      <c r="A1844" s="243">
        <v>1840</v>
      </c>
      <c r="B1844" s="337" t="str">
        <f t="shared" si="28"/>
        <v>Zimbabwe</v>
      </c>
      <c r="C1844" s="337" t="s">
        <v>3018</v>
      </c>
      <c r="D1844" s="245"/>
      <c r="E1844" s="245"/>
      <c r="F1844" s="245"/>
      <c r="G1844" s="245"/>
      <c r="H1844" s="245"/>
    </row>
    <row r="1845" spans="1:8" x14ac:dyDescent="0.25">
      <c r="A1845" s="243">
        <v>1841</v>
      </c>
      <c r="B1845" s="337" t="str">
        <f t="shared" si="28"/>
        <v>Common Nomenclature Codes for CBAM goods</v>
      </c>
      <c r="C1845" s="337" t="s">
        <v>3189</v>
      </c>
      <c r="D1845" s="245"/>
      <c r="E1845" s="245"/>
      <c r="F1845" s="245"/>
      <c r="G1845" s="245"/>
      <c r="H1845" s="245"/>
    </row>
    <row r="1846" spans="1:8" x14ac:dyDescent="0.25">
      <c r="A1846" s="243">
        <v>1842</v>
      </c>
      <c r="B1846" s="337" t="str">
        <f t="shared" si="28"/>
        <v>The list below shows the CN codes and corresponding names of all CBAM goods and the aggregated goods category to which the CN code pertains.</v>
      </c>
      <c r="C1846" s="337" t="s">
        <v>3195</v>
      </c>
      <c r="D1846" s="245"/>
      <c r="E1846" s="245"/>
      <c r="F1846" s="245"/>
      <c r="G1846" s="245"/>
      <c r="H1846" s="245"/>
    </row>
    <row r="1847" spans="1:8" x14ac:dyDescent="0.25">
      <c r="A1847" s="243">
        <v>1843</v>
      </c>
      <c r="B1847" s="337" t="str">
        <f t="shared" si="28"/>
        <v xml:space="preserve">CN codes for products that are not listed here do currently not fall under the CBAM. </v>
      </c>
      <c r="C1847" s="337" t="s">
        <v>3196</v>
      </c>
      <c r="D1847" s="245"/>
      <c r="E1847" s="245"/>
      <c r="F1847" s="245"/>
      <c r="G1847" s="245"/>
      <c r="H1847" s="245"/>
    </row>
    <row r="1848" spans="1:8" x14ac:dyDescent="0.25">
      <c r="A1848" s="243">
        <v>1844</v>
      </c>
      <c r="B1848" s="337" t="str">
        <f t="shared" si="28"/>
        <v>CN Code</v>
      </c>
      <c r="C1848" s="337" t="s">
        <v>3194</v>
      </c>
      <c r="D1848" s="245"/>
      <c r="E1848" s="245"/>
      <c r="F1848" s="245"/>
      <c r="G1848" s="245"/>
      <c r="H1848" s="245"/>
    </row>
    <row r="1849" spans="1:8" x14ac:dyDescent="0.25">
      <c r="A1849" s="243">
        <v>1845</v>
      </c>
      <c r="B1849" s="337" t="str">
        <f t="shared" si="28"/>
        <v>GHG balance &amp; data quality</v>
      </c>
      <c r="C1849" s="337" t="s">
        <v>2769</v>
      </c>
      <c r="D1849" s="245"/>
      <c r="E1849" s="245"/>
      <c r="F1849" s="245"/>
      <c r="G1849" s="245"/>
      <c r="H1849" s="245"/>
    </row>
    <row r="1850" spans="1:8" x14ac:dyDescent="0.25">
      <c r="A1850" s="243">
        <v>1846</v>
      </c>
      <c r="B1850" s="337" t="str">
        <f t="shared" si="28"/>
        <v>GHG balance by type of GHG</v>
      </c>
      <c r="C1850" s="337" t="s">
        <v>2777</v>
      </c>
      <c r="D1850" s="245"/>
      <c r="E1850" s="245"/>
      <c r="F1850" s="245"/>
      <c r="G1850" s="245"/>
      <c r="H1850" s="245"/>
    </row>
    <row r="1851" spans="1:8" x14ac:dyDescent="0.25">
      <c r="A1851" s="243">
        <v>1847</v>
      </c>
      <c r="B1851" s="337" t="str">
        <f t="shared" si="28"/>
        <v>GHG balance by type of monitoring methodology</v>
      </c>
      <c r="C1851" s="337" t="s">
        <v>2778</v>
      </c>
      <c r="D1851" s="245"/>
      <c r="E1851" s="245"/>
      <c r="F1851" s="245"/>
      <c r="G1851" s="245"/>
      <c r="H1851" s="245"/>
    </row>
    <row r="1852" spans="1:8" x14ac:dyDescent="0.25">
      <c r="A1852" s="243">
        <v>1848</v>
      </c>
      <c r="B1852" s="337" t="str">
        <f t="shared" si="28"/>
        <v>Values below are taken automatically from entries in sheet "B_EmInst" and point (a) above.</v>
      </c>
      <c r="C1852" s="337" t="s">
        <v>2756</v>
      </c>
      <c r="D1852" s="245"/>
      <c r="E1852" s="245"/>
      <c r="F1852" s="245"/>
      <c r="G1852" s="245"/>
      <c r="H1852" s="245"/>
    </row>
    <row r="1853" spans="1:8" x14ac:dyDescent="0.25">
      <c r="A1853" s="243">
        <v>1849</v>
      </c>
      <c r="B1853" s="337" t="str">
        <f t="shared" si="28"/>
        <v>Calculation - based (excl. PFC emissions)</v>
      </c>
      <c r="C1853" s="337" t="s">
        <v>2755</v>
      </c>
      <c r="D1853" s="245"/>
      <c r="E1853" s="245"/>
      <c r="F1853" s="245"/>
      <c r="G1853" s="245"/>
      <c r="H1853" s="245"/>
    </row>
    <row r="1854" spans="1:8" x14ac:dyDescent="0.25">
      <c r="A1854" s="243">
        <v>1850</v>
      </c>
      <c r="B1854" s="337" t="str">
        <f t="shared" si="28"/>
        <v>Measurement - based</v>
      </c>
      <c r="C1854" s="337" t="s">
        <v>2754</v>
      </c>
      <c r="D1854" s="245"/>
      <c r="E1854" s="245"/>
      <c r="F1854" s="245"/>
      <c r="G1854" s="245"/>
      <c r="H1854" s="245"/>
    </row>
    <row r="1855" spans="1:8" x14ac:dyDescent="0.25">
      <c r="A1855" s="243">
        <v>1851</v>
      </c>
      <c r="B1855" s="337" t="str">
        <f t="shared" si="28"/>
        <v>Information on the data quality and quality assurance</v>
      </c>
      <c r="C1855" s="337" t="s">
        <v>2774</v>
      </c>
      <c r="D1855" s="245"/>
      <c r="E1855" s="245"/>
      <c r="F1855" s="245"/>
      <c r="G1855" s="245"/>
      <c r="H1855" s="245"/>
    </row>
    <row r="1856" spans="1:8" x14ac:dyDescent="0.25">
      <c r="A1856" s="243">
        <v>1852</v>
      </c>
      <c r="B1856" s="337" t="str">
        <f t="shared" si="28"/>
        <v>General information on data quality:</v>
      </c>
      <c r="C1856" s="337" t="s">
        <v>2772</v>
      </c>
      <c r="D1856" s="245"/>
      <c r="E1856" s="245"/>
      <c r="F1856" s="245"/>
      <c r="G1856" s="245"/>
      <c r="H1856" s="245"/>
    </row>
    <row r="1857" spans="1:8" x14ac:dyDescent="0.25">
      <c r="A1857" s="243">
        <v>1853</v>
      </c>
      <c r="B1857" s="337" t="str">
        <f t="shared" si="28"/>
        <v>Please select from the hierarchical order (descending order) in the drop-down list the predominant approach for determining the installation's direct emissions.</v>
      </c>
      <c r="C1857" s="337" t="s">
        <v>2776</v>
      </c>
      <c r="D1857" s="245"/>
      <c r="E1857" s="245"/>
      <c r="F1857" s="245"/>
      <c r="G1857" s="245"/>
      <c r="H1857" s="245"/>
    </row>
    <row r="1858" spans="1:8" x14ac:dyDescent="0.25">
      <c r="A1858" s="243">
        <v>1854</v>
      </c>
      <c r="B1858" s="337" t="str">
        <f t="shared" si="28"/>
        <v>Justification for use of default values (if relevant):</v>
      </c>
      <c r="C1858" s="337" t="s">
        <v>2780</v>
      </c>
      <c r="D1858" s="245"/>
      <c r="E1858" s="245"/>
      <c r="F1858" s="245"/>
      <c r="G1858" s="245"/>
      <c r="H1858" s="245"/>
    </row>
    <row r="1859" spans="1:8" x14ac:dyDescent="0.25">
      <c r="A1859" s="243">
        <v>1855</v>
      </c>
      <c r="B1859" s="337" t="str">
        <f t="shared" si="28"/>
        <v>If the predominant method was to use default values published by the European Commission, please select from the drop-down list the most appropriate justification for not achieving higher data quality.</v>
      </c>
      <c r="C1859" s="337" t="s">
        <v>2775</v>
      </c>
      <c r="D1859" s="245"/>
      <c r="E1859" s="245"/>
      <c r="F1859" s="245"/>
      <c r="G1859" s="245"/>
      <c r="H1859" s="245"/>
    </row>
    <row r="1860" spans="1:8" x14ac:dyDescent="0.25">
      <c r="A1860" s="243">
        <v>1856</v>
      </c>
      <c r="B1860" s="337" t="str">
        <f t="shared" si="28"/>
        <v>Information on quality assurance:</v>
      </c>
      <c r="C1860" s="337" t="s">
        <v>2773</v>
      </c>
      <c r="D1860" s="245"/>
      <c r="E1860" s="245"/>
      <c r="F1860" s="245"/>
      <c r="G1860" s="245"/>
      <c r="H1860" s="245"/>
    </row>
    <row r="1861" spans="1:8" x14ac:dyDescent="0.25">
      <c r="A1861" s="243">
        <v>1857</v>
      </c>
      <c r="B1861" s="337" t="str">
        <f t="shared" si="28"/>
        <v>SE (total)</v>
      </c>
      <c r="C1861" s="337" t="s">
        <v>2750</v>
      </c>
      <c r="D1861" s="245"/>
      <c r="E1861" s="245"/>
      <c r="F1861" s="245"/>
      <c r="G1861" s="245"/>
      <c r="H1861" s="245"/>
    </row>
    <row r="1862" spans="1:8" x14ac:dyDescent="0.25">
      <c r="A1862" s="243">
        <v>1858</v>
      </c>
      <c r="B1862" s="337" t="str">
        <f t="shared" ref="B1862:B1886" si="29">IFERROR(INDEX(C1862:M1862,$A$3-2),$C1862)</f>
        <v>Specific direct + indirect emissions of the production process, i.e. excluding any embedded emissions from any precursors consumed in the process.</v>
      </c>
      <c r="C1862" s="337" t="s">
        <v>2751</v>
      </c>
      <c r="D1862" s="245"/>
      <c r="E1862" s="245"/>
      <c r="F1862" s="245"/>
      <c r="G1862" s="245"/>
      <c r="H1862" s="245"/>
    </row>
    <row r="1863" spans="1:8" x14ac:dyDescent="0.25">
      <c r="A1863" s="243">
        <v>1859</v>
      </c>
      <c r="B1863" s="337" t="str">
        <f t="shared" si="29"/>
        <v>Please enter here the share of the TOTAL (direct + indirect) specific emissions that are subject to carbon pricing. For instance, if only direct emissions are covered by a carbon pricing system, the share to be provided here would be exactly the share of the direct emissions of the total emissions.</v>
      </c>
      <c r="C1863" s="337" t="s">
        <v>3479</v>
      </c>
      <c r="D1863" s="245"/>
      <c r="E1863" s="245"/>
      <c r="F1863" s="245"/>
      <c r="G1863" s="245"/>
      <c r="H1863" s="245"/>
    </row>
    <row r="1864" spans="1:8" x14ac:dyDescent="0.25">
      <c r="A1864" s="243">
        <v>1860</v>
      </c>
      <c r="B1864" s="337" t="str">
        <f t="shared" si="29"/>
        <v>Please enter here the carbon price due per tonne of CO2e in the relevant currency. This value shall not include any rebate such as free allocation or financial compensation. It shall also not include any carbon price due for any precursors outside the production process to avoid double counting.</v>
      </c>
      <c r="C1864" s="337" t="s">
        <v>3480</v>
      </c>
      <c r="D1864" s="245"/>
      <c r="E1864" s="245"/>
      <c r="F1864" s="245"/>
      <c r="G1864" s="245"/>
      <c r="H1864" s="245"/>
    </row>
    <row r="1865" spans="1:8" x14ac:dyDescent="0.25">
      <c r="A1865" s="243">
        <v>1861</v>
      </c>
      <c r="B1865" s="337" t="str">
        <f t="shared" si="29"/>
        <v>Please enter here the rebate per tonne of CO2e covered by the rebate in the relevant currency. It shall also not include any rebate for any precursors outside the production process to avoid double counting.</v>
      </c>
      <c r="C1865" s="337" t="s">
        <v>3481</v>
      </c>
      <c r="D1865" s="245"/>
      <c r="E1865" s="245"/>
      <c r="F1865" s="245"/>
      <c r="G1865" s="245"/>
      <c r="H1865" s="245"/>
    </row>
    <row r="1866" spans="1:8" x14ac:dyDescent="0.25">
      <c r="A1866" s="243">
        <v>1862</v>
      </c>
      <c r="B1866" s="337" t="str">
        <f t="shared" si="29"/>
        <v>Currency:</v>
      </c>
      <c r="C1866" s="337" t="s">
        <v>3190</v>
      </c>
      <c r="D1866" s="245"/>
      <c r="E1866" s="245"/>
      <c r="F1866" s="245"/>
      <c r="G1866" s="245"/>
      <c r="H1866" s="245"/>
    </row>
    <row r="1867" spans="1:8" x14ac:dyDescent="0.25">
      <c r="A1867" s="243">
        <v>1863</v>
      </c>
      <c r="B1867" s="337" t="str">
        <f t="shared" si="29"/>
        <v>Covered SE</v>
      </c>
      <c r="C1867" s="337" t="s">
        <v>2753</v>
      </c>
      <c r="D1867" s="245"/>
      <c r="E1867" s="245"/>
      <c r="F1867" s="245"/>
      <c r="G1867" s="245"/>
      <c r="H1867" s="245"/>
    </row>
    <row r="1868" spans="1:8" x14ac:dyDescent="0.25">
      <c r="A1868" s="243">
        <v>1864</v>
      </c>
      <c r="B1868" s="337" t="str">
        <f t="shared" si="29"/>
        <v>Share of emissions by default value</v>
      </c>
      <c r="C1868" s="337" t="s">
        <v>3192</v>
      </c>
      <c r="D1868" s="245"/>
      <c r="E1868" s="245"/>
      <c r="F1868" s="245"/>
      <c r="G1868" s="245"/>
      <c r="H1868" s="245"/>
    </row>
    <row r="1869" spans="1:8" x14ac:dyDescent="0.25">
      <c r="A1869" s="243">
        <v>1865</v>
      </c>
      <c r="B1869" s="337" t="str">
        <f t="shared" si="29"/>
        <v>Share of direct embedded emissions embedded in purchased precursors and determined by default values.</v>
      </c>
      <c r="C1869" s="337" t="s">
        <v>3193</v>
      </c>
      <c r="D1869" s="245"/>
      <c r="E1869" s="245"/>
      <c r="F1869" s="245"/>
      <c r="G1869" s="245"/>
      <c r="H1869" s="245"/>
    </row>
    <row r="1870" spans="1:8" x14ac:dyDescent="0.25">
      <c r="A1870" s="243">
        <v>1866</v>
      </c>
      <c r="B1870" s="337" t="str">
        <f t="shared" si="29"/>
        <v>This information is taken from the "tool to calculate the carbon price due" in sheet "F_Tools", where relevant.</v>
      </c>
      <c r="C1870" s="337" t="s">
        <v>2779</v>
      </c>
      <c r="D1870" s="245"/>
      <c r="E1870" s="245"/>
      <c r="F1870" s="245"/>
      <c r="G1870" s="245"/>
      <c r="H1870" s="245"/>
    </row>
    <row r="1871" spans="1:8" x14ac:dyDescent="0.25">
      <c r="A1871" s="243">
        <v>1867</v>
      </c>
      <c r="B1871" s="337" t="str">
        <f t="shared" si="29"/>
        <v>Carbon price (CP)</v>
      </c>
      <c r="C1871" s="337" t="s">
        <v>3191</v>
      </c>
      <c r="D1871" s="245"/>
      <c r="E1871" s="245"/>
      <c r="F1871" s="245"/>
      <c r="G1871" s="245"/>
      <c r="H1871" s="245"/>
    </row>
    <row r="1872" spans="1:8" x14ac:dyDescent="0.25">
      <c r="A1872" s="243">
        <v>1868</v>
      </c>
      <c r="B1872" s="337" t="str">
        <f t="shared" si="29"/>
        <v>Amount of rebate (per produced t or MWh)</v>
      </c>
      <c r="C1872" s="337" t="s">
        <v>3496</v>
      </c>
      <c r="D1872" s="245"/>
      <c r="E1872" s="245"/>
      <c r="F1872" s="245"/>
      <c r="G1872" s="245"/>
      <c r="H1872" s="245"/>
    </row>
    <row r="1873" spans="1:8" x14ac:dyDescent="0.25">
      <c r="A1873" s="243">
        <v>1869</v>
      </c>
      <c r="B1873" s="337" t="str">
        <f t="shared" si="29"/>
        <v>Missing entries?</v>
      </c>
      <c r="C1873" s="337" t="s">
        <v>2454</v>
      </c>
      <c r="D1873" s="245"/>
      <c r="E1873" s="245"/>
      <c r="F1873" s="245"/>
      <c r="G1873" s="245"/>
      <c r="H1873" s="245"/>
    </row>
    <row r="1874" spans="1:8" x14ac:dyDescent="0.25">
      <c r="A1874" s="243">
        <v>1870</v>
      </c>
      <c r="B1874" s="337" t="str">
        <f t="shared" si="29"/>
        <v>Summary of emissions by monitoring methodology and data quality</v>
      </c>
      <c r="C1874" s="337" t="s">
        <v>3200</v>
      </c>
      <c r="D1874" s="245"/>
      <c r="E1874" s="245"/>
      <c r="F1874" s="245"/>
      <c r="G1874" s="245"/>
      <c r="H1874" s="245"/>
    </row>
    <row r="1875" spans="1:8" x14ac:dyDescent="0.25">
      <c r="A1875" s="243">
        <v>1871</v>
      </c>
      <c r="B1875" s="337" t="str">
        <f t="shared" si="29"/>
        <v>Mostly measurements &amp; analyses</v>
      </c>
      <c r="C1875" s="337" t="s">
        <v>2759</v>
      </c>
      <c r="D1875" s="245"/>
      <c r="E1875" s="245"/>
      <c r="F1875" s="245"/>
      <c r="G1875" s="245"/>
      <c r="H1875" s="245"/>
    </row>
    <row r="1876" spans="1:8" x14ac:dyDescent="0.25">
      <c r="A1876" s="243">
        <v>1872</v>
      </c>
      <c r="B1876" s="337" t="str">
        <f t="shared" si="29"/>
        <v>Mostly measurements &amp; national standard factors for e.g. the emission factor</v>
      </c>
      <c r="C1876" s="337" t="s">
        <v>2761</v>
      </c>
      <c r="D1876" s="245"/>
      <c r="E1876" s="245"/>
      <c r="F1876" s="245"/>
      <c r="G1876" s="245"/>
      <c r="H1876" s="245"/>
    </row>
    <row r="1877" spans="1:8" x14ac:dyDescent="0.25">
      <c r="A1877" s="243">
        <v>1873</v>
      </c>
      <c r="B1877" s="337" t="str">
        <f t="shared" si="29"/>
        <v>Mostly measurements &amp; sector-specific standard factors for e.g. the emission factor</v>
      </c>
      <c r="C1877" s="337" t="s">
        <v>2762</v>
      </c>
      <c r="D1877" s="245"/>
      <c r="E1877" s="245"/>
      <c r="F1877" s="245"/>
      <c r="G1877" s="245"/>
      <c r="H1877" s="245"/>
    </row>
    <row r="1878" spans="1:8" x14ac:dyDescent="0.25">
      <c r="A1878" s="243">
        <v>1874</v>
      </c>
      <c r="B1878" s="337" t="str">
        <f t="shared" si="29"/>
        <v>Mostly measurements &amp; international standard factors for e.g. the emission factor</v>
      </c>
      <c r="C1878" s="337" t="s">
        <v>2760</v>
      </c>
      <c r="D1878" s="245"/>
      <c r="E1878" s="245"/>
      <c r="F1878" s="245"/>
      <c r="G1878" s="245"/>
      <c r="H1878" s="245"/>
    </row>
    <row r="1879" spans="1:8" x14ac:dyDescent="0.25">
      <c r="A1879" s="243">
        <v>1875</v>
      </c>
      <c r="B1879" s="337" t="str">
        <f t="shared" si="29"/>
        <v>Mostly default values provided by the European Commission</v>
      </c>
      <c r="C1879" s="337" t="s">
        <v>2763</v>
      </c>
      <c r="D1879" s="245"/>
      <c r="E1879" s="245"/>
      <c r="F1879" s="245"/>
      <c r="G1879" s="245"/>
      <c r="H1879" s="245"/>
    </row>
    <row r="1880" spans="1:8" x14ac:dyDescent="0.25">
      <c r="A1880" s="243">
        <v>1876</v>
      </c>
      <c r="B1880" s="337" t="str">
        <f t="shared" si="29"/>
        <v>Third-party verification</v>
      </c>
      <c r="C1880" s="337" t="s">
        <v>2765</v>
      </c>
      <c r="D1880" s="245"/>
      <c r="E1880" s="245"/>
      <c r="F1880" s="245"/>
      <c r="G1880" s="245"/>
      <c r="H1880" s="245"/>
    </row>
    <row r="1881" spans="1:8" x14ac:dyDescent="0.25">
      <c r="A1881" s="243">
        <v>1877</v>
      </c>
      <c r="B1881" s="337" t="str">
        <f t="shared" si="29"/>
        <v>Internal audits</v>
      </c>
      <c r="C1881" s="337" t="s">
        <v>2766</v>
      </c>
      <c r="D1881" s="245"/>
      <c r="E1881" s="245"/>
      <c r="F1881" s="245"/>
      <c r="G1881" s="245"/>
      <c r="H1881" s="245"/>
    </row>
    <row r="1882" spans="1:8" x14ac:dyDescent="0.25">
      <c r="A1882" s="243">
        <v>1878</v>
      </c>
      <c r="B1882" s="337" t="str">
        <f t="shared" si="29"/>
        <v>Four eyes principle</v>
      </c>
      <c r="C1882" s="337" t="s">
        <v>2767</v>
      </c>
      <c r="D1882" s="245"/>
      <c r="E1882" s="245"/>
      <c r="F1882" s="245"/>
      <c r="G1882" s="245"/>
      <c r="H1882" s="245"/>
    </row>
    <row r="1883" spans="1:8" x14ac:dyDescent="0.25">
      <c r="A1883" s="243">
        <v>1879</v>
      </c>
      <c r="B1883" s="337" t="str">
        <f t="shared" si="29"/>
        <v>Unreasonable costs for more accurate monitoring</v>
      </c>
      <c r="C1883" s="337" t="s">
        <v>2770</v>
      </c>
      <c r="D1883" s="245"/>
      <c r="E1883" s="245"/>
      <c r="F1883" s="245"/>
      <c r="G1883" s="245"/>
      <c r="H1883" s="245"/>
    </row>
    <row r="1884" spans="1:8" x14ac:dyDescent="0.25">
      <c r="A1884" s="243">
        <v>1880</v>
      </c>
      <c r="B1884" s="337" t="str">
        <f t="shared" si="29"/>
        <v>Data gaps</v>
      </c>
      <c r="C1884" s="337" t="s">
        <v>2771</v>
      </c>
      <c r="D1884" s="245"/>
      <c r="E1884" s="245"/>
      <c r="F1884" s="245"/>
      <c r="G1884" s="245"/>
      <c r="H1884" s="245"/>
    </row>
    <row r="1885" spans="1:8" x14ac:dyDescent="0.25">
      <c r="A1885" s="243">
        <v>1881</v>
      </c>
      <c r="B1885" s="337" t="str">
        <f t="shared" si="29"/>
        <v>Name of this sheet:</v>
      </c>
      <c r="C1885" s="337" t="s">
        <v>2715</v>
      </c>
      <c r="D1885" s="245"/>
      <c r="E1885" s="245"/>
      <c r="F1885" s="245"/>
      <c r="G1885" s="245"/>
      <c r="H1885" s="245"/>
    </row>
    <row r="1886" spans="1:8" x14ac:dyDescent="0.25">
      <c r="A1886" s="243">
        <v>1882</v>
      </c>
      <c r="B1886" s="337" t="str">
        <f t="shared" si="29"/>
        <v>Please select from the hierarchical order (descending order) in the drop-down list the approach for quality assurance of emissions data.</v>
      </c>
      <c r="C1886" s="337" t="s">
        <v>3201</v>
      </c>
      <c r="D1886" s="245"/>
      <c r="E1886" s="245"/>
      <c r="F1886" s="245"/>
      <c r="G1886" s="245"/>
      <c r="H1886" s="245"/>
    </row>
    <row r="1887" spans="1:8" x14ac:dyDescent="0.35">
      <c r="A1887" s="347" t="s">
        <v>3483</v>
      </c>
      <c r="B1887" s="347" t="s">
        <v>3483</v>
      </c>
      <c r="C1887" s="347" t="s">
        <v>3483</v>
      </c>
      <c r="D1887" s="245"/>
      <c r="E1887" s="245"/>
      <c r="F1887" s="245"/>
      <c r="G1887" s="245"/>
      <c r="H1887" s="245"/>
    </row>
    <row r="1888" spans="1:8" x14ac:dyDescent="0.25">
      <c r="A1888" s="346" t="s">
        <v>3482</v>
      </c>
      <c r="B1888" s="337"/>
      <c r="C1888" s="337"/>
      <c r="D1888" s="245"/>
      <c r="E1888" s="245"/>
      <c r="F1888" s="245"/>
      <c r="G1888" s="245"/>
      <c r="H1888" s="245"/>
    </row>
    <row r="1889" spans="1:8" ht="12.5" x14ac:dyDescent="0.35">
      <c r="A1889" s="243">
        <v>1883</v>
      </c>
      <c r="B1889" s="247" t="str">
        <f t="shared" ref="B1889:B1952" si="30">IFERROR(INDEX(C1889:M1889,$A$3-2),$C1889)</f>
        <v>first preliminary published version</v>
      </c>
      <c r="C1889" s="247" t="s">
        <v>3211</v>
      </c>
      <c r="F1889" s="245"/>
      <c r="G1889" s="245"/>
      <c r="H1889" s="245"/>
    </row>
    <row r="1890" spans="1:8" ht="12.5" x14ac:dyDescent="0.35">
      <c r="A1890" s="243">
        <v>1884</v>
      </c>
      <c r="B1890" s="348" t="str">
        <f t="shared" si="30"/>
        <v>Sheet A: UNLOCODE made mandatory</v>
      </c>
      <c r="C1890" s="348" t="s">
        <v>3378</v>
      </c>
      <c r="F1890" s="245"/>
      <c r="G1890" s="245"/>
      <c r="H1890" s="245"/>
    </row>
    <row r="1891" spans="1:8" ht="12.5" x14ac:dyDescent="0.35">
      <c r="A1891" s="243">
        <v>1885</v>
      </c>
      <c r="B1891" s="349" t="str">
        <f t="shared" si="30"/>
        <v>Sheet B: Calculation of emissions corrected (incl. adding missing factor of 3.664 in the mass balance)</v>
      </c>
      <c r="C1891" s="349" t="s">
        <v>3379</v>
      </c>
      <c r="F1891" s="245"/>
      <c r="G1891" s="245"/>
      <c r="H1891" s="245"/>
    </row>
    <row r="1892" spans="1:8" ht="12.5" x14ac:dyDescent="0.35">
      <c r="A1892" s="243">
        <v>1886</v>
      </c>
      <c r="B1892" s="349" t="str">
        <f t="shared" si="30"/>
        <v>Sheet C: Inconsistency between cells L16 and L17 fixed</v>
      </c>
      <c r="C1892" s="349" t="s">
        <v>3380</v>
      </c>
      <c r="F1892" s="245"/>
      <c r="G1892" s="245"/>
      <c r="H1892" s="245"/>
    </row>
    <row r="1893" spans="1:8" ht="12.5" x14ac:dyDescent="0.35">
      <c r="A1893" s="243">
        <v>1887</v>
      </c>
      <c r="B1893" s="349" t="str">
        <f t="shared" si="30"/>
        <v>Sheet D: Electricity exported bug fixed</v>
      </c>
      <c r="C1893" s="349" t="s">
        <v>3381</v>
      </c>
      <c r="F1893" s="245"/>
      <c r="G1893" s="245"/>
      <c r="H1893" s="245"/>
    </row>
    <row r="1894" spans="1:8" ht="12.5" x14ac:dyDescent="0.35">
      <c r="A1894" s="243">
        <v>1888</v>
      </c>
      <c r="B1894" s="349" t="str">
        <f t="shared" si="30"/>
        <v>Sheet Summary processes: broken references to “production process 1” fixed</v>
      </c>
      <c r="C1894" s="349" t="s">
        <v>3382</v>
      </c>
      <c r="F1894" s="245"/>
      <c r="G1894" s="245"/>
      <c r="H1894" s="245"/>
    </row>
    <row r="1895" spans="1:8" ht="12.5" x14ac:dyDescent="0.35">
      <c r="A1895" s="243">
        <v>1889</v>
      </c>
      <c r="B1895" s="350" t="str">
        <f t="shared" si="30"/>
        <v>Sheet Summary products: Scrap per t steel/aluminium: values &gt;100% can be entered now</v>
      </c>
      <c r="C1895" s="350" t="s">
        <v>3488</v>
      </c>
      <c r="F1895" s="245"/>
      <c r="G1895" s="245"/>
      <c r="H1895" s="245"/>
    </row>
    <row r="1896" spans="1:8" ht="12.5" x14ac:dyDescent="0.35">
      <c r="A1896" s="243">
        <v>1890</v>
      </c>
      <c r="B1896" s="248" t="str">
        <f t="shared" si="30"/>
        <v>Fixed bug 'CN code ranges' in sheet Summary_Products</v>
      </c>
      <c r="C1896" s="248" t="s">
        <v>3215</v>
      </c>
      <c r="F1896" s="245"/>
      <c r="G1896" s="245"/>
      <c r="H1896" s="245"/>
    </row>
    <row r="1897" spans="1:8" ht="12.5" x14ac:dyDescent="0.35">
      <c r="A1897" s="243">
        <v>1891</v>
      </c>
      <c r="B1897" s="351" t="str">
        <f t="shared" si="30"/>
        <v>Improvements and fixed bugs:</v>
      </c>
      <c r="C1897" s="351" t="s">
        <v>3401</v>
      </c>
      <c r="F1897" s="245"/>
      <c r="G1897" s="245"/>
      <c r="H1897" s="245"/>
    </row>
    <row r="1898" spans="1:8" ht="12.5" x14ac:dyDescent="0.35">
      <c r="A1898" s="243">
        <v>1892</v>
      </c>
      <c r="B1898" s="349" t="str">
        <f t="shared" si="30"/>
        <v>Sheet a_contents: Error in sheet names in table of contents for certain Excel versions</v>
      </c>
      <c r="C1898" s="349" t="s">
        <v>3395</v>
      </c>
      <c r="F1898" s="245"/>
      <c r="G1898" s="245"/>
      <c r="H1898" s="245"/>
    </row>
    <row r="1899" spans="1:8" ht="12.5" x14ac:dyDescent="0.35">
      <c r="A1899" s="243">
        <v>1893</v>
      </c>
      <c r="B1899" s="349" t="str">
        <f t="shared" si="30"/>
        <v>Sheet b: Link to implementing act corrected</v>
      </c>
      <c r="C1899" s="349" t="s">
        <v>3383</v>
      </c>
      <c r="F1899" s="245"/>
      <c r="G1899" s="245"/>
      <c r="H1899" s="245"/>
    </row>
    <row r="1900" spans="1:8" ht="12.5" x14ac:dyDescent="0.35">
      <c r="A1900" s="243">
        <v>1894</v>
      </c>
      <c r="B1900" s="349" t="str">
        <f t="shared" si="30"/>
        <v>Sheet A: Inconsistency warning for production routes added</v>
      </c>
      <c r="C1900" s="349" t="s">
        <v>3396</v>
      </c>
      <c r="F1900" s="245"/>
      <c r="G1900" s="245"/>
      <c r="H1900" s="245"/>
    </row>
    <row r="1901" spans="1:8" ht="12.5" x14ac:dyDescent="0.35">
      <c r="A1901" s="243">
        <v>1895</v>
      </c>
      <c r="B1901" s="349" t="str">
        <f t="shared" si="30"/>
        <v>Sheet B: Source stream calculation corrected (all percentage values need to be entered as numbers [0..100]). A warning for incomplete data has been added.</v>
      </c>
      <c r="C1901" s="349" t="s">
        <v>3390</v>
      </c>
      <c r="F1901" s="245"/>
      <c r="G1901" s="245"/>
      <c r="H1901" s="245"/>
    </row>
    <row r="1902" spans="1:8" ht="12.5" x14ac:dyDescent="0.35">
      <c r="A1902" s="243">
        <v>1896</v>
      </c>
      <c r="B1902" s="349" t="str">
        <f t="shared" si="30"/>
        <v>Sheet B: PFC emissions (2nd source stream) incl. further improvements</v>
      </c>
      <c r="C1902" s="349" t="s">
        <v>3384</v>
      </c>
      <c r="F1902" s="245"/>
      <c r="G1902" s="245"/>
      <c r="H1902" s="245"/>
    </row>
    <row r="1903" spans="1:8" ht="12.5" x14ac:dyDescent="0.35">
      <c r="A1903" s="243">
        <v>1897</v>
      </c>
      <c r="B1903" s="349" t="str">
        <f t="shared" si="30"/>
        <v>Sheet C: Fixed inputs and formulae in L25 and L26</v>
      </c>
      <c r="C1903" s="349" t="s">
        <v>3385</v>
      </c>
      <c r="F1903" s="245"/>
      <c r="G1903" s="245"/>
      <c r="H1903" s="245"/>
    </row>
    <row r="1904" spans="1:8" ht="12.5" x14ac:dyDescent="0.35">
      <c r="A1904" s="243">
        <v>1898</v>
      </c>
      <c r="B1904" s="349" t="str">
        <f t="shared" si="30"/>
        <v>Sheet E: Decomposed SEE (indirect) into entries for electricity consumption and emission factor. Consequently, in the summary sheets there is now consistent display of "specific embedded electricity consumption" taking into account the electricity consumption of precursors for consistent and complete calculation of embedded indirect emissions.</v>
      </c>
      <c r="C1904" s="349" t="s">
        <v>3394</v>
      </c>
      <c r="F1904" s="245"/>
      <c r="G1904" s="245"/>
      <c r="H1904" s="245"/>
    </row>
    <row r="1905" spans="1:8" ht="12.5" x14ac:dyDescent="0.35">
      <c r="A1905" s="243">
        <v>1899</v>
      </c>
      <c r="B1905" s="349" t="str">
        <f t="shared" si="30"/>
        <v>Sheet E: More completeness indicators added.</v>
      </c>
      <c r="C1905" s="349" t="s">
        <v>3387</v>
      </c>
      <c r="F1905" s="245"/>
      <c r="G1905" s="245"/>
      <c r="H1905" s="245"/>
    </row>
    <row r="1906" spans="1:8" ht="12.5" x14ac:dyDescent="0.35">
      <c r="A1906" s="243">
        <v>1900</v>
      </c>
      <c r="B1906" s="349" t="str">
        <f t="shared" si="30"/>
        <v>Sheet E: Navigation area extended to cover all 20 possible precursors</v>
      </c>
      <c r="C1906" s="349" t="s">
        <v>3392</v>
      </c>
      <c r="F1906" s="245"/>
      <c r="G1906" s="245"/>
      <c r="H1906" s="245"/>
    </row>
    <row r="1907" spans="1:8" ht="12.5" x14ac:dyDescent="0.35">
      <c r="A1907" s="243">
        <v>1901</v>
      </c>
      <c r="B1907" s="349" t="str">
        <f t="shared" si="30"/>
        <v>Sheet F: CHP tool corrected for taking into account emissions from flue gas cleaning.</v>
      </c>
      <c r="C1907" s="349" t="s">
        <v>3393</v>
      </c>
      <c r="F1907" s="245"/>
      <c r="G1907" s="245"/>
      <c r="H1907" s="245"/>
    </row>
    <row r="1908" spans="1:8" ht="12.5" x14ac:dyDescent="0.35">
      <c r="A1908" s="243">
        <v>1902</v>
      </c>
      <c r="B1908" s="349" t="str">
        <f t="shared" si="30"/>
        <v>Sheet G: Guidance texts have been revised. An additional guidance section for sheet E has been added.</v>
      </c>
      <c r="C1908" s="349" t="s">
        <v>3391</v>
      </c>
      <c r="F1908" s="245"/>
      <c r="G1908" s="245"/>
      <c r="H1908" s="245"/>
    </row>
    <row r="1909" spans="1:8" ht="12.5" x14ac:dyDescent="0.35">
      <c r="A1909" s="243">
        <v>1903</v>
      </c>
      <c r="B1909" s="349" t="str">
        <f t="shared" si="30"/>
        <v>Sheet Summary_Processes: The processes' activity levels have been added in Table 2.1.a. Corrected  CP due and rebate in the sectio 3 tables.</v>
      </c>
      <c r="C1909" s="349" t="s">
        <v>3492</v>
      </c>
      <c r="F1909" s="245"/>
      <c r="G1909" s="245"/>
      <c r="H1909" s="245"/>
    </row>
    <row r="1910" spans="1:8" ht="12.5" x14ac:dyDescent="0.35">
      <c r="A1910" s="243">
        <v>1904</v>
      </c>
      <c r="B1910" s="349" t="str">
        <f t="shared" si="30"/>
        <v>Sheet Summary_Products: Consistent units for carbon price due</v>
      </c>
      <c r="C1910" s="349" t="s">
        <v>3397</v>
      </c>
      <c r="F1910" s="245"/>
      <c r="G1910" s="245"/>
      <c r="H1910" s="245"/>
    </row>
    <row r="1911" spans="1:8" ht="12.5" x14ac:dyDescent="0.35">
      <c r="A1911" s="243">
        <v>1905</v>
      </c>
      <c r="B1911" s="349" t="str">
        <f t="shared" si="30"/>
        <v>Sheet Summary_Products: Qualifying parameters (columns R to AA) made optional</v>
      </c>
      <c r="C1911" s="349" t="s">
        <v>3398</v>
      </c>
      <c r="F1911" s="245"/>
      <c r="G1911" s="245"/>
      <c r="H1911" s="245"/>
    </row>
    <row r="1912" spans="1:8" ht="12.5" x14ac:dyDescent="0.35">
      <c r="A1912" s="243">
        <v>1906</v>
      </c>
      <c r="B1912" s="349" t="str">
        <f t="shared" si="30"/>
        <v>General: Consistent units for the good "Electricity" expressed as MWh</v>
      </c>
      <c r="C1912" s="349" t="s">
        <v>3399</v>
      </c>
      <c r="F1912" s="245"/>
      <c r="G1912" s="245"/>
      <c r="H1912" s="245"/>
    </row>
    <row r="1913" spans="1:8" ht="12.5" x14ac:dyDescent="0.35">
      <c r="A1913" s="243">
        <v>1907</v>
      </c>
      <c r="B1913" s="349" t="str">
        <f t="shared" si="30"/>
        <v>General: Further clarification in guidance texts at several locations</v>
      </c>
      <c r="C1913" s="349" t="s">
        <v>3400</v>
      </c>
      <c r="F1913" s="245"/>
      <c r="G1913" s="245"/>
      <c r="H1913" s="245"/>
    </row>
    <row r="1914" spans="1:8" ht="12.5" x14ac:dyDescent="0.35">
      <c r="A1914" s="243">
        <v>1908</v>
      </c>
      <c r="B1914" s="349" t="str">
        <f t="shared" si="30"/>
        <v>General: Uniform formatting, conditional formats improved</v>
      </c>
      <c r="C1914" s="349" t="s">
        <v>3386</v>
      </c>
      <c r="F1914" s="245"/>
      <c r="G1914" s="245"/>
      <c r="H1914" s="245"/>
    </row>
    <row r="1915" spans="1:8" ht="12.5" x14ac:dyDescent="0.35">
      <c r="A1915" s="243">
        <v>1909</v>
      </c>
      <c r="B1915" s="253" t="str">
        <f t="shared" si="30"/>
        <v>Pursuant to Article 35(7) of the CBAM Regulation, the Commission adopted an implementing act (Commission Implementing Regulation (EU) 2023/1773 of 17 August 2023) which lays down the detailed rules for 'reporting declarants' (as defined in Article 2(1) of this implementing act) for reporting obligations upon import into the European Union during the transitional period from 1 October 2023 to 31 December 2025 (‘transitional period’). The Regulation can be downloaded from:</v>
      </c>
      <c r="C1915" s="253" t="s">
        <v>3244</v>
      </c>
      <c r="F1915" s="245"/>
      <c r="G1915" s="245"/>
      <c r="H1915" s="245"/>
    </row>
    <row r="1916" spans="1:8" ht="12.5" x14ac:dyDescent="0.35">
      <c r="A1916" s="243">
        <v>1910</v>
      </c>
      <c r="B1916" s="187" t="str">
        <f t="shared" si="30"/>
        <v>http://data.europa.eu/eli/reg_impl/2023/1773/oj</v>
      </c>
      <c r="C1916" s="187" t="s">
        <v>3227</v>
      </c>
      <c r="F1916" s="245"/>
      <c r="G1916" s="245"/>
      <c r="H1916" s="245"/>
    </row>
    <row r="1917" spans="1:8" ht="15.5" x14ac:dyDescent="0.35">
      <c r="A1917" s="243">
        <v>1911</v>
      </c>
      <c r="B1917" s="251" t="str">
        <f t="shared" si="30"/>
        <v>This is the published version 2.1.1 of the CBAM template, version of 13 December 2024.</v>
      </c>
      <c r="C1917" s="251" t="s">
        <v>3547</v>
      </c>
      <c r="F1917" s="245"/>
      <c r="G1917" s="245"/>
      <c r="H1917" s="245"/>
    </row>
    <row r="1918" spans="1:8" ht="12.5" x14ac:dyDescent="0.35">
      <c r="A1918" s="243">
        <v>1912</v>
      </c>
      <c r="B1918" s="253" t="str">
        <f t="shared" si="30"/>
        <v>Whenever a value of zero is to be reported, it should be entered rather than keeping the cell empty. Values needed for calculations should always be entered (especially if zero, because some formulas don't give results as long as required cells are empty). If a cell is kept empty, the reporting declarant does not know if the value is zero, is irrelevant or unknown, or if making entries has been overlooked.</v>
      </c>
      <c r="C1918" s="253" t="s">
        <v>3245</v>
      </c>
      <c r="F1918" s="245"/>
      <c r="G1918" s="245"/>
      <c r="H1918" s="245"/>
    </row>
    <row r="1919" spans="1:8" ht="12.5" x14ac:dyDescent="0.35">
      <c r="A1919" s="243">
        <v>1913</v>
      </c>
      <c r="B1919" s="253" t="str">
        <f t="shared" si="30"/>
        <v>Special care must be taken to ensure consistency of data with the units displayed.</v>
      </c>
      <c r="C1919" s="253" t="s">
        <v>3246</v>
      </c>
      <c r="F1919" s="245"/>
      <c r="G1919" s="245"/>
      <c r="H1919" s="245"/>
    </row>
    <row r="1920" spans="1:8" ht="12.5" x14ac:dyDescent="0.35">
      <c r="A1920" s="243">
        <v>1914</v>
      </c>
      <c r="B1920" s="253" t="str">
        <f t="shared" si="30"/>
        <v>White fields with grey text indicate that an input in another field makes the input here irrelevant.</v>
      </c>
      <c r="C1920" s="253" t="s">
        <v>3360</v>
      </c>
      <c r="F1920" s="245"/>
      <c r="G1920" s="245"/>
      <c r="H1920" s="245"/>
    </row>
    <row r="1921" spans="1:8" ht="12.5" x14ac:dyDescent="0.35">
      <c r="A1921" s="243">
        <v>1915</v>
      </c>
      <c r="B1921" s="253" t="str">
        <f t="shared" si="30"/>
        <v>Additionally, there are colour indicators in some sheets (e.g. in column O of sheets D, E; column B in sheet Summary_Products) indicating the following:</v>
      </c>
      <c r="C1921" s="253" t="s">
        <v>3361</v>
      </c>
      <c r="F1921" s="245"/>
      <c r="G1921" s="245"/>
      <c r="H1921" s="245"/>
    </row>
    <row r="1922" spans="1:8" x14ac:dyDescent="0.35">
      <c r="A1922" s="243">
        <v>1916</v>
      </c>
      <c r="B1922" s="340" t="str">
        <f t="shared" si="30"/>
        <v>Austria</v>
      </c>
      <c r="C1922" s="340" t="s">
        <v>383</v>
      </c>
      <c r="F1922" s="245"/>
      <c r="G1922" s="245"/>
      <c r="H1922" s="245"/>
    </row>
    <row r="1923" spans="1:8" x14ac:dyDescent="0.35">
      <c r="A1923" s="243">
        <v>1917</v>
      </c>
      <c r="B1923" s="340" t="str">
        <f t="shared" si="30"/>
        <v>Belgium</v>
      </c>
      <c r="C1923" s="340" t="s">
        <v>385</v>
      </c>
      <c r="F1923" s="245"/>
      <c r="G1923" s="245"/>
      <c r="H1923" s="245"/>
    </row>
    <row r="1924" spans="1:8" x14ac:dyDescent="0.35">
      <c r="A1924" s="243">
        <v>1918</v>
      </c>
      <c r="B1924" s="340" t="str">
        <f t="shared" si="30"/>
        <v>Bulgaria</v>
      </c>
      <c r="C1924" s="340" t="s">
        <v>387</v>
      </c>
      <c r="F1924" s="245"/>
      <c r="G1924" s="245"/>
      <c r="H1924" s="245"/>
    </row>
    <row r="1925" spans="1:8" x14ac:dyDescent="0.35">
      <c r="A1925" s="243">
        <v>1919</v>
      </c>
      <c r="B1925" s="340" t="str">
        <f t="shared" si="30"/>
        <v>Cyprus</v>
      </c>
      <c r="C1925" s="340" t="s">
        <v>391</v>
      </c>
      <c r="F1925" s="245"/>
      <c r="G1925" s="245"/>
      <c r="H1925" s="245"/>
    </row>
    <row r="1926" spans="1:8" x14ac:dyDescent="0.35">
      <c r="A1926" s="243">
        <v>1920</v>
      </c>
      <c r="B1926" s="340" t="str">
        <f t="shared" si="30"/>
        <v>Germany</v>
      </c>
      <c r="C1926" s="340" t="s">
        <v>403</v>
      </c>
      <c r="F1926" s="245"/>
      <c r="G1926" s="245"/>
      <c r="H1926" s="245"/>
    </row>
    <row r="1927" spans="1:8" x14ac:dyDescent="0.35">
      <c r="A1927" s="243">
        <v>1921</v>
      </c>
      <c r="B1927" s="340" t="str">
        <f t="shared" si="30"/>
        <v>Denmark</v>
      </c>
      <c r="C1927" s="340" t="s">
        <v>395</v>
      </c>
      <c r="F1927" s="245"/>
      <c r="G1927" s="245"/>
      <c r="H1927" s="245"/>
    </row>
    <row r="1928" spans="1:8" x14ac:dyDescent="0.35">
      <c r="A1928" s="243">
        <v>1922</v>
      </c>
      <c r="B1928" s="340" t="str">
        <f t="shared" si="30"/>
        <v>Estonia</v>
      </c>
      <c r="C1928" s="340" t="s">
        <v>397</v>
      </c>
      <c r="F1928" s="245"/>
      <c r="G1928" s="245"/>
      <c r="H1928" s="245"/>
    </row>
    <row r="1929" spans="1:8" x14ac:dyDescent="0.35">
      <c r="A1929" s="243">
        <v>1923</v>
      </c>
      <c r="B1929" s="340" t="str">
        <f t="shared" si="30"/>
        <v>Spain</v>
      </c>
      <c r="C1929" s="340" t="s">
        <v>439</v>
      </c>
      <c r="F1929" s="245"/>
      <c r="G1929" s="245"/>
      <c r="H1929" s="245"/>
    </row>
    <row r="1930" spans="1:8" x14ac:dyDescent="0.35">
      <c r="A1930" s="243">
        <v>1924</v>
      </c>
      <c r="B1930" s="340" t="str">
        <f t="shared" si="30"/>
        <v>Finland</v>
      </c>
      <c r="C1930" s="340" t="s">
        <v>399</v>
      </c>
      <c r="F1930" s="245"/>
      <c r="G1930" s="245"/>
      <c r="H1930" s="245"/>
    </row>
    <row r="1931" spans="1:8" x14ac:dyDescent="0.35">
      <c r="A1931" s="243">
        <v>1925</v>
      </c>
      <c r="B1931" s="340" t="str">
        <f t="shared" si="30"/>
        <v>France</v>
      </c>
      <c r="C1931" s="340" t="s">
        <v>401</v>
      </c>
      <c r="F1931" s="245"/>
      <c r="G1931" s="245"/>
      <c r="H1931" s="245"/>
    </row>
    <row r="1932" spans="1:8" x14ac:dyDescent="0.35">
      <c r="A1932" s="243">
        <v>1926</v>
      </c>
      <c r="B1932" s="340" t="str">
        <f t="shared" si="30"/>
        <v>United Kingdom</v>
      </c>
      <c r="C1932" s="340" t="s">
        <v>443</v>
      </c>
      <c r="F1932" s="245"/>
      <c r="G1932" s="245"/>
      <c r="H1932" s="245"/>
    </row>
    <row r="1933" spans="1:8" x14ac:dyDescent="0.35">
      <c r="A1933" s="243">
        <v>1927</v>
      </c>
      <c r="B1933" s="340" t="str">
        <f t="shared" si="30"/>
        <v>Greece</v>
      </c>
      <c r="C1933" s="340" t="s">
        <v>405</v>
      </c>
      <c r="F1933" s="245"/>
      <c r="G1933" s="245"/>
      <c r="H1933" s="245"/>
    </row>
    <row r="1934" spans="1:8" x14ac:dyDescent="0.35">
      <c r="A1934" s="243">
        <v>1928</v>
      </c>
      <c r="B1934" s="340" t="str">
        <f t="shared" si="30"/>
        <v>Croatia</v>
      </c>
      <c r="C1934" s="340" t="s">
        <v>389</v>
      </c>
      <c r="F1934" s="245"/>
      <c r="G1934" s="245"/>
      <c r="H1934" s="245"/>
    </row>
    <row r="1935" spans="1:8" x14ac:dyDescent="0.35">
      <c r="A1935" s="243">
        <v>1929</v>
      </c>
      <c r="B1935" s="340" t="str">
        <f t="shared" si="30"/>
        <v>Hungary</v>
      </c>
      <c r="C1935" s="340" t="s">
        <v>407</v>
      </c>
      <c r="F1935" s="245"/>
      <c r="G1935" s="245"/>
      <c r="H1935" s="245"/>
    </row>
    <row r="1936" spans="1:8" x14ac:dyDescent="0.35">
      <c r="A1936" s="243">
        <v>1930</v>
      </c>
      <c r="B1936" s="340" t="str">
        <f t="shared" si="30"/>
        <v>Ireland</v>
      </c>
      <c r="C1936" s="340" t="s">
        <v>411</v>
      </c>
      <c r="F1936" s="245"/>
      <c r="G1936" s="245"/>
      <c r="H1936" s="245"/>
    </row>
    <row r="1937" spans="1:8" x14ac:dyDescent="0.35">
      <c r="A1937" s="243">
        <v>1931</v>
      </c>
      <c r="B1937" s="340" t="str">
        <f t="shared" si="30"/>
        <v>Iceland</v>
      </c>
      <c r="C1937" s="340" t="s">
        <v>409</v>
      </c>
      <c r="F1937" s="245"/>
      <c r="G1937" s="245"/>
      <c r="H1937" s="245"/>
    </row>
    <row r="1938" spans="1:8" x14ac:dyDescent="0.35">
      <c r="A1938" s="243">
        <v>1932</v>
      </c>
      <c r="B1938" s="340" t="str">
        <f t="shared" si="30"/>
        <v>Italy</v>
      </c>
      <c r="C1938" s="340" t="s">
        <v>413</v>
      </c>
      <c r="F1938" s="245"/>
      <c r="G1938" s="245"/>
      <c r="H1938" s="245"/>
    </row>
    <row r="1939" spans="1:8" x14ac:dyDescent="0.35">
      <c r="A1939" s="243">
        <v>1933</v>
      </c>
      <c r="B1939" s="340" t="str">
        <f t="shared" si="30"/>
        <v>Liechtenstein</v>
      </c>
      <c r="C1939" s="340" t="s">
        <v>417</v>
      </c>
      <c r="F1939" s="245"/>
      <c r="G1939" s="245"/>
      <c r="H1939" s="245"/>
    </row>
    <row r="1940" spans="1:8" x14ac:dyDescent="0.35">
      <c r="A1940" s="243">
        <v>1934</v>
      </c>
      <c r="B1940" s="340" t="str">
        <f t="shared" si="30"/>
        <v>Lithuania</v>
      </c>
      <c r="C1940" s="340" t="s">
        <v>419</v>
      </c>
      <c r="F1940" s="245"/>
      <c r="G1940" s="245"/>
      <c r="H1940" s="245"/>
    </row>
    <row r="1941" spans="1:8" x14ac:dyDescent="0.35">
      <c r="A1941" s="243">
        <v>1935</v>
      </c>
      <c r="B1941" s="340" t="str">
        <f t="shared" si="30"/>
        <v>Luxembourg</v>
      </c>
      <c r="C1941" s="340" t="s">
        <v>421</v>
      </c>
      <c r="F1941" s="245"/>
      <c r="G1941" s="245"/>
      <c r="H1941" s="245"/>
    </row>
    <row r="1942" spans="1:8" x14ac:dyDescent="0.35">
      <c r="A1942" s="243">
        <v>1936</v>
      </c>
      <c r="B1942" s="340" t="str">
        <f t="shared" si="30"/>
        <v>Latvia</v>
      </c>
      <c r="C1942" s="340" t="s">
        <v>415</v>
      </c>
      <c r="F1942" s="245"/>
      <c r="G1942" s="245"/>
      <c r="H1942" s="245"/>
    </row>
    <row r="1943" spans="1:8" x14ac:dyDescent="0.35">
      <c r="A1943" s="243">
        <v>1937</v>
      </c>
      <c r="B1943" s="340" t="str">
        <f t="shared" si="30"/>
        <v>Malta</v>
      </c>
      <c r="C1943" s="340" t="s">
        <v>423</v>
      </c>
      <c r="F1943" s="245"/>
      <c r="G1943" s="245"/>
      <c r="H1943" s="245"/>
    </row>
    <row r="1944" spans="1:8" x14ac:dyDescent="0.35">
      <c r="A1944" s="243">
        <v>1938</v>
      </c>
      <c r="B1944" s="340" t="str">
        <f t="shared" si="30"/>
        <v>Netherlands</v>
      </c>
      <c r="C1944" s="340" t="s">
        <v>425</v>
      </c>
      <c r="F1944" s="245"/>
      <c r="G1944" s="245"/>
      <c r="H1944" s="245"/>
    </row>
    <row r="1945" spans="1:8" x14ac:dyDescent="0.35">
      <c r="A1945" s="243">
        <v>1939</v>
      </c>
      <c r="B1945" s="340" t="str">
        <f t="shared" si="30"/>
        <v>Norway</v>
      </c>
      <c r="C1945" s="340" t="s">
        <v>427</v>
      </c>
      <c r="F1945" s="245"/>
      <c r="G1945" s="245"/>
      <c r="H1945" s="245"/>
    </row>
    <row r="1946" spans="1:8" x14ac:dyDescent="0.35">
      <c r="A1946" s="243">
        <v>1940</v>
      </c>
      <c r="B1946" s="340" t="str">
        <f t="shared" si="30"/>
        <v>Poland</v>
      </c>
      <c r="C1946" s="340" t="s">
        <v>429</v>
      </c>
      <c r="F1946" s="245"/>
      <c r="G1946" s="245"/>
      <c r="H1946" s="245"/>
    </row>
    <row r="1947" spans="1:8" x14ac:dyDescent="0.35">
      <c r="A1947" s="243">
        <v>1941</v>
      </c>
      <c r="B1947" s="340" t="str">
        <f t="shared" si="30"/>
        <v>Portugal</v>
      </c>
      <c r="C1947" s="340" t="s">
        <v>431</v>
      </c>
      <c r="F1947" s="245"/>
      <c r="G1947" s="245"/>
      <c r="H1947" s="245"/>
    </row>
    <row r="1948" spans="1:8" x14ac:dyDescent="0.35">
      <c r="A1948" s="243">
        <v>1942</v>
      </c>
      <c r="B1948" s="340" t="str">
        <f t="shared" si="30"/>
        <v>Romania</v>
      </c>
      <c r="C1948" s="340" t="s">
        <v>433</v>
      </c>
      <c r="F1948" s="245"/>
      <c r="G1948" s="245"/>
      <c r="H1948" s="245"/>
    </row>
    <row r="1949" spans="1:8" x14ac:dyDescent="0.35">
      <c r="A1949" s="243">
        <v>1943</v>
      </c>
      <c r="B1949" s="340" t="str">
        <f t="shared" si="30"/>
        <v>Sweden</v>
      </c>
      <c r="C1949" s="340" t="s">
        <v>441</v>
      </c>
      <c r="F1949" s="245"/>
      <c r="G1949" s="245"/>
      <c r="H1949" s="245"/>
    </row>
    <row r="1950" spans="1:8" x14ac:dyDescent="0.35">
      <c r="A1950" s="243">
        <v>1944</v>
      </c>
      <c r="B1950" s="340" t="str">
        <f t="shared" si="30"/>
        <v>Slovenia</v>
      </c>
      <c r="C1950" s="340" t="s">
        <v>437</v>
      </c>
      <c r="F1950" s="245"/>
      <c r="G1950" s="245"/>
      <c r="H1950" s="245"/>
    </row>
    <row r="1951" spans="1:8" x14ac:dyDescent="0.35">
      <c r="A1951" s="243">
        <v>1945</v>
      </c>
      <c r="B1951" s="340" t="str">
        <f t="shared" si="30"/>
        <v>Slovakia</v>
      </c>
      <c r="C1951" s="340" t="s">
        <v>435</v>
      </c>
      <c r="F1951" s="245"/>
      <c r="G1951" s="245"/>
      <c r="H1951" s="245"/>
    </row>
    <row r="1952" spans="1:8" ht="12" x14ac:dyDescent="0.35">
      <c r="A1952" s="243">
        <v>1946</v>
      </c>
      <c r="B1952" s="352" t="str">
        <f t="shared" si="30"/>
        <v>Please enter here the starting date and the end date of the reporting period to which the data entered in this communication template refers to. For example, if you want to report data based on the whole calendar year 2023, the starting date would be 1.1.2023 and the end date 31.12.2023.</v>
      </c>
      <c r="C1952" s="352" t="s">
        <v>3247</v>
      </c>
      <c r="F1952" s="245"/>
      <c r="G1952" s="245"/>
      <c r="H1952" s="245"/>
    </row>
    <row r="1953" spans="1:8" ht="12" x14ac:dyDescent="0.35">
      <c r="A1953" s="243">
        <v>1947</v>
      </c>
      <c r="B1953" s="353" t="str">
        <f t="shared" ref="B1953:B2016" si="31">IFERROR(INDEX(C1953:M1953,$A$3-2),$C1953)</f>
        <v>For information, emissions from the following precursors are relevant for the embedded emissions of the types of aggregated goods listed above. Where those precursors are actually relevant for your production processes, please make sure those are also listed either as products in the table above (if produced within your installation) or under section 5 "purchased precursors" below (where produced in other installations). Please note that for some goods the same aggregated good category itself can be a relevant precursor (e.g. iron &amp; steel products, aluminium products, mixed fertilisers).</v>
      </c>
      <c r="C1953" s="353" t="s">
        <v>3248</v>
      </c>
      <c r="F1953" s="245"/>
      <c r="G1953" s="245"/>
      <c r="H1953" s="245"/>
    </row>
    <row r="1954" spans="1:8" ht="12" x14ac:dyDescent="0.35">
      <c r="A1954" s="243">
        <v>1948</v>
      </c>
      <c r="B1954" s="353" t="str">
        <f t="shared" si="31"/>
        <v>Based on the list under (a), please list here only aggregated goods categories (G1, G2, etc.) for which you want to establish distinct "production process" and assign all aggregated goods categories and relevant precursors that will be covered by its system boundary. Where the selected "production process" only includes the one aggregated goods category selected, please select "only direct production" in column F.</v>
      </c>
      <c r="C1954" s="353" t="s">
        <v>3249</v>
      </c>
      <c r="F1954" s="245"/>
      <c r="G1954" s="245"/>
      <c r="H1954" s="245"/>
    </row>
    <row r="1955" spans="1:8" ht="12" x14ac:dyDescent="0.35">
      <c r="A1955" s="243">
        <v>1949</v>
      </c>
      <c r="B1955" s="195" t="str">
        <f t="shared" si="31"/>
        <v>Example: If "ammonia" and "nitric acid" are both produced in your installation, you may either create a separate production process for each of these good types, or report them combined under 'nitric acid' under a 'bubble approach'. In the case of the latter, please select as of column F which other process you want to include under this 'bubble approach'. Note: the 'bubble approach' is only allowed if all ammonia produced is processed into nitric acid. If parts of the ammonia are exported from the installation, two separate production processes have to be entered here.</v>
      </c>
      <c r="C1955" s="195" t="s">
        <v>3250</v>
      </c>
      <c r="F1955" s="245"/>
      <c r="G1955" s="245"/>
      <c r="H1955" s="245"/>
    </row>
    <row r="1956" spans="1:8" ht="13" x14ac:dyDescent="0.3">
      <c r="A1956" s="243">
        <v>1950</v>
      </c>
      <c r="B1956" s="287" t="str">
        <f t="shared" si="31"/>
        <v>Completeness check:</v>
      </c>
      <c r="C1956" s="287" t="s">
        <v>340</v>
      </c>
      <c r="F1956" s="245"/>
      <c r="G1956" s="245"/>
      <c r="H1956" s="245"/>
    </row>
    <row r="1957" spans="1:8" ht="13" x14ac:dyDescent="0.3">
      <c r="A1957" s="243">
        <v>1951</v>
      </c>
      <c r="B1957" s="254" t="str">
        <f t="shared" si="31"/>
        <v>Country code</v>
      </c>
      <c r="C1957" s="254" t="s">
        <v>113</v>
      </c>
      <c r="F1957" s="245"/>
      <c r="G1957" s="245"/>
      <c r="H1957" s="245"/>
    </row>
    <row r="1958" spans="1:8" ht="16" thickBot="1" x14ac:dyDescent="0.4">
      <c r="A1958" s="243">
        <v>1952</v>
      </c>
      <c r="B1958" s="10" t="str">
        <f t="shared" si="31"/>
        <v>Calculation based approaches: Source Streams (excluding PFC emissions)</v>
      </c>
      <c r="C1958" s="10" t="s">
        <v>3251</v>
      </c>
      <c r="F1958" s="245"/>
      <c r="G1958" s="245"/>
      <c r="H1958" s="245"/>
    </row>
    <row r="1959" spans="1:8" ht="13.5" thickBot="1" x14ac:dyDescent="0.35">
      <c r="A1959" s="243">
        <v>1953</v>
      </c>
      <c r="B1959" s="291" t="str">
        <f t="shared" si="31"/>
        <v>Flue gas flow (average)</v>
      </c>
      <c r="C1959" s="291" t="s">
        <v>3288</v>
      </c>
      <c r="F1959" s="245"/>
      <c r="G1959" s="245"/>
      <c r="H1959" s="245"/>
    </row>
    <row r="1960" spans="1:8" ht="13.5" thickBot="1" x14ac:dyDescent="0.35">
      <c r="A1960" s="243">
        <v>1954</v>
      </c>
      <c r="B1960" s="291" t="str">
        <f t="shared" si="31"/>
        <v>Flue gas flow (average), Unit</v>
      </c>
      <c r="C1960" s="291" t="s">
        <v>3289</v>
      </c>
      <c r="F1960" s="245"/>
      <c r="G1960" s="245"/>
      <c r="H1960" s="245"/>
    </row>
    <row r="1961" spans="1:8" ht="13.5" thickBot="1" x14ac:dyDescent="0.35">
      <c r="A1961" s="243">
        <v>1955</v>
      </c>
      <c r="B1961" s="291" t="str">
        <f t="shared" si="31"/>
        <v>GWP (tCO2e/t)</v>
      </c>
      <c r="C1961" s="291" t="s">
        <v>3290</v>
      </c>
      <c r="F1961" s="245"/>
      <c r="G1961" s="245"/>
      <c r="H1961" s="245"/>
    </row>
    <row r="1962" spans="1:8" ht="16" thickBot="1" x14ac:dyDescent="0.4">
      <c r="A1962" s="243">
        <v>1956</v>
      </c>
      <c r="B1962" s="10" t="str">
        <f t="shared" si="31"/>
        <v>PFC (perfluorocarbon) emissions</v>
      </c>
      <c r="C1962" s="10" t="s">
        <v>3266</v>
      </c>
      <c r="F1962" s="245"/>
      <c r="G1962" s="245"/>
      <c r="H1962" s="245"/>
    </row>
    <row r="1963" spans="1:8" ht="13.5" thickBot="1" x14ac:dyDescent="0.35">
      <c r="A1963" s="243">
        <v>1957</v>
      </c>
      <c r="B1963" s="291" t="str">
        <f t="shared" si="31"/>
        <v>Technology type</v>
      </c>
      <c r="C1963" s="291" t="s">
        <v>3217</v>
      </c>
      <c r="F1963" s="245"/>
      <c r="G1963" s="245"/>
      <c r="H1963" s="245"/>
    </row>
    <row r="1964" spans="1:8" ht="15.5" x14ac:dyDescent="0.35">
      <c r="A1964" s="243">
        <v>1958</v>
      </c>
      <c r="B1964" s="10" t="str">
        <f t="shared" si="31"/>
        <v>Measurement-Based Approaches: Emissions Sources</v>
      </c>
      <c r="C1964" s="10" t="s">
        <v>3299</v>
      </c>
      <c r="F1964" s="245"/>
      <c r="G1964" s="245"/>
      <c r="H1964" s="245"/>
    </row>
    <row r="1965" spans="1:8" ht="12" x14ac:dyDescent="0.35">
      <c r="A1965" s="243">
        <v>1959</v>
      </c>
      <c r="B1965" s="353" t="str">
        <f t="shared" si="31"/>
        <v>The entry of total indirect emissions must always be entered manually.</v>
      </c>
      <c r="C1965" s="353" t="s">
        <v>3300</v>
      </c>
      <c r="F1965" s="245"/>
      <c r="G1965" s="245"/>
      <c r="H1965" s="245"/>
    </row>
    <row r="1966" spans="1:8" ht="13" x14ac:dyDescent="0.35">
      <c r="A1966" s="243">
        <v>1960</v>
      </c>
      <c r="B1966" s="305" t="str">
        <f t="shared" si="31"/>
        <v>Total purchase for possible consumption within installation:</v>
      </c>
      <c r="C1966" s="305" t="s">
        <v>3373</v>
      </c>
      <c r="F1966" s="245"/>
      <c r="G1966" s="245"/>
      <c r="H1966" s="245"/>
    </row>
    <row r="1967" spans="1:8" ht="13" x14ac:dyDescent="0.35">
      <c r="A1967" s="243">
        <v>1961</v>
      </c>
      <c r="B1967" s="306" t="str">
        <f t="shared" si="31"/>
        <v>Consumed in 'production processes' within the installation:</v>
      </c>
      <c r="C1967" s="306" t="s">
        <v>3323</v>
      </c>
      <c r="F1967" s="245"/>
      <c r="G1967" s="245"/>
      <c r="H1967" s="245"/>
    </row>
    <row r="1968" spans="1:8" ht="13" x14ac:dyDescent="0.35">
      <c r="A1968" s="243">
        <v>1962</v>
      </c>
      <c r="B1968" s="306" t="str">
        <f t="shared" si="31"/>
        <v>Consumed for other purposes, e.g. sold or used for non-CBAM goods:</v>
      </c>
      <c r="C1968" s="306" t="s">
        <v>3326</v>
      </c>
      <c r="F1968" s="245"/>
      <c r="G1968" s="245"/>
      <c r="H1968" s="245"/>
    </row>
    <row r="1969" spans="1:8" ht="12.5" x14ac:dyDescent="0.35">
      <c r="A1969" s="243">
        <v>1963</v>
      </c>
      <c r="B1969" s="313" t="str">
        <f t="shared" si="31"/>
        <v>Specific embedded direct emissions (SEE (direct))</v>
      </c>
      <c r="C1969" s="313" t="s">
        <v>3329</v>
      </c>
      <c r="F1969" s="245"/>
      <c r="G1969" s="245"/>
      <c r="H1969" s="245"/>
    </row>
    <row r="1970" spans="1:8" ht="12.5" x14ac:dyDescent="0.35">
      <c r="A1970" s="243">
        <v>1964</v>
      </c>
      <c r="B1970" s="341" t="str">
        <f t="shared" si="31"/>
        <v>Specific electricity consumption (for SEE (indirect))</v>
      </c>
      <c r="C1970" s="341" t="s">
        <v>3228</v>
      </c>
      <c r="F1970" s="245"/>
      <c r="G1970" s="245"/>
      <c r="H1970" s="245"/>
    </row>
    <row r="1971" spans="1:8" ht="12.5" x14ac:dyDescent="0.35">
      <c r="A1971" s="243">
        <v>1965</v>
      </c>
      <c r="B1971" s="342" t="str">
        <f t="shared" si="31"/>
        <v>Electricity emission factor (for SEE (indirect))</v>
      </c>
      <c r="C1971" s="342" t="s">
        <v>3229</v>
      </c>
      <c r="F1971" s="245"/>
      <c r="G1971" s="245"/>
      <c r="H1971" s="245"/>
    </row>
    <row r="1972" spans="1:8" ht="12.5" x14ac:dyDescent="0.35">
      <c r="A1972" s="243">
        <v>1966</v>
      </c>
      <c r="B1972" s="343" t="str">
        <f t="shared" si="31"/>
        <v>Specific embedded indirect emissions (SEE (indirect))</v>
      </c>
      <c r="C1972" s="343" t="s">
        <v>3330</v>
      </c>
      <c r="F1972" s="245"/>
      <c r="G1972" s="245"/>
      <c r="H1972" s="245"/>
    </row>
    <row r="1973" spans="1:8" ht="12" x14ac:dyDescent="0.35">
      <c r="A1973" s="243">
        <v>1967</v>
      </c>
      <c r="B1973" s="354" t="str">
        <f t="shared" si="31"/>
        <v>This tool exists twofold in this template and each tool should only be used for one CHP. If more CHPs are relevant, you must aggregate energy amounts and emissions from multiple CHPs, as appropriate, or perform separate calculations using additional copies of this template.</v>
      </c>
      <c r="C1973" s="354" t="s">
        <v>3339</v>
      </c>
      <c r="F1973" s="245"/>
      <c r="G1973" s="245"/>
      <c r="H1973" s="245"/>
    </row>
    <row r="1974" spans="1:8" ht="12" x14ac:dyDescent="0.35">
      <c r="A1974" s="243">
        <v>1968</v>
      </c>
      <c r="B1974" s="353" t="str">
        <f t="shared" si="31"/>
        <v>For the reference efficiencies the appropriate fuel-specific values from Annex IX of the Implementing Act should be used.</v>
      </c>
      <c r="C1974" s="353" t="s">
        <v>3340</v>
      </c>
      <c r="F1974" s="245"/>
      <c r="G1974" s="245"/>
      <c r="H1974" s="245"/>
    </row>
    <row r="1975" spans="1:8" ht="12" x14ac:dyDescent="0.35">
      <c r="A1975" s="243">
        <v>1969</v>
      </c>
      <c r="B1975" s="353" t="str">
        <f t="shared" si="31"/>
        <v>Below the default efficiencies for hard coal CHPs producing electricity and hot water are entered as an example.</v>
      </c>
      <c r="C1975" s="353" t="s">
        <v>3341</v>
      </c>
      <c r="F1975" s="245"/>
      <c r="G1975" s="245"/>
      <c r="H1975" s="245"/>
    </row>
    <row r="1976" spans="1:8" ht="13" x14ac:dyDescent="0.35">
      <c r="A1976" s="243">
        <v>1970</v>
      </c>
      <c r="B1976" s="185" t="str">
        <f t="shared" si="31"/>
        <v>Emissions attributable to heat and electricity production from CHP</v>
      </c>
      <c r="C1976" s="185" t="s">
        <v>3342</v>
      </c>
      <c r="F1976" s="245"/>
      <c r="G1976" s="245"/>
      <c r="H1976" s="245"/>
    </row>
    <row r="1977" spans="1:8" ht="12" x14ac:dyDescent="0.35">
      <c r="A1977" s="243">
        <v>1971</v>
      </c>
      <c r="B1977" s="353" t="str">
        <f t="shared" si="31"/>
        <v>Calculation results can only be considered correct if complete and consistent data have been reported in sections above.</v>
      </c>
      <c r="C1977" s="353" t="s">
        <v>3343</v>
      </c>
      <c r="F1977" s="245"/>
      <c r="G1977" s="245"/>
      <c r="H1977" s="245"/>
    </row>
    <row r="1978" spans="1:8" x14ac:dyDescent="0.35">
      <c r="A1978" s="243">
        <v>1972</v>
      </c>
      <c r="B1978" s="355" t="str">
        <f t="shared" si="31"/>
        <v>The results obtained here in columns L and M have to be manually entered into the respective fields in sheet "Summary_Products", columns AR and AX, respectively.</v>
      </c>
      <c r="C1978" s="355" t="s">
        <v>3347</v>
      </c>
      <c r="F1978" s="245"/>
      <c r="G1978" s="245"/>
      <c r="H1978" s="245"/>
    </row>
    <row r="1979" spans="1:8" ht="12" x14ac:dyDescent="0.35">
      <c r="A1979" s="243">
        <v>1973</v>
      </c>
      <c r="B1979" s="356" t="str">
        <f t="shared" si="31"/>
        <v>Please enter here the share of the TOTAL (direct + indirect) specific emissions that are subject to carbon pricing. For instance, if only direct emissions are covered by a carbon pricing system, the share to be provided here would be exactly the share in the direct emissions of the total emissions.</v>
      </c>
      <c r="C1979" s="356" t="s">
        <v>3344</v>
      </c>
      <c r="F1979" s="245"/>
      <c r="G1979" s="245"/>
      <c r="H1979" s="245"/>
    </row>
    <row r="1980" spans="1:8" ht="12" x14ac:dyDescent="0.35">
      <c r="A1980" s="243">
        <v>1974</v>
      </c>
      <c r="B1980" s="356" t="str">
        <f t="shared" si="31"/>
        <v>Please enter here the carbon price due per tonne of CO2e in the relevant currency. This value shall be the carbon price before application of any rebate such as free allocation or financial compensation. It shall furthermore exclude any carbon price due for any precursors outside the production process to avoid double counting.</v>
      </c>
      <c r="C1980" s="356" t="s">
        <v>3345</v>
      </c>
      <c r="F1980" s="245"/>
      <c r="G1980" s="245"/>
      <c r="H1980" s="245"/>
    </row>
    <row r="1981" spans="1:8" ht="12" x14ac:dyDescent="0.35">
      <c r="A1981" s="243">
        <v>1975</v>
      </c>
      <c r="B1981" s="357" t="str">
        <f t="shared" si="31"/>
        <v>Please enter here the rebate per tonne of CO2e covered by the rebate in the relevant currency. Again, it shall exclude any rebate for any precursors outside the production process to avoid double counting.</v>
      </c>
      <c r="C1981" s="357" t="s">
        <v>3346</v>
      </c>
      <c r="F1981" s="245"/>
      <c r="G1981" s="245"/>
      <c r="H1981" s="245"/>
    </row>
    <row r="1982" spans="1:8" x14ac:dyDescent="0.35">
      <c r="A1982" s="243">
        <v>1976</v>
      </c>
      <c r="B1982" s="358" t="str">
        <f t="shared" si="31"/>
        <v>Because this sheet is provided in a database-like format covering all monitoring approaches, each monitored item is corresponding to one row, and each parameter to be monitored is corresponding to one column. The columns not applicable to a specific monitoring approach are greyed out.</v>
      </c>
      <c r="C1982" s="358" t="s">
        <v>3253</v>
      </c>
      <c r="F1982" s="245"/>
      <c r="G1982" s="245"/>
      <c r="H1982" s="245"/>
    </row>
    <row r="1983" spans="1:8" x14ac:dyDescent="0.35">
      <c r="A1983" s="243">
        <v>1977</v>
      </c>
      <c r="B1983" s="201" t="str">
        <f t="shared" si="31"/>
        <v xml:space="preserve">This block is used for entering all emissions monitored using a "calculation-based approach" (Implementing Act Annex III section B.3). </v>
      </c>
      <c r="C1983" s="201" t="s">
        <v>3268</v>
      </c>
      <c r="F1983" s="245"/>
      <c r="G1983" s="245"/>
      <c r="H1983" s="245"/>
    </row>
    <row r="1984" spans="1:8" x14ac:dyDescent="0.35">
      <c r="A1984" s="243">
        <v>1978</v>
      </c>
      <c r="B1984" s="201" t="str">
        <f t="shared" si="31"/>
        <v>The activity data is the data on the amount of fuels or materials consumed or produced by a process as relevant for the calculation-based monitoring methodology, expressed as mass in tonnes (t), or for gases as volume in normal cubic metres (Nm³), as appropriate.</v>
      </c>
      <c r="C1984" s="201" t="s">
        <v>3254</v>
      </c>
      <c r="F1984" s="245"/>
      <c r="G1984" s="245"/>
      <c r="H1984" s="245"/>
    </row>
    <row r="1985" spans="1:8" x14ac:dyDescent="0.35">
      <c r="A1985" s="243">
        <v>1979</v>
      </c>
      <c r="B1985" s="201" t="str">
        <f t="shared" si="31"/>
        <v>The corresponding units in which the amounts above are provided. Please select tonnes (t) for mass of solid, liquid or gaseous materials and fuels, or 1000 normal cubic metres (Nm³) for gases.</v>
      </c>
      <c r="C1985" s="201" t="s">
        <v>3255</v>
      </c>
      <c r="F1985" s="245"/>
      <c r="G1985" s="245"/>
      <c r="H1985" s="245"/>
    </row>
    <row r="1986" spans="1:8" x14ac:dyDescent="0.35">
      <c r="A1986" s="243">
        <v>1980</v>
      </c>
      <c r="B1986" s="206" t="str">
        <f t="shared" si="31"/>
        <v>The net calorific value is the specific amount of energy released as heat when a fuel or material undergoes complete combustion with oxygen under standard conditions less the heat of vaporisation of any water formed.</v>
      </c>
      <c r="C1986" s="206" t="s">
        <v>3256</v>
      </c>
      <c r="F1986" s="245"/>
      <c r="G1986" s="245"/>
      <c r="H1986" s="245"/>
    </row>
    <row r="1987" spans="1:8" x14ac:dyDescent="0.35">
      <c r="A1987" s="243">
        <v>1981</v>
      </c>
      <c r="B1987" s="194" t="str">
        <f t="shared" si="31"/>
        <v>The input of NCV is mandatory for combustion emissions in order for the emission calculation to give meaningful results. However, in exceptional cases (where the emission factor is available as tCO2/t or tCO2/1000Nm3, the NCV is not taken into account for emission calculation, but only for the calculation of energy input.</v>
      </c>
      <c r="C1987" s="194" t="s">
        <v>3388</v>
      </c>
      <c r="F1987" s="245"/>
      <c r="G1987" s="245"/>
      <c r="H1987" s="245"/>
    </row>
    <row r="1988" spans="1:8" x14ac:dyDescent="0.35">
      <c r="A1988" s="243">
        <v>1982</v>
      </c>
      <c r="B1988" s="194" t="str">
        <f t="shared" si="31"/>
        <v>For process emissions, the NCV can be entered for fuels used as process material. In this case, the unit for the emission factor must be chosen as "tCO2/TJ". Otherwise the NCV is ignored in the calculation of emissions.</v>
      </c>
      <c r="C1988" s="194" t="s">
        <v>3389</v>
      </c>
      <c r="F1988" s="245"/>
      <c r="G1988" s="245"/>
      <c r="H1988" s="245"/>
    </row>
    <row r="1989" spans="1:8" x14ac:dyDescent="0.35">
      <c r="A1989" s="243">
        <v>1983</v>
      </c>
      <c r="B1989" s="207" t="str">
        <f t="shared" si="31"/>
        <v>For mass balances, the NCV can be entered for informative purposes, but it is not used for emission calculation.</v>
      </c>
      <c r="C1989" s="207" t="s">
        <v>3257</v>
      </c>
      <c r="F1989" s="245"/>
      <c r="G1989" s="245"/>
      <c r="H1989" s="245"/>
    </row>
    <row r="1990" spans="1:8" x14ac:dyDescent="0.35">
      <c r="A1990" s="243">
        <v>1984</v>
      </c>
      <c r="B1990" s="201" t="str">
        <f t="shared" si="31"/>
        <v>The appropriate unit for the NCV is automatically displayed based on the selection of the AD unit. Note, however, that in accordance with what has been said on the NCV above, in case of process emissions, the unit of the NCV will only be displayed if the unit for the EF is selected to be tCO2/TJ.</v>
      </c>
      <c r="C1990" s="201" t="s">
        <v>3489</v>
      </c>
      <c r="F1990" s="245"/>
      <c r="G1990" s="245"/>
      <c r="H1990" s="245"/>
    </row>
    <row r="1991" spans="1:8" x14ac:dyDescent="0.35">
      <c r="A1991" s="243">
        <v>1985</v>
      </c>
      <c r="B1991" s="201" t="str">
        <f t="shared" si="31"/>
        <v>The emission factor is used to calculate emissions under the "standard methodology" (section B.3.1 of Annex III of the implementing Act), but not for the mass balance approach. For biomass and mixed materials, the "preliminary" emission factor must be used. This is the assumed total emission factor of a mixed fuel or material based on the total carbon content composed of biomass fraction and fossil fraction before multiplying it with the fossil fraction to result in the emission factor.</v>
      </c>
      <c r="C1991" s="201" t="s">
        <v>3259</v>
      </c>
      <c r="F1991" s="245"/>
      <c r="G1991" s="245"/>
      <c r="H1991" s="245"/>
    </row>
    <row r="1992" spans="1:8" x14ac:dyDescent="0.35">
      <c r="A1992" s="243">
        <v>1986</v>
      </c>
      <c r="B1992" s="359" t="str">
        <f t="shared" si="31"/>
        <v>Please select here either "tCO2/TJ" (default for fuels), or "tCO2/t" or "tCO2/1000Nm3" if the NCV is not to be used for the calculation of emissions. The latter applies to process emissions or in exceptional cases to fuels, if the determination of NCV is not possible without incurring unreasonable costs.</v>
      </c>
      <c r="C1992" s="359" t="s">
        <v>3258</v>
      </c>
      <c r="F1992" s="245"/>
      <c r="G1992" s="245"/>
      <c r="H1992" s="245"/>
    </row>
    <row r="1993" spans="1:8" x14ac:dyDescent="0.35">
      <c r="A1993" s="243">
        <v>1987</v>
      </c>
      <c r="B1993" s="201" t="str">
        <f t="shared" si="31"/>
        <v>The carbon content of the fuel or material. This parameter is used only for the mass balance approach (Section B.3.2 of Annex III of the implementing act).</v>
      </c>
      <c r="C1993" s="201" t="s">
        <v>3260</v>
      </c>
      <c r="F1993" s="245"/>
      <c r="G1993" s="245"/>
      <c r="H1993" s="245"/>
    </row>
    <row r="1994" spans="1:8" x14ac:dyDescent="0.35">
      <c r="A1994" s="243">
        <v>1988</v>
      </c>
      <c r="B1994" s="201" t="str">
        <f t="shared" si="31"/>
        <v xml:space="preserve">Depending on the selected unit for the activity data, the correct unit for the carbon content (either "tC/t material", or "tC/1000Nm3" for gases) is automatically displayed. </v>
      </c>
      <c r="C1994" s="201" t="s">
        <v>3261</v>
      </c>
      <c r="F1994" s="245"/>
      <c r="G1994" s="245"/>
      <c r="H1994" s="245"/>
    </row>
    <row r="1995" spans="1:8" x14ac:dyDescent="0.35">
      <c r="A1995" s="243">
        <v>1989</v>
      </c>
      <c r="B1995" s="207" t="str">
        <f t="shared" si="31"/>
        <v>In order for the emission calculation to work properly, a standard value of 100% is used if the field is left empty. Note that the unit is fixed to percent (see next point). Therefore, the value entered here must be between 100 (full oxidation) and 0 (no oxidation at all).</v>
      </c>
      <c r="C1995" s="207" t="s">
        <v>3363</v>
      </c>
      <c r="F1995" s="245"/>
      <c r="G1995" s="245"/>
      <c r="H1995" s="245"/>
    </row>
    <row r="1996" spans="1:8" x14ac:dyDescent="0.35">
      <c r="A1996" s="243">
        <v>1990</v>
      </c>
      <c r="B1996" s="207" t="str">
        <f t="shared" si="31"/>
        <v>Due to the way how Excel handles percentage values, only numbers WITHOUT percentage sign ("%") must be entered.</v>
      </c>
      <c r="C1996" s="207" t="s">
        <v>3263</v>
      </c>
      <c r="F1996" s="245"/>
      <c r="G1996" s="245"/>
      <c r="H1996" s="245"/>
    </row>
    <row r="1997" spans="1:8" x14ac:dyDescent="0.35">
      <c r="A1997" s="243">
        <v>1991</v>
      </c>
      <c r="B1997" s="201" t="str">
        <f t="shared" si="31"/>
        <v>The unit of the oxidation factor is always percent (%).</v>
      </c>
      <c r="C1997" s="201" t="s">
        <v>3262</v>
      </c>
      <c r="F1997" s="245"/>
      <c r="G1997" s="245"/>
      <c r="H1997" s="245"/>
    </row>
    <row r="1998" spans="1:8" x14ac:dyDescent="0.35">
      <c r="A1998" s="243">
        <v>1992</v>
      </c>
      <c r="B1998" s="207" t="str">
        <f t="shared" si="31"/>
        <v>In order for the emission calculation to work properly, a standard value of 100% is used if the field is left empty. Note that the unit is fixed to percent (see next point). Therefore, the value entered here must be between 100 (full yield of the process) and 0 (no reaction at all).</v>
      </c>
      <c r="C1998" s="207" t="s">
        <v>3364</v>
      </c>
      <c r="F1998" s="245"/>
      <c r="G1998" s="245"/>
      <c r="H1998" s="245"/>
    </row>
    <row r="1999" spans="1:8" x14ac:dyDescent="0.35">
      <c r="A1999" s="243">
        <v>1993</v>
      </c>
      <c r="B1999" s="201" t="str">
        <f t="shared" si="31"/>
        <v>The unit of the conversion factor is always percent (%).</v>
      </c>
      <c r="C1999" s="201" t="s">
        <v>3264</v>
      </c>
      <c r="F1999" s="245"/>
      <c r="G1999" s="245"/>
      <c r="H1999" s="245"/>
    </row>
    <row r="2000" spans="1:8" x14ac:dyDescent="0.35">
      <c r="A2000" s="243">
        <v>1994</v>
      </c>
      <c r="B2000" s="194" t="str">
        <f t="shared" si="31"/>
        <v>The entry of a biomass fraction is voluntary. If there is no biomass fraction, or if 0 is entered, the emission calculation gives automatically the result of a purely fossil fuel or material. Note that the unit is fixed to percent (see next point). Therefore, any value entered here must be between 100 (pure biomass) and 0 (no biomass at all).</v>
      </c>
      <c r="C2000" s="194" t="s">
        <v>3283</v>
      </c>
      <c r="F2000" s="245"/>
      <c r="G2000" s="245"/>
      <c r="H2000" s="245"/>
    </row>
    <row r="2001" spans="1:8" x14ac:dyDescent="0.35">
      <c r="A2001" s="243">
        <v>1995</v>
      </c>
      <c r="B2001" s="201" t="str">
        <f t="shared" si="31"/>
        <v>The unit of the biomass fraction is always percent (%).</v>
      </c>
      <c r="C2001" s="201" t="s">
        <v>3265</v>
      </c>
      <c r="F2001" s="245"/>
      <c r="G2001" s="245"/>
      <c r="H2001" s="245"/>
    </row>
    <row r="2002" spans="1:8" x14ac:dyDescent="0.35">
      <c r="A2002" s="243">
        <v>1996</v>
      </c>
      <c r="B2002" s="206" t="str">
        <f t="shared" si="31"/>
        <v>On the far right side of each block the total energy content and GHG emissions (fossil and biogenic) are calculated automatically for each source stream.</v>
      </c>
      <c r="C2002" s="206" t="s">
        <v>3252</v>
      </c>
      <c r="F2002" s="245"/>
      <c r="G2002" s="245"/>
      <c r="H2002" s="245"/>
    </row>
    <row r="2003" spans="1:8" x14ac:dyDescent="0.35">
      <c r="A2003" s="243">
        <v>1997</v>
      </c>
      <c r="B2003" s="194" t="str">
        <f t="shared" si="31"/>
        <v>If the units of activity data and emission factor are inconsistent, the message "Inconsistent!" is displayed. If the inputs are incomplete, the message "Incomplete!" is shown.</v>
      </c>
      <c r="C2003" s="194" t="s">
        <v>3366</v>
      </c>
      <c r="F2003" s="245"/>
      <c r="G2003" s="245"/>
      <c r="H2003" s="245"/>
    </row>
    <row r="2004" spans="1:8" x14ac:dyDescent="0.35">
      <c r="A2004" s="243">
        <v>1998</v>
      </c>
      <c r="B2004" s="360" t="str">
        <f t="shared" si="31"/>
        <v>The fossil emissions are the necessary basis for determining the embedded emissions of CBAM goods. The results are automatically transferred into sheet C_Emissions&amp;Energy.</v>
      </c>
      <c r="C2004" s="360" t="s">
        <v>3292</v>
      </c>
      <c r="F2004" s="245"/>
      <c r="G2004" s="245"/>
      <c r="H2004" s="245"/>
    </row>
    <row r="2005" spans="1:8" x14ac:dyDescent="0.35">
      <c r="A2005" s="243">
        <v>1999</v>
      </c>
      <c r="B2005" s="201" t="str">
        <f t="shared" si="31"/>
        <v xml:space="preserve">This block is used for entering all emissions monitored using the specific approach for PFC emissions (Implementing Act Annex III section B.7). </v>
      </c>
      <c r="C2005" s="201" t="s">
        <v>3267</v>
      </c>
      <c r="F2005" s="245"/>
      <c r="G2005" s="245"/>
      <c r="H2005" s="245"/>
    </row>
    <row r="2006" spans="1:8" x14ac:dyDescent="0.35">
      <c r="A2006" s="243">
        <v>2000</v>
      </c>
      <c r="B2006" s="201" t="str">
        <f t="shared" si="31"/>
        <v>Please provide here the type of anode technology such as Centre Worked Pre-Bake (CWPB), Vertical Stud Søderberg (VSS), etc.</v>
      </c>
      <c r="C2006" s="201" t="s">
        <v>3269</v>
      </c>
      <c r="F2006" s="245"/>
      <c r="G2006" s="245"/>
      <c r="H2006" s="245"/>
    </row>
    <row r="2007" spans="1:8" x14ac:dyDescent="0.35">
      <c r="A2007" s="243">
        <v>2001</v>
      </c>
      <c r="B2007" s="201" t="str">
        <f t="shared" si="31"/>
        <v>The unit of activity data (default: Tonnes)</v>
      </c>
      <c r="C2007" s="201" t="s">
        <v>3272</v>
      </c>
      <c r="F2007" s="245"/>
      <c r="G2007" s="245"/>
      <c r="H2007" s="245"/>
    </row>
    <row r="2008" spans="1:8" x14ac:dyDescent="0.35">
      <c r="A2008" s="243">
        <v>2002</v>
      </c>
      <c r="B2008" s="201" t="str">
        <f t="shared" si="31"/>
        <v>Further columns which are irrelevant for PFC emissions are greyed out in this table. Please scroll to the right until you reach columns relevant for PFCs.</v>
      </c>
      <c r="C2008" s="201" t="s">
        <v>3270</v>
      </c>
      <c r="F2008" s="245"/>
      <c r="G2008" s="245"/>
      <c r="H2008" s="245"/>
    </row>
    <row r="2009" spans="1:8" x14ac:dyDescent="0.35">
      <c r="A2009" s="243">
        <v>2003</v>
      </c>
      <c r="B2009" s="201" t="str">
        <f t="shared" si="31"/>
        <v>Method A: The slope emission factor (kgCF4/tAl)/(min/cell-day)</v>
      </c>
      <c r="C2009" s="201" t="s">
        <v>3221</v>
      </c>
      <c r="F2009" s="245"/>
      <c r="G2009" s="245"/>
      <c r="H2009" s="245"/>
    </row>
    <row r="2010" spans="1:8" x14ac:dyDescent="0.35">
      <c r="A2010" s="243">
        <v>2004</v>
      </c>
      <c r="B2010" s="201" t="str">
        <f t="shared" si="31"/>
        <v>Method B: The anode effect overvoltage per cell (mV)</v>
      </c>
      <c r="C2010" s="201" t="s">
        <v>3222</v>
      </c>
      <c r="F2010" s="245"/>
      <c r="G2010" s="245"/>
      <c r="H2010" s="245"/>
    </row>
    <row r="2011" spans="1:8" x14ac:dyDescent="0.35">
      <c r="A2011" s="243">
        <v>2005</v>
      </c>
      <c r="B2011" s="201" t="str">
        <f t="shared" si="31"/>
        <v>Method B: The average current efficiency (as % or values between 0 and 1)</v>
      </c>
      <c r="C2011" s="201" t="s">
        <v>3223</v>
      </c>
      <c r="F2011" s="245"/>
      <c r="G2011" s="245"/>
      <c r="H2011" s="245"/>
    </row>
    <row r="2012" spans="1:8" x14ac:dyDescent="0.35">
      <c r="A2012" s="243">
        <v>2006</v>
      </c>
      <c r="B2012" s="201" t="str">
        <f t="shared" si="31"/>
        <v>Method B: The overvoltage coefficient (‘emission factor’) (kg CF4)/(t Al mV)</v>
      </c>
      <c r="C2012" s="201" t="s">
        <v>3224</v>
      </c>
      <c r="F2012" s="245"/>
      <c r="G2012" s="245"/>
      <c r="H2012" s="245"/>
    </row>
    <row r="2013" spans="1:8" x14ac:dyDescent="0.35">
      <c r="A2013" s="243">
        <v>2007</v>
      </c>
      <c r="B2013" s="201" t="str">
        <f t="shared" si="31"/>
        <v>The weight fraction of C2F6 (t C2F6/t CF4) (both methods A and B)</v>
      </c>
      <c r="C2013" s="201" t="s">
        <v>3271</v>
      </c>
      <c r="F2013" s="245"/>
      <c r="G2013" s="245"/>
      <c r="H2013" s="245"/>
    </row>
    <row r="2014" spans="1:8" x14ac:dyDescent="0.35">
      <c r="A2014" s="243">
        <v>2008</v>
      </c>
      <c r="B2014" s="201" t="str">
        <f t="shared" si="31"/>
        <v>The emissions of CF4 calculated automatically from the previous inputs as tonnes CF4</v>
      </c>
      <c r="C2014" s="201" t="s">
        <v>3276</v>
      </c>
      <c r="F2014" s="245"/>
      <c r="G2014" s="245"/>
      <c r="H2014" s="245"/>
    </row>
    <row r="2015" spans="1:8" x14ac:dyDescent="0.35">
      <c r="A2015" s="243">
        <v>2009</v>
      </c>
      <c r="B2015" s="201" t="str">
        <f t="shared" si="31"/>
        <v>The emissions of C2F6 calculated automatically from the previous inputs as tonnes C2F6</v>
      </c>
      <c r="C2015" s="201" t="s">
        <v>3277</v>
      </c>
      <c r="F2015" s="245"/>
      <c r="G2015" s="245"/>
      <c r="H2015" s="245"/>
    </row>
    <row r="2016" spans="1:8" x14ac:dyDescent="0.35">
      <c r="A2016" s="243">
        <v>2010</v>
      </c>
      <c r="B2016" s="201" t="str">
        <f t="shared" si="31"/>
        <v>Efficiency of the collection of the fugitive PFC emissions (%)</v>
      </c>
      <c r="C2016" s="201" t="s">
        <v>3225</v>
      </c>
      <c r="F2016" s="245"/>
      <c r="G2016" s="245"/>
      <c r="H2016" s="245"/>
    </row>
    <row r="2017" spans="1:8" x14ac:dyDescent="0.35">
      <c r="A2017" s="243">
        <v>2011</v>
      </c>
      <c r="B2017" s="201" t="str">
        <f t="shared" ref="B2017:B2080" si="32">IFERROR(INDEX(C2017:M2017,$A$3-2),$C2017)</f>
        <v>The PFC emissions converted into t CO2e</v>
      </c>
      <c r="C2017" s="201" t="s">
        <v>3278</v>
      </c>
      <c r="F2017" s="245"/>
      <c r="G2017" s="245"/>
      <c r="H2017" s="245"/>
    </row>
    <row r="2018" spans="1:8" x14ac:dyDescent="0.35">
      <c r="A2018" s="243">
        <v>2012</v>
      </c>
      <c r="B2018" s="201" t="str">
        <f t="shared" si="32"/>
        <v>This block is used for entering all emissions monitored using the measurement-based approach using Continuous Emission Monitoring Systems / CEMS (Implementing Act Annex III section B.6).</v>
      </c>
      <c r="C2018" s="201" t="s">
        <v>3279</v>
      </c>
      <c r="F2018" s="245"/>
      <c r="G2018" s="245"/>
      <c r="H2018" s="245"/>
    </row>
    <row r="2019" spans="1:8" x14ac:dyDescent="0.35">
      <c r="A2019" s="243">
        <v>2013</v>
      </c>
      <c r="B2019" s="201" t="str">
        <f t="shared" si="32"/>
        <v>Further columns which are relevant for calculation-based approaches only are greyed out in this table. Please scroll to the right until you reach columns relevant for CEMS.</v>
      </c>
      <c r="C2019" s="201" t="s">
        <v>3280</v>
      </c>
      <c r="F2019" s="245"/>
      <c r="G2019" s="245"/>
      <c r="H2019" s="245"/>
    </row>
    <row r="2020" spans="1:8" x14ac:dyDescent="0.35">
      <c r="A2020" s="243">
        <v>2014</v>
      </c>
      <c r="B2020" s="206" t="str">
        <f t="shared" si="32"/>
        <v>The biomass fraction is the ratio of carbon stemming from biomass to the total carbon content of a fuel or material, expressed as percentage. In case of CEMS, it is the ratio of carbon stemming from biomass to the total carbon contained in the flue gas.</v>
      </c>
      <c r="C2020" s="206" t="s">
        <v>3281</v>
      </c>
      <c r="F2020" s="245"/>
      <c r="G2020" s="245"/>
      <c r="H2020" s="245"/>
    </row>
    <row r="2021" spans="1:8" x14ac:dyDescent="0.35">
      <c r="A2021" s="243">
        <v>2015</v>
      </c>
      <c r="B2021" s="194" t="str">
        <f t="shared" si="32"/>
        <v>The entry of a biomass fraction is voluntary. If there is no biomass fraction, or if 0 is entered, the emission calculation gives automatically the result of purely fossil emissions. for N2O emissions, no biomass is irrelevant. Note that the unit is fixed to percent (see next point). Therefore, any value entered here must be between 100 (pure biomass) and 0 (no biomass at all).</v>
      </c>
      <c r="C2021" s="194" t="s">
        <v>3282</v>
      </c>
      <c r="F2021" s="245"/>
      <c r="G2021" s="245"/>
      <c r="H2021" s="245"/>
    </row>
    <row r="2022" spans="1:8" x14ac:dyDescent="0.35">
      <c r="A2022" s="243">
        <v>2016</v>
      </c>
      <c r="B2022" s="201" t="str">
        <f t="shared" si="32"/>
        <v>The weighted average hourly concentration of the GHG measured.</v>
      </c>
      <c r="C2022" s="201" t="s">
        <v>3284</v>
      </c>
      <c r="F2022" s="245"/>
      <c r="G2022" s="245"/>
      <c r="H2022" s="245"/>
    </row>
    <row r="2023" spans="1:8" x14ac:dyDescent="0.35">
      <c r="A2023" s="243">
        <v>2017</v>
      </c>
      <c r="B2023" s="201" t="str">
        <f t="shared" si="32"/>
        <v>The unit in which the hourly average concentration is to be entered in this table. It is always set to g/Nm³.</v>
      </c>
      <c r="C2023" s="201" t="s">
        <v>3285</v>
      </c>
      <c r="F2023" s="245"/>
      <c r="G2023" s="245"/>
      <c r="H2023" s="245"/>
    </row>
    <row r="2024" spans="1:8" x14ac:dyDescent="0.35">
      <c r="A2024" s="243">
        <v>2018</v>
      </c>
      <c r="B2024" s="201" t="str">
        <f t="shared" si="32"/>
        <v>The total hours of operation of the continuous emission measurement during the reporting period.</v>
      </c>
      <c r="C2024" s="201" t="s">
        <v>3286</v>
      </c>
      <c r="F2024" s="245"/>
      <c r="G2024" s="245"/>
      <c r="H2024" s="245"/>
    </row>
    <row r="2025" spans="1:8" x14ac:dyDescent="0.35">
      <c r="A2025" s="243">
        <v>2019</v>
      </c>
      <c r="B2025" s="201" t="str">
        <f t="shared" si="32"/>
        <v>The unit in which the operating hours are to be entered in this table. It is always set to h/period.</v>
      </c>
      <c r="C2025" s="201" t="s">
        <v>3291</v>
      </c>
      <c r="F2025" s="245"/>
      <c r="G2025" s="245"/>
      <c r="H2025" s="245"/>
    </row>
    <row r="2026" spans="1:8" x14ac:dyDescent="0.35">
      <c r="A2026" s="243">
        <v>2020</v>
      </c>
      <c r="B2026" s="201" t="str">
        <f t="shared" si="32"/>
        <v>The unit in which the flue gas flow is to be entered in this table. It is always set to 1000Nm3/h.</v>
      </c>
      <c r="C2026" s="201" t="s">
        <v>3293</v>
      </c>
      <c r="F2026" s="245"/>
      <c r="G2026" s="245"/>
      <c r="H2026" s="245"/>
    </row>
    <row r="2027" spans="1:8" x14ac:dyDescent="0.35">
      <c r="A2027" s="243">
        <v>2021</v>
      </c>
      <c r="B2027" s="201" t="str">
        <f t="shared" si="32"/>
        <v>The total quantity (mass) of the GHG monitored using CEMS in the reporting period.</v>
      </c>
      <c r="C2027" s="201" t="s">
        <v>3294</v>
      </c>
      <c r="F2027" s="245"/>
      <c r="G2027" s="245"/>
      <c r="H2027" s="245"/>
    </row>
    <row r="2028" spans="1:8" x14ac:dyDescent="0.35">
      <c r="A2028" s="243">
        <v>2022</v>
      </c>
      <c r="B2028" s="201" t="str">
        <f t="shared" si="32"/>
        <v>The unit in which the mass of GHG emitted is calculated in this table. It is always set to tonnes.</v>
      </c>
      <c r="C2028" s="201" t="s">
        <v>3295</v>
      </c>
      <c r="F2028" s="245"/>
      <c r="G2028" s="245"/>
      <c r="H2028" s="245"/>
    </row>
    <row r="2029" spans="1:8" x14ac:dyDescent="0.35">
      <c r="A2029" s="243">
        <v>2023</v>
      </c>
      <c r="B2029" s="201" t="str">
        <f t="shared" si="32"/>
        <v>The GWP (global warming potential) of the GHG monitored.</v>
      </c>
      <c r="C2029" s="201" t="s">
        <v>3296</v>
      </c>
      <c r="F2029" s="245"/>
      <c r="G2029" s="245"/>
      <c r="H2029" s="245"/>
    </row>
    <row r="2030" spans="1:8" x14ac:dyDescent="0.35">
      <c r="A2030" s="243">
        <v>2024</v>
      </c>
      <c r="B2030" s="201" t="str">
        <f t="shared" si="32"/>
        <v>The energy content of the fuels or materials entering the production process during the reporting period. In case of CEMS this cannot be automatically determined but needs to be input by the user.</v>
      </c>
      <c r="C2030" s="201" t="s">
        <v>3297</v>
      </c>
      <c r="F2030" s="245"/>
      <c r="G2030" s="245"/>
      <c r="H2030" s="245"/>
    </row>
    <row r="2031" spans="1:8" x14ac:dyDescent="0.35">
      <c r="A2031" s="243">
        <v>2025</v>
      </c>
      <c r="B2031" s="360" t="str">
        <f t="shared" si="32"/>
        <v>Emissions (tCO2e)</v>
      </c>
      <c r="C2031" s="360" t="s">
        <v>3298</v>
      </c>
      <c r="F2031" s="245"/>
      <c r="G2031" s="245"/>
      <c r="H2031" s="245"/>
    </row>
    <row r="2032" spans="1:8" x14ac:dyDescent="0.35">
      <c r="A2032" s="243">
        <v>2026</v>
      </c>
      <c r="B2032" s="358" t="str">
        <f t="shared" si="32"/>
        <v>In sheet "D_Processes" the required data inputs are necessary to calculate the emissions attributed to each production process, based on which the specific embedded emissions of the goods category are calculated in this template.</v>
      </c>
      <c r="C2032" s="358" t="s">
        <v>3303</v>
      </c>
      <c r="F2032" s="245"/>
      <c r="G2032" s="245"/>
      <c r="H2032" s="245"/>
    </row>
    <row r="2033" spans="1:8" x14ac:dyDescent="0.25">
      <c r="A2033" s="243">
        <v>2027</v>
      </c>
      <c r="B2033" s="361" t="str">
        <f t="shared" si="32"/>
        <v>General information on each production process</v>
      </c>
      <c r="C2033" s="361" t="s">
        <v>3308</v>
      </c>
      <c r="F2033" s="245"/>
      <c r="G2033" s="245"/>
      <c r="H2033" s="245"/>
    </row>
    <row r="2034" spans="1:8" x14ac:dyDescent="0.35">
      <c r="A2034" s="243">
        <v>2028</v>
      </c>
      <c r="B2034" s="207" t="str">
        <f t="shared" si="32"/>
        <v>This block is used to input production amounts ("Activity levels") of each production process, and to provide the material balance in case goods produced in the installation are used as precursors in other production processes within the installation.</v>
      </c>
      <c r="C2034" s="207" t="s">
        <v>3490</v>
      </c>
      <c r="F2034" s="245"/>
      <c r="G2034" s="245"/>
      <c r="H2034" s="245"/>
    </row>
    <row r="2035" spans="1:8" x14ac:dyDescent="0.35">
      <c r="A2035" s="243">
        <v>2029</v>
      </c>
      <c r="B2035" s="194" t="str">
        <f t="shared" si="32"/>
        <v>Note: According to the current text of Section A.4, point (b) of Annex III of the Implementing act, separate production processes must be defined where separate production routes are used for the same aggregated goods category.</v>
      </c>
      <c r="C2035" s="194" t="s">
        <v>3304</v>
      </c>
      <c r="F2035" s="245"/>
      <c r="G2035" s="245"/>
      <c r="H2035" s="245"/>
    </row>
    <row r="2036" spans="1:8" x14ac:dyDescent="0.35">
      <c r="A2036" s="243">
        <v>2030</v>
      </c>
      <c r="B2036" s="207" t="str">
        <f t="shared" si="32"/>
        <v>Because production processes can be defined in sheet "A_InstData" in a very flexible way, it is not possible to automatically select the appropriate production route here. Please enter zero for routes that do not apply in your installation's situation.</v>
      </c>
      <c r="C2036" s="207" t="s">
        <v>3374</v>
      </c>
      <c r="F2036" s="245"/>
      <c r="G2036" s="245"/>
      <c r="H2036" s="245"/>
    </row>
    <row r="2037" spans="1:8" x14ac:dyDescent="0.35">
      <c r="A2037" s="243">
        <v>2031</v>
      </c>
      <c r="B2037" s="207" t="str">
        <f t="shared" si="32"/>
        <v>Under point ii. the share put on the market is displayed for control purposes. Furthermore point iii. tells you if this is the complete amount (100%) of product. If it is 100%, the next section (consumed within the installation) is not relevant.</v>
      </c>
      <c r="C2037" s="207" t="s">
        <v>3305</v>
      </c>
      <c r="F2037" s="245"/>
      <c r="G2037" s="245"/>
      <c r="H2037" s="245"/>
    </row>
    <row r="2038" spans="1:8" x14ac:dyDescent="0.35">
      <c r="A2038" s="243">
        <v>2032</v>
      </c>
      <c r="B2038" s="201" t="str">
        <f t="shared" si="32"/>
        <v>Please provide here the total amount of goods that are consumed in each listed production process as input to be further processed into the goods produced in those processes. Please do not leave any yellow cells empty. Enter zero ("0") if the good is not consumed by the specific process. Where all of the goods are reported as placed on the market under point b), this section will be greyed out and no inputs are required here.</v>
      </c>
      <c r="C2038" s="201" t="s">
        <v>3306</v>
      </c>
      <c r="F2038" s="245"/>
      <c r="G2038" s="245"/>
      <c r="H2038" s="245"/>
    </row>
    <row r="2039" spans="1:8" x14ac:dyDescent="0.35">
      <c r="A2039" s="243">
        <v>2033</v>
      </c>
      <c r="B2039" s="206" t="str">
        <f t="shared" si="32"/>
        <v>Please provide here the total amount of goods that are consumed in production processes within the installation which produce goods that are not covered by the scope of the CBAM. Do not leave empty, but enter 0 if applicable.</v>
      </c>
      <c r="C2039" s="206" t="s">
        <v>3307</v>
      </c>
      <c r="F2039" s="245"/>
      <c r="G2039" s="245"/>
      <c r="H2039" s="245"/>
    </row>
    <row r="2040" spans="1:8" x14ac:dyDescent="0.35">
      <c r="A2040" s="243">
        <v>2034</v>
      </c>
      <c r="B2040" s="201" t="str">
        <f t="shared" si="32"/>
        <v>This block is used for entering parameters necessary to calculate attributed emissions of the production process in accordance with the Implementing Act, Annex III section F.1.</v>
      </c>
      <c r="C2040" s="201" t="s">
        <v>3309</v>
      </c>
      <c r="F2040" s="245"/>
      <c r="G2040" s="245"/>
      <c r="H2040" s="245"/>
    </row>
    <row r="2041" spans="1:8" x14ac:dyDescent="0.35">
      <c r="A2041" s="243">
        <v>2035</v>
      </c>
      <c r="B2041" s="207" t="str">
        <f t="shared" si="32"/>
        <v>Waste gases are particularly relevant in integrated iron &amp; steel production. They are flue gases containing high concentrations of incompletely oxidised carbon, for example, any coke oven gas imported into the blast furnace, or blast furnace gas exported from the production process to produce electricity.</v>
      </c>
      <c r="C2041" s="207" t="s">
        <v>3310</v>
      </c>
      <c r="F2041" s="245"/>
      <c r="G2041" s="245"/>
      <c r="H2041" s="245"/>
    </row>
    <row r="2042" spans="1:8" x14ac:dyDescent="0.35">
      <c r="A2042" s="243">
        <v>2036</v>
      </c>
      <c r="B2042" s="201" t="str">
        <f t="shared" si="32"/>
        <v>Please enter here the amount of direct emissions of the production process within the reporting period. Include all emissions directly linked to and therefore attributable to the production process taking into consideration the further provisions below.</v>
      </c>
      <c r="C2042" s="201" t="s">
        <v>3311</v>
      </c>
      <c r="F2042" s="245"/>
      <c r="G2042" s="245"/>
      <c r="H2042" s="245"/>
    </row>
    <row r="2043" spans="1:8" x14ac:dyDescent="0.35">
      <c r="A2043" s="243">
        <v>2037</v>
      </c>
      <c r="B2043" s="201" t="str">
        <f t="shared" si="32"/>
        <v>Emissions shall only be attributed to ONE production process reported for this installation. Values entered here must therefore NOT include any emissions linked to the production of the precursors that defined as another 'production process'. Otherwise the template would double-count the embedded emissions.</v>
      </c>
      <c r="C2043" s="201" t="s">
        <v>3312</v>
      </c>
      <c r="F2043" s="245"/>
      <c r="G2043" s="245"/>
      <c r="H2043" s="245"/>
    </row>
    <row r="2044" spans="1:8" x14ac:dyDescent="0.35">
      <c r="A2044" s="243">
        <v>2038</v>
      </c>
      <c r="B2044" s="201" t="str">
        <f t="shared" si="32"/>
        <v>Measureable heat (e.g. steam): Emissions associated with fuel input into boilers can be either included here as DirEm* or via the 'import of measurable heat' below, but must not be reported twice.</v>
      </c>
      <c r="C2044" s="201" t="s">
        <v>3313</v>
      </c>
      <c r="F2044" s="245"/>
      <c r="G2044" s="245"/>
      <c r="H2044" s="245"/>
    </row>
    <row r="2045" spans="1:8" x14ac:dyDescent="0.35">
      <c r="A2045" s="243">
        <v>2039</v>
      </c>
      <c r="B2045" s="201" t="str">
        <f t="shared" si="32"/>
        <v>If a boiler or CHP supplies heat to several production processes or other installations, the approach to report "imported heat" is preferred. If the heat is produced in a CHP, the emissions have to be split between heat and electricity. The CHP Tool can help in calculating this split.</v>
      </c>
      <c r="C2045" s="201" t="s">
        <v>3314</v>
      </c>
      <c r="F2045" s="245"/>
      <c r="G2045" s="245"/>
      <c r="H2045" s="245"/>
    </row>
    <row r="2046" spans="1:8" x14ac:dyDescent="0.35">
      <c r="A2046" s="243">
        <v>2040</v>
      </c>
      <c r="B2046" s="201" t="str">
        <f t="shared" si="32"/>
        <v>Please enter here the amounts of net measurable heat (e.g. steam) being imported to (e.g. from connected heat supplying installations) or exported from the production process (e.g. heat recovery from the furnace and exported from the production process).</v>
      </c>
      <c r="C2046" s="201" t="s">
        <v>3315</v>
      </c>
      <c r="F2046" s="245"/>
      <c r="G2046" s="245"/>
      <c r="H2046" s="245"/>
    </row>
    <row r="2047" spans="1:8" x14ac:dyDescent="0.35">
      <c r="A2047" s="243">
        <v>2041</v>
      </c>
      <c r="B2047" s="201" t="str">
        <f t="shared" si="32"/>
        <v>For the emission factor (EF) of the heat, please take into account the efficiency of the boiler. For example: The EF of the fuel from which the heat is produced is 96 t CO2/TJ; the boiler efficiency is 90%. Therefore, the EF to be reported here would be 96 divided by 90% = 106.67 t CO2/TJ.</v>
      </c>
      <c r="C2047" s="201" t="s">
        <v>3316</v>
      </c>
      <c r="F2047" s="245"/>
      <c r="G2047" s="245"/>
      <c r="H2047" s="245"/>
    </row>
    <row r="2048" spans="1:8" x14ac:dyDescent="0.35">
      <c r="A2048" s="243">
        <v>2042</v>
      </c>
      <c r="B2048" s="201" t="str">
        <f t="shared" si="32"/>
        <v>Where the EF of exported heat is unknown or not clearly defined (e.g. heat recovery from furnaces or from exothermic chemical processes), the standard emission factor of the fuel most commonly used in the country and industrial sector, assuming a boiler efficiency of 90%, should be used.</v>
      </c>
      <c r="C2048" s="201" t="s">
        <v>3317</v>
      </c>
      <c r="F2048" s="245"/>
      <c r="G2048" s="245"/>
      <c r="H2048" s="245"/>
    </row>
    <row r="2049" spans="1:8" x14ac:dyDescent="0.35">
      <c r="A2049" s="243">
        <v>2043</v>
      </c>
      <c r="B2049" s="201" t="str">
        <f t="shared" si="32"/>
        <v>Further to the waste gas related provisions described above under DirEm*, please provide here the net amounts of waste gases imported from other processes or installations and consumed in this production process, as well as any amounts of waste gases exported from and consumed outside the production process.</v>
      </c>
      <c r="C2049" s="201" t="s">
        <v>3318</v>
      </c>
      <c r="F2049" s="245"/>
      <c r="G2049" s="245"/>
      <c r="H2049" s="245"/>
    </row>
    <row r="2050" spans="1:8" x14ac:dyDescent="0.35">
      <c r="A2050" s="243">
        <v>2044</v>
      </c>
      <c r="B2050" s="201" t="str">
        <f t="shared" si="32"/>
        <v>The emission factor of the waste gases will not impact the emissions attributed to this production process, due to the special rules for waste gases. Their input here is therefore optional.</v>
      </c>
      <c r="C2050" s="201" t="s">
        <v>3319</v>
      </c>
      <c r="F2050" s="245"/>
      <c r="G2050" s="245"/>
      <c r="H2050" s="245"/>
    </row>
    <row r="2051" spans="1:8" x14ac:dyDescent="0.35">
      <c r="A2051" s="243">
        <v>2045</v>
      </c>
      <c r="B2051" s="201" t="str">
        <f t="shared" si="32"/>
        <v>Please enter the weighted average emission factor of the electricity consumed using one of the methods for determination of this factor listed below (referencing the applicable section in Annex III of the Implementing Act).</v>
      </c>
      <c r="C2051" s="201" t="s">
        <v>3320</v>
      </c>
      <c r="F2051" s="245"/>
      <c r="G2051" s="245"/>
      <c r="H2051" s="245"/>
    </row>
    <row r="2052" spans="1:8" x14ac:dyDescent="0.35">
      <c r="A2052" s="243">
        <v>2046</v>
      </c>
      <c r="B2052" s="201" t="str">
        <f t="shared" si="32"/>
        <v>The EF of the electricity can be determined by the following methods:</v>
      </c>
      <c r="C2052" s="201" t="s">
        <v>3237</v>
      </c>
      <c r="F2052" s="245"/>
      <c r="G2052" s="245"/>
      <c r="H2052" s="245"/>
    </row>
    <row r="2053" spans="1:8" x14ac:dyDescent="0.35">
      <c r="A2053" s="243">
        <v>2047</v>
      </c>
      <c r="B2053" s="207" t="str">
        <f t="shared" si="32"/>
        <v>EF based on IEA data, provided by the European Commission</v>
      </c>
      <c r="C2053" s="207" t="s">
        <v>3238</v>
      </c>
      <c r="F2053" s="245"/>
      <c r="G2053" s="245"/>
      <c r="H2053" s="245"/>
    </row>
    <row r="2054" spans="1:8" x14ac:dyDescent="0.35">
      <c r="A2054" s="243">
        <v>2048</v>
      </c>
      <c r="B2054" s="201" t="str">
        <f t="shared" si="32"/>
        <v>EF based on other publicly available data representing either the average EF or the CO2 emission factor as in section 4.3 of Annex IV of the CBAM Regulation.</v>
      </c>
      <c r="C2054" s="201" t="s">
        <v>3321</v>
      </c>
      <c r="F2054" s="245"/>
      <c r="G2054" s="245"/>
      <c r="H2054" s="245"/>
    </row>
    <row r="2055" spans="1:8" x14ac:dyDescent="0.35">
      <c r="A2055" s="243">
        <v>2049</v>
      </c>
      <c r="B2055" s="201" t="str">
        <f t="shared" si="32"/>
        <v>EF of electricity produced in the installation other than by cogeneration</v>
      </c>
      <c r="C2055" s="201" t="s">
        <v>3239</v>
      </c>
      <c r="F2055" s="245"/>
      <c r="G2055" s="245"/>
      <c r="H2055" s="245"/>
    </row>
    <row r="2056" spans="1:8" x14ac:dyDescent="0.35">
      <c r="A2056" s="243">
        <v>2050</v>
      </c>
      <c r="B2056" s="201" t="str">
        <f t="shared" si="32"/>
        <v>EF of electricity produced in the installation by cogeneration</v>
      </c>
      <c r="C2056" s="201" t="s">
        <v>3240</v>
      </c>
      <c r="F2056" s="245"/>
      <c r="G2056" s="245"/>
      <c r="H2056" s="245"/>
    </row>
    <row r="2057" spans="1:8" x14ac:dyDescent="0.35">
      <c r="A2057" s="243">
        <v>2051</v>
      </c>
      <c r="B2057" s="201" t="str">
        <f t="shared" si="32"/>
        <v>EF of electricity produced outside the installation (received from a source with a direct technical link)</v>
      </c>
      <c r="C2057" s="201" t="s">
        <v>3241</v>
      </c>
      <c r="F2057" s="245"/>
      <c r="G2057" s="245"/>
      <c r="H2057" s="245"/>
    </row>
    <row r="2058" spans="1:8" x14ac:dyDescent="0.35">
      <c r="A2058" s="243">
        <v>2052</v>
      </c>
      <c r="B2058" s="201" t="str">
        <f t="shared" si="32"/>
        <v>EF of electricity produced outside the installation (received from a producer under a power purchase agreement)</v>
      </c>
      <c r="C2058" s="201" t="s">
        <v>3242</v>
      </c>
      <c r="F2058" s="245"/>
      <c r="G2058" s="245"/>
      <c r="H2058" s="245"/>
    </row>
    <row r="2059" spans="1:8" x14ac:dyDescent="0.35">
      <c r="A2059" s="243">
        <v>2053</v>
      </c>
      <c r="B2059" s="358" t="str">
        <f t="shared" si="32"/>
        <v>In sheet "E_PurchPrec" the required data inputs are necessary to calculate the embedded emissions of the goods produced in the installation using purchased precursors. The sheet serves for listing the information required in line with section E of Annex III of the Implementing Act.</v>
      </c>
      <c r="C2059" s="358" t="s">
        <v>3322</v>
      </c>
      <c r="F2059" s="245"/>
      <c r="G2059" s="245"/>
      <c r="H2059" s="245"/>
    </row>
    <row r="2060" spans="1:8" x14ac:dyDescent="0.35">
      <c r="A2060" s="243">
        <v>2054</v>
      </c>
      <c r="B2060" s="201" t="str">
        <f t="shared" si="32"/>
        <v xml:space="preserve">Please provide here the total amount of purchased precursor consumed in the reporting period, distinguishing amounts by the relevant production route by which the precursor was produced, if known. </v>
      </c>
      <c r="C2060" s="201" t="s">
        <v>3324</v>
      </c>
      <c r="F2060" s="245"/>
      <c r="G2060" s="245"/>
      <c r="H2060" s="245"/>
    </row>
    <row r="2061" spans="1:8" x14ac:dyDescent="0.35">
      <c r="A2061" s="243">
        <v>2055</v>
      </c>
      <c r="B2061" s="201" t="str">
        <f t="shared" si="32"/>
        <v>Under this point, please provide information how much of the precursor has been consumed during the reporting period in each production process within the installation.</v>
      </c>
      <c r="C2061" s="201" t="s">
        <v>3325</v>
      </c>
      <c r="F2061" s="245"/>
      <c r="G2061" s="245"/>
      <c r="H2061" s="245"/>
    </row>
    <row r="2062" spans="1:8" x14ac:dyDescent="0.35">
      <c r="A2062" s="243">
        <v>2056</v>
      </c>
      <c r="B2062" s="201" t="str">
        <f t="shared" si="32"/>
        <v>For completeness of data, please enter here the amount of the precursor not used for the production of CBAM goods within the installation. This includes transfer to other installations or sale of the precursor.</v>
      </c>
      <c r="C2062" s="201" t="s">
        <v>3327</v>
      </c>
      <c r="F2062" s="245"/>
      <c r="G2062" s="245"/>
      <c r="H2062" s="245"/>
    </row>
    <row r="2063" spans="1:8" x14ac:dyDescent="0.35">
      <c r="A2063" s="243">
        <v>2057</v>
      </c>
      <c r="B2063" s="201" t="str">
        <f t="shared" si="32"/>
        <v>This is an automatic calculation "a-(b+c)". Please ensure that this value is zero.</v>
      </c>
      <c r="C2063" s="201" t="s">
        <v>3328</v>
      </c>
      <c r="F2063" s="245"/>
      <c r="G2063" s="245"/>
      <c r="H2063" s="245"/>
    </row>
    <row r="2064" spans="1:8" x14ac:dyDescent="0.35">
      <c r="A2064" s="243">
        <v>2058</v>
      </c>
      <c r="B2064" s="206" t="str">
        <f t="shared" si="32"/>
        <v>Please enter here the values obtained from the supplier of the precursor, and the data source given by the supplier.</v>
      </c>
      <c r="C2064" s="206" t="s">
        <v>3333</v>
      </c>
      <c r="F2064" s="245"/>
      <c r="G2064" s="245"/>
      <c r="H2064" s="245"/>
    </row>
    <row r="2065" spans="1:8" x14ac:dyDescent="0.35">
      <c r="A2065" s="243">
        <v>2059</v>
      </c>
      <c r="B2065" s="194" t="str">
        <f t="shared" si="32"/>
        <v>As information source you may choose whether the producer has determined (measured) the data, or whether the default value provided by the European Commission was used.</v>
      </c>
      <c r="C2065" s="194" t="s">
        <v>3334</v>
      </c>
      <c r="F2065" s="245"/>
      <c r="G2065" s="245"/>
      <c r="H2065" s="245"/>
    </row>
    <row r="2066" spans="1:8" x14ac:dyDescent="0.35">
      <c r="A2066" s="243">
        <v>2060</v>
      </c>
      <c r="B2066" s="201" t="str">
        <f t="shared" si="32"/>
        <v>Please enter the specific direct embedded emissions, i.e. the embedded emissions value per tonne of precursor. If obtained from the supplier, use the most recent available data. Values are to be expressed as tCO2e per tonne precursor, i.e. covering all greenhouse gases relevant.</v>
      </c>
      <c r="C2066" s="201" t="s">
        <v>3337</v>
      </c>
      <c r="F2066" s="245"/>
      <c r="G2066" s="245"/>
      <c r="H2066" s="245"/>
    </row>
    <row r="2067" spans="1:8" x14ac:dyDescent="0.35">
      <c r="A2067" s="243">
        <v>2061</v>
      </c>
      <c r="B2067" s="201" t="str">
        <f t="shared" si="32"/>
        <v>Please enter the value for the electricity consumption per tonne of precursor. If obtained from the supplier, use the most recent available data.</v>
      </c>
      <c r="C2067" s="201" t="s">
        <v>3335</v>
      </c>
      <c r="F2067" s="245"/>
      <c r="G2067" s="245"/>
      <c r="H2067" s="245"/>
    </row>
    <row r="2068" spans="1:8" x14ac:dyDescent="0.35">
      <c r="A2068" s="243">
        <v>2062</v>
      </c>
      <c r="B2068" s="201" t="str">
        <f t="shared" si="32"/>
        <v>Please enter the applicable emission factor (EF) for electricity used for the production of the precursor. The following options can be chosen as data source:</v>
      </c>
      <c r="C2068" s="201" t="s">
        <v>3336</v>
      </c>
      <c r="F2068" s="245"/>
      <c r="G2068" s="245"/>
      <c r="H2068" s="245"/>
    </row>
    <row r="2069" spans="1:8" x14ac:dyDescent="0.35">
      <c r="A2069" s="243">
        <v>2063</v>
      </c>
      <c r="B2069" s="201" t="str">
        <f t="shared" si="32"/>
        <v>The specific embedded indirect emissions are calculated by the template as electricity consumed times the emission factor.</v>
      </c>
      <c r="C2069" s="201" t="s">
        <v>3491</v>
      </c>
      <c r="F2069" s="245"/>
      <c r="G2069" s="245"/>
      <c r="H2069" s="245"/>
    </row>
    <row r="2070" spans="1:8" x14ac:dyDescent="0.35">
      <c r="A2070" s="243">
        <v>2064</v>
      </c>
      <c r="B2070" s="202" t="str">
        <f t="shared" si="32"/>
        <v>If you used default values for at least one parameter, you have to provide a justification for the use of the default value. Please select one from the drop-down list.</v>
      </c>
      <c r="C2070" s="202" t="s">
        <v>3338</v>
      </c>
      <c r="F2070" s="245"/>
      <c r="G2070" s="245"/>
      <c r="H2070" s="245"/>
    </row>
    <row r="2071" spans="1:8" x14ac:dyDescent="0.35">
      <c r="A2071" s="243">
        <v>2065</v>
      </c>
      <c r="B2071" s="358" t="str">
        <f t="shared" si="32"/>
        <v>Information should be provided for each type of good imported into the EU. The type of goods should be listed as disaggregated as possible, i.e. splitting type of goods by their CN codes using as many digits as possible.</v>
      </c>
      <c r="C2071" s="358" t="s">
        <v>3349</v>
      </c>
      <c r="F2071" s="245"/>
      <c r="G2071" s="245"/>
      <c r="H2071" s="245"/>
    </row>
    <row r="2072" spans="1:8" x14ac:dyDescent="0.35">
      <c r="A2072" s="243">
        <v>2066</v>
      </c>
      <c r="B2072" s="201" t="str">
        <f t="shared" si="32"/>
        <v>The full text name of the selected CN category will be displayed here automatically after selecting the CN code.</v>
      </c>
      <c r="C2072" s="201" t="s">
        <v>3350</v>
      </c>
      <c r="F2072" s="245"/>
      <c r="G2072" s="245"/>
      <c r="H2072" s="245"/>
    </row>
    <row r="2073" spans="1:8" x14ac:dyDescent="0.35">
      <c r="A2073" s="243">
        <v>2067</v>
      </c>
      <c r="B2073" s="206" t="str">
        <f t="shared" si="32"/>
        <v>Data related to the specific embedded emissions (SEE, direct/indirect/total) will be displayed automatically based on entries in previous sheets, including the embedded electricity and the source based on which the emission factor (EF) of the electricity consumption is determined.</v>
      </c>
      <c r="C2073" s="206" t="s">
        <v>3351</v>
      </c>
      <c r="F2073" s="245"/>
      <c r="G2073" s="245"/>
      <c r="H2073" s="245"/>
    </row>
    <row r="2074" spans="1:8" x14ac:dyDescent="0.35">
      <c r="A2074" s="243">
        <v>2068</v>
      </c>
      <c r="B2074" s="207" t="str">
        <f t="shared" si="32"/>
        <v>The unit for all SEE values is t CO2e per tonne of product. For electricity as product SEE is in the unit of t CO2e per MWh.</v>
      </c>
      <c r="C2074" s="207" t="s">
        <v>3352</v>
      </c>
      <c r="F2074" s="245"/>
      <c r="G2074" s="245"/>
      <c r="H2074" s="245"/>
    </row>
    <row r="2075" spans="1:8" x14ac:dyDescent="0.35">
      <c r="A2075" s="243">
        <v>2069</v>
      </c>
      <c r="B2075" s="206" t="str">
        <f t="shared" si="32"/>
        <v>The source of the emission factor for electricity. The following options (based on the related sections of Annex III of the Implementing Act) are available:</v>
      </c>
      <c r="C2075" s="206" t="s">
        <v>3353</v>
      </c>
      <c r="F2075" s="245"/>
      <c r="G2075" s="245"/>
      <c r="H2075" s="245"/>
    </row>
    <row r="2076" spans="1:8" x14ac:dyDescent="0.35">
      <c r="A2076" s="243">
        <v>2070</v>
      </c>
      <c r="B2076" s="206" t="str">
        <f t="shared" si="32"/>
        <v>Specific embedded electricity consumption of the production process, i.e. including any embedded electricity consumption in other production processes within the installation and purchased precursors.</v>
      </c>
      <c r="C2076" s="206" t="s">
        <v>3377</v>
      </c>
      <c r="F2076" s="245"/>
      <c r="G2076" s="245"/>
      <c r="H2076" s="245"/>
    </row>
    <row r="2077" spans="1:8" x14ac:dyDescent="0.35">
      <c r="A2077" s="243">
        <v>2071</v>
      </c>
      <c r="B2077" s="201" t="str">
        <f t="shared" si="32"/>
        <v>For steel goods, the identification number of the specific steel mill (also known as the "heat number") where a particular batch of raw materials was produced, where known. Information provided here may just refer to the parts of this number identifying the steel mill, not the individual batches as well.</v>
      </c>
      <c r="C2077" s="201" t="s">
        <v>3226</v>
      </c>
      <c r="F2077" s="245"/>
      <c r="G2077" s="245"/>
      <c r="H2077" s="245"/>
    </row>
    <row r="2078" spans="1:8" x14ac:dyDescent="0.35">
      <c r="A2078" s="243">
        <v>2072</v>
      </c>
      <c r="B2078" s="201" t="str">
        <f t="shared" si="32"/>
        <v>This parameter is relevant for the production of cement. Please provide here the clinker factor (i.e. clinker to cement ratio), expressed as mass % of clinker content in the cement.</v>
      </c>
      <c r="C2078" s="201" t="s">
        <v>3354</v>
      </c>
      <c r="F2078" s="245"/>
      <c r="G2078" s="245"/>
      <c r="H2078" s="245"/>
    </row>
    <row r="2079" spans="1:8" x14ac:dyDescent="0.35">
      <c r="A2079" s="243">
        <v>2073</v>
      </c>
      <c r="B2079" s="201" t="str">
        <f t="shared" si="32"/>
        <v>This parameter is relevant for the production of ammonia. Please provide here the concentration of ammonia, if in hydrous solution, expressed as %, or enter 100% for pure/anhydrous ammonia.</v>
      </c>
      <c r="C2079" s="201" t="s">
        <v>3355</v>
      </c>
      <c r="F2079" s="245"/>
      <c r="G2079" s="245"/>
      <c r="H2079" s="245"/>
    </row>
    <row r="2080" spans="1:8" ht="12" x14ac:dyDescent="0.35">
      <c r="A2080" s="243">
        <v>2074</v>
      </c>
      <c r="B2080" s="208" t="str">
        <f t="shared" si="32"/>
        <v>General note:</v>
      </c>
      <c r="C2080" s="208" t="s">
        <v>3356</v>
      </c>
      <c r="F2080" s="245"/>
      <c r="G2080" s="245"/>
      <c r="H2080" s="245"/>
    </row>
    <row r="2081" spans="1:8" x14ac:dyDescent="0.35">
      <c r="A2081" s="243">
        <v>2075</v>
      </c>
      <c r="B2081" s="201" t="str">
        <f t="shared" ref="B2081:B2117" si="33">IFERROR(INDEX(C2081:M2081,$A$3-2),$C2081)</f>
        <v>Based on your input on the share of embedded emissions covered by a carbon price, the related part of the specific embedded emissions of the good are displayed here in t CO2e per tonne product (or per MWh electricity).</v>
      </c>
      <c r="C2081" s="201" t="s">
        <v>3358</v>
      </c>
      <c r="F2081" s="245"/>
      <c r="G2081" s="245"/>
      <c r="H2081" s="245"/>
    </row>
    <row r="2082" spans="1:8" x14ac:dyDescent="0.35">
      <c r="A2082" s="243">
        <v>2076</v>
      </c>
      <c r="B2082" s="201" t="str">
        <f t="shared" si="33"/>
        <v>Please select the code for the applicable currency in which the carbon price is being due. The next column displays the full name of the currency.</v>
      </c>
      <c r="C2082" s="201" t="s">
        <v>3357</v>
      </c>
      <c r="F2082" s="245"/>
      <c r="G2082" s="245"/>
      <c r="H2082" s="245"/>
    </row>
    <row r="2083" spans="1:8" x14ac:dyDescent="0.35">
      <c r="A2083" s="243">
        <v>2077</v>
      </c>
      <c r="B2083" s="201" t="str">
        <f t="shared" si="33"/>
        <v>Please enter here the carbon price due per tonne or MWh (as applicable) of product in the relevant currency. This value shall not include any rebate such as free allocation or financial compensation. Where the tool in sheet F was used, values should equal results displayed in column L there.</v>
      </c>
      <c r="C2083" s="201" t="s">
        <v>3218</v>
      </c>
      <c r="F2083" s="245"/>
      <c r="G2083" s="245"/>
      <c r="H2083" s="245"/>
    </row>
    <row r="2084" spans="1:8" x14ac:dyDescent="0.35">
      <c r="A2084" s="243">
        <v>2078</v>
      </c>
      <c r="B2084" s="201" t="str">
        <f t="shared" si="33"/>
        <v>Based on your input on the share of embedded emissions covered by a carbon price rebate, the related part of the specific embedded emissions of the good are displayed here in t CO2e per tonne product (or per MWh electricity).</v>
      </c>
      <c r="C2084" s="201" t="s">
        <v>3359</v>
      </c>
      <c r="F2084" s="245"/>
      <c r="G2084" s="245"/>
      <c r="H2084" s="245"/>
    </row>
    <row r="2085" spans="1:8" x14ac:dyDescent="0.35">
      <c r="A2085" s="243">
        <v>2079</v>
      </c>
      <c r="B2085" s="201" t="str">
        <f t="shared" si="33"/>
        <v>Please enter here the rebate per tonne or MWh (as applicable) of product covered by the rebate in the relevant currency. Where the tool in sheet F was used, values should equal results displayed in column M there.</v>
      </c>
      <c r="C2085" s="201" t="s">
        <v>3219</v>
      </c>
      <c r="F2085" s="245"/>
      <c r="G2085" s="245"/>
      <c r="H2085" s="245"/>
    </row>
    <row r="2086" spans="1:8" x14ac:dyDescent="0.35">
      <c r="A2086" s="243">
        <v>2080</v>
      </c>
      <c r="B2086" s="209" t="str">
        <f t="shared" si="33"/>
        <v>The result is the effective carbon price due per tonne of CO2 equivalent, i.e. the carbon price due less any rebates. Where the tool in sheet F was used, values should equal results displayed in column N there.</v>
      </c>
      <c r="C2086" s="209" t="s">
        <v>3220</v>
      </c>
      <c r="F2086" s="245"/>
      <c r="G2086" s="245"/>
      <c r="H2086" s="245"/>
    </row>
    <row r="2087" spans="1:8" ht="13" x14ac:dyDescent="0.3">
      <c r="A2087" s="243">
        <v>2081</v>
      </c>
      <c r="B2087" s="362" t="str">
        <f t="shared" si="33"/>
        <v>Activity level</v>
      </c>
      <c r="C2087" s="362" t="s">
        <v>3375</v>
      </c>
      <c r="F2087" s="245"/>
      <c r="G2087" s="245"/>
      <c r="H2087" s="245"/>
    </row>
    <row r="2088" spans="1:8" ht="13" x14ac:dyDescent="0.3">
      <c r="A2088" s="243">
        <v>2082</v>
      </c>
      <c r="B2088" s="362" t="str">
        <f t="shared" si="33"/>
        <v>unit</v>
      </c>
      <c r="C2088" s="362" t="s">
        <v>3376</v>
      </c>
      <c r="F2088" s="245"/>
      <c r="G2088" s="245"/>
      <c r="H2088" s="245"/>
    </row>
    <row r="2089" spans="1:8" ht="12" x14ac:dyDescent="0.35">
      <c r="A2089" s="243">
        <v>2083</v>
      </c>
      <c r="B2089" s="363" t="str">
        <f t="shared" si="33"/>
        <v>Example: a precursor has specific embedded emissions of 0,8 tonnes of CO2e per tonne. The 'mass share' is 0,3 tonnes of precursor consumed per tonne of production from the relevant 'production process'. Under the block of the relevant 'production process', the value for 'SEE' for this precursor will therefore be displayed as 0,24 tonnes CO2e per tonne.</v>
      </c>
      <c r="C2089" s="363" t="s">
        <v>3348</v>
      </c>
      <c r="F2089" s="245"/>
      <c r="G2089" s="245"/>
      <c r="H2089" s="245"/>
    </row>
    <row r="2090" spans="1:8" ht="12" x14ac:dyDescent="0.35">
      <c r="A2090" s="243">
        <v>2084</v>
      </c>
      <c r="B2090" s="363" t="str">
        <f t="shared" si="33"/>
        <v>Specific embedded electricity consumption the production process, including any electricity embedded in any precursors consumed in the process.</v>
      </c>
      <c r="C2090" s="363" t="s">
        <v>3230</v>
      </c>
      <c r="F2090" s="245"/>
      <c r="G2090" s="245"/>
      <c r="H2090" s="245"/>
    </row>
    <row r="2091" spans="1:8" ht="12.5" x14ac:dyDescent="0.25">
      <c r="A2091" s="243">
        <v>2085</v>
      </c>
      <c r="B2091" s="2" t="str">
        <f t="shared" si="33"/>
        <v>Transitional</v>
      </c>
      <c r="C2091" s="2" t="s">
        <v>118</v>
      </c>
      <c r="F2091" s="245"/>
      <c r="G2091" s="245"/>
      <c r="H2091" s="245"/>
    </row>
    <row r="2092" spans="1:8" ht="12.5" x14ac:dyDescent="0.25">
      <c r="A2092" s="243">
        <v>2086</v>
      </c>
      <c r="B2092" s="344" t="str">
        <f t="shared" si="33"/>
        <v>Definitive</v>
      </c>
      <c r="C2092" s="344" t="s">
        <v>119</v>
      </c>
      <c r="F2092" s="245"/>
      <c r="G2092" s="245"/>
      <c r="H2092" s="245"/>
    </row>
    <row r="2093" spans="1:8" ht="12.5" x14ac:dyDescent="0.25">
      <c r="A2093" s="243">
        <v>2087</v>
      </c>
      <c r="B2093" s="335" t="str">
        <f t="shared" si="33"/>
        <v>h/period</v>
      </c>
      <c r="C2093" s="335" t="s">
        <v>3287</v>
      </c>
      <c r="F2093" s="245"/>
      <c r="G2093" s="245"/>
      <c r="H2093" s="245"/>
    </row>
    <row r="2094" spans="1:8" ht="12.5" x14ac:dyDescent="0.25">
      <c r="A2094" s="243">
        <v>2088</v>
      </c>
      <c r="B2094" s="300" t="str">
        <f t="shared" si="33"/>
        <v>Inconsistent!</v>
      </c>
      <c r="C2094" s="300" t="s">
        <v>3365</v>
      </c>
      <c r="F2094" s="245"/>
      <c r="G2094" s="245"/>
      <c r="H2094" s="245"/>
    </row>
    <row r="2095" spans="1:8" ht="12.5" x14ac:dyDescent="0.25">
      <c r="A2095" s="243">
        <v>2089</v>
      </c>
      <c r="B2095" s="300" t="str">
        <f t="shared" si="33"/>
        <v>Unknown</v>
      </c>
      <c r="C2095" s="300" t="s">
        <v>3331</v>
      </c>
      <c r="F2095" s="245"/>
      <c r="G2095" s="245"/>
      <c r="H2095" s="245"/>
    </row>
    <row r="2096" spans="1:8" ht="13" x14ac:dyDescent="0.3">
      <c r="A2096" s="243">
        <v>2090</v>
      </c>
      <c r="B2096" s="345" t="str">
        <f t="shared" si="33"/>
        <v>Indirect emissions relevant?</v>
      </c>
      <c r="C2096" s="345" t="s">
        <v>29</v>
      </c>
      <c r="F2096" s="245"/>
      <c r="G2096" s="245"/>
      <c r="H2096" s="245"/>
    </row>
    <row r="2097" spans="1:8" ht="13" x14ac:dyDescent="0.3">
      <c r="A2097" s="243">
        <v>2091</v>
      </c>
      <c r="B2097" s="345" t="str">
        <f t="shared" si="33"/>
        <v>Relevant precursors</v>
      </c>
      <c r="C2097" s="345" t="s">
        <v>31</v>
      </c>
      <c r="F2097" s="245"/>
      <c r="G2097" s="245"/>
      <c r="H2097" s="245"/>
    </row>
    <row r="2098" spans="1:8" ht="13" x14ac:dyDescent="0.3">
      <c r="A2098" s="243">
        <v>2092</v>
      </c>
      <c r="B2098" s="124" t="str">
        <f t="shared" si="33"/>
        <v>CBAM good</v>
      </c>
      <c r="C2098" s="124" t="s">
        <v>22</v>
      </c>
      <c r="F2098" s="245"/>
      <c r="G2098" s="245"/>
      <c r="H2098" s="245"/>
    </row>
    <row r="2099" spans="1:8" ht="13" x14ac:dyDescent="0.3">
      <c r="A2099" s="243">
        <v>2093</v>
      </c>
      <c r="B2099" s="124" t="str">
        <f t="shared" si="33"/>
        <v>Indir.em relevant? (definitive)</v>
      </c>
      <c r="C2099" s="124" t="s">
        <v>3301</v>
      </c>
      <c r="F2099" s="245"/>
      <c r="G2099" s="245"/>
      <c r="H2099" s="245"/>
    </row>
    <row r="2100" spans="1:8" ht="13" x14ac:dyDescent="0.3">
      <c r="A2100" s="243">
        <v>2094</v>
      </c>
      <c r="B2100" s="124" t="str">
        <f t="shared" si="33"/>
        <v>Indir.em relevant? (transitional</v>
      </c>
      <c r="C2100" s="124" t="s">
        <v>3302</v>
      </c>
      <c r="F2100" s="245"/>
      <c r="G2100" s="245"/>
      <c r="H2100" s="245"/>
    </row>
    <row r="2101" spans="1:8" ht="13" x14ac:dyDescent="0.3">
      <c r="A2101" s="243">
        <v>2095</v>
      </c>
      <c r="B2101" s="124" t="str">
        <f t="shared" si="33"/>
        <v>Production route relevant?</v>
      </c>
      <c r="C2101" s="124" t="s">
        <v>28</v>
      </c>
      <c r="F2101" s="245"/>
      <c r="G2101" s="245"/>
      <c r="H2101" s="245"/>
    </row>
    <row r="2102" spans="1:8" ht="13" x14ac:dyDescent="0.3">
      <c r="A2102" s="243">
        <v>2096</v>
      </c>
      <c r="B2102" s="124" t="str">
        <f t="shared" si="33"/>
        <v>Address</v>
      </c>
      <c r="C2102" s="124" t="s">
        <v>25</v>
      </c>
      <c r="F2102" s="245"/>
      <c r="G2102" s="245"/>
      <c r="H2102" s="245"/>
    </row>
    <row r="2103" spans="1:8" ht="13" x14ac:dyDescent="0.3">
      <c r="A2103" s="243">
        <v>2097</v>
      </c>
      <c r="B2103" s="345" t="str">
        <f t="shared" si="33"/>
        <v>Special parameters to be reported</v>
      </c>
      <c r="C2103" s="345" t="s">
        <v>279</v>
      </c>
      <c r="F2103" s="245"/>
      <c r="G2103" s="245"/>
      <c r="H2103" s="245"/>
    </row>
    <row r="2104" spans="1:8" ht="15" customHeight="1" x14ac:dyDescent="0.35">
      <c r="A2104" s="243">
        <v>2098</v>
      </c>
      <c r="B2104" s="367" t="str">
        <f t="shared" si="33"/>
        <v>Minor errors corrected:
Sheet a_contents: Broken hyperlinks fixed
Sheet A: Double reference to PP17 (section 5) corrected
Sheet E: Wrong guidance text under item v. corrected</v>
      </c>
      <c r="C2104" s="367" t="s">
        <v>3499</v>
      </c>
      <c r="F2104" s="245"/>
      <c r="G2104" s="245"/>
      <c r="H2104" s="245"/>
    </row>
    <row r="2105" spans="1:8" x14ac:dyDescent="0.35">
      <c r="A2105" s="243">
        <v>2099</v>
      </c>
      <c r="B2105" s="244" t="str">
        <f t="shared" si="33"/>
        <v>Regional Emissions Trading System</v>
      </c>
      <c r="C2105" s="244" t="s">
        <v>3507</v>
      </c>
      <c r="F2105" s="245"/>
      <c r="G2105" s="245"/>
      <c r="H2105" s="245"/>
    </row>
    <row r="2106" spans="1:8" x14ac:dyDescent="0.35">
      <c r="A2106" s="243">
        <v>2100</v>
      </c>
      <c r="B2106" s="244" t="str">
        <f t="shared" si="33"/>
        <v>Carbon Levy</v>
      </c>
      <c r="C2106" s="244" t="s">
        <v>3509</v>
      </c>
      <c r="F2106" s="245"/>
      <c r="G2106" s="245"/>
      <c r="H2106" s="245"/>
    </row>
    <row r="2107" spans="1:8" x14ac:dyDescent="0.35">
      <c r="A2107" s="243">
        <v>2101</v>
      </c>
      <c r="B2107" s="244" t="str">
        <f t="shared" si="33"/>
        <v>Carbon Fee</v>
      </c>
      <c r="C2107" s="244" t="s">
        <v>3508</v>
      </c>
      <c r="F2107" s="245"/>
      <c r="G2107" s="245"/>
      <c r="H2107" s="245"/>
    </row>
    <row r="2108" spans="1:8" ht="12" x14ac:dyDescent="0.3">
      <c r="A2108" s="243">
        <v>2102</v>
      </c>
      <c r="B2108" s="181" t="str">
        <f t="shared" si="33"/>
        <v>Aluminium slabs, not alloyed, unwrought</v>
      </c>
      <c r="C2108" s="181" t="s">
        <v>3521</v>
      </c>
    </row>
    <row r="2109" spans="1:8" ht="12" x14ac:dyDescent="0.3">
      <c r="A2109" s="243">
        <v>2103</v>
      </c>
      <c r="B2109" s="181" t="str">
        <f t="shared" si="33"/>
        <v>Aluminium, not alloyed, unwrought (excl. slabs)</v>
      </c>
      <c r="C2109" s="181" t="s">
        <v>3524</v>
      </c>
    </row>
    <row r="2110" spans="1:8" ht="12" x14ac:dyDescent="0.3">
      <c r="A2110" s="243">
        <v>2104</v>
      </c>
      <c r="B2110" s="181" t="str">
        <f t="shared" si="33"/>
        <v>Unwrought aluminium alloys in the form of slabs</v>
      </c>
      <c r="C2110" s="181" t="s">
        <v>3527</v>
      </c>
    </row>
    <row r="2111" spans="1:8" ht="12" x14ac:dyDescent="0.3">
      <c r="A2111" s="243">
        <v>2105</v>
      </c>
      <c r="B2111" s="181" t="str">
        <f t="shared" si="33"/>
        <v>Unwrought aluminium alloys in the form of billets</v>
      </c>
      <c r="C2111" s="181" t="s">
        <v>3530</v>
      </c>
    </row>
    <row r="2112" spans="1:8" ht="12.5" x14ac:dyDescent="0.35">
      <c r="A2112" s="243">
        <v>2106</v>
      </c>
      <c r="B2112" s="55" t="str">
        <f t="shared" si="33"/>
        <v>Carbon price instrument:</v>
      </c>
      <c r="C2112" s="55" t="s">
        <v>3531</v>
      </c>
    </row>
    <row r="2113" spans="1:8" x14ac:dyDescent="0.35">
      <c r="A2113" s="243">
        <v>2107</v>
      </c>
      <c r="B2113" s="368" t="str">
        <f t="shared" si="33"/>
        <v>Description and indication of legal act for the carbon price, and for possible rebate or other form of compensation obtained.</v>
      </c>
      <c r="C2113" s="368" t="s">
        <v>3532</v>
      </c>
    </row>
    <row r="2114" spans="1:8" ht="12.5" x14ac:dyDescent="0.35">
      <c r="A2114" s="243">
        <v>2108</v>
      </c>
      <c r="B2114" s="323" t="str">
        <f t="shared" si="33"/>
        <v>Any additional information:</v>
      </c>
      <c r="C2114" s="323" t="s">
        <v>3533</v>
      </c>
    </row>
    <row r="2115" spans="1:8" x14ac:dyDescent="0.35">
      <c r="A2115" s="243">
        <v>2109</v>
      </c>
      <c r="B2115" s="368" t="str">
        <f t="shared" si="33"/>
        <v>Any additional information you would like to provide to the reporting declarant.</v>
      </c>
      <c r="C2115" s="368" t="s">
        <v>3534</v>
      </c>
    </row>
    <row r="2116" spans="1:8" ht="15" customHeight="1" x14ac:dyDescent="0.35">
      <c r="A2116" s="243">
        <v>2110</v>
      </c>
      <c r="B2116" s="367" t="str">
        <f t="shared" si="33"/>
        <v>Minor revision of the CN code list, field for further information on carbon price instruments added</v>
      </c>
      <c r="C2116" s="367" t="s">
        <v>3536</v>
      </c>
    </row>
    <row r="2117" spans="1:8" ht="13" x14ac:dyDescent="0.35">
      <c r="A2117" s="243">
        <v>2111</v>
      </c>
      <c r="B2117" s="74" t="str">
        <f t="shared" si="33"/>
        <v>Further information</v>
      </c>
      <c r="C2117" s="74" t="s">
        <v>3537</v>
      </c>
    </row>
    <row r="2118" spans="1:8" ht="14.5" customHeight="1" x14ac:dyDescent="0.35">
      <c r="A2118" s="243">
        <v>2112</v>
      </c>
      <c r="B2118" s="371" t="str">
        <f t="shared" ref="B2118:B2125" si="34">IFERROR(INDEX(C2118:M2118,$A$3-2),$C2118)</f>
        <v>Conditional format bug in sheet Summary_Products corrected</v>
      </c>
      <c r="C2118" s="371" t="s">
        <v>3538</v>
      </c>
    </row>
    <row r="2119" spans="1:8" x14ac:dyDescent="0.25">
      <c r="A2119" s="243">
        <v>2113</v>
      </c>
      <c r="B2119" s="373" t="str">
        <f t="shared" si="34"/>
        <v>Remark on how to enter default values for indirect embedded emissions</v>
      </c>
      <c r="C2119" s="373" t="s">
        <v>3539</v>
      </c>
      <c r="H2119" s="372"/>
    </row>
    <row r="2120" spans="1:8" x14ac:dyDescent="0.35">
      <c r="A2120" s="243">
        <v>2114</v>
      </c>
      <c r="B2120" s="374" t="str">
        <f t="shared" si="34"/>
        <v>With regard to indirect specific embedded emissions, the Commission published default values. If the operator wants to make use of these values, the following approach has to be taken for correctly report also the specific electricity consumption:</v>
      </c>
      <c r="C2120" s="374" t="s">
        <v>3540</v>
      </c>
      <c r="H2120" s="372"/>
    </row>
    <row r="2121" spans="1:8" x14ac:dyDescent="0.35">
      <c r="A2121" s="243">
        <v>2115</v>
      </c>
      <c r="B2121" s="375" t="str">
        <f t="shared" si="34"/>
        <v xml:space="preserve">First determine the applicable emission factor for electricity in the country of origin of the purchased precursor (options in accordance with point iii. above). </v>
      </c>
      <c r="C2121" s="375" t="s">
        <v>3541</v>
      </c>
      <c r="H2121" s="372"/>
    </row>
    <row r="2122" spans="1:8" x14ac:dyDescent="0.35">
      <c r="A2122" s="243">
        <v>2116</v>
      </c>
      <c r="B2122" s="375" t="str">
        <f t="shared" si="34"/>
        <v>Secondly, divide the default value for the indirect specific embedded emissions by that emission factor. The result is the specific electricity consumption that is to be entered in field ii.</v>
      </c>
      <c r="C2122" s="375" t="s">
        <v>3542</v>
      </c>
      <c r="H2122" s="372"/>
    </row>
    <row r="2123" spans="1:8" x14ac:dyDescent="0.35">
      <c r="A2123" s="243">
        <v>2117</v>
      </c>
      <c r="B2123" s="375" t="str">
        <f t="shared" si="34"/>
        <v>Enter the emission factor determined in the first step in field iii.</v>
      </c>
      <c r="C2123" s="375" t="s">
        <v>3543</v>
      </c>
      <c r="H2123" s="372"/>
    </row>
    <row r="2124" spans="1:8" x14ac:dyDescent="0.35">
      <c r="A2124" s="243">
        <v>2118</v>
      </c>
      <c r="B2124" s="376" t="str">
        <f t="shared" si="34"/>
        <v>As a result, the default value for the indirect specific embedded emissions should be displayed under point iv. Please make sure that the units used in your calculation, in particular for the emission factor for electricity is consistent with the units displayed in the template.</v>
      </c>
      <c r="C2124" s="376" t="s">
        <v>3544</v>
      </c>
      <c r="H2124" s="372"/>
    </row>
    <row r="2125" spans="1:8" ht="26" x14ac:dyDescent="0.3">
      <c r="A2125" s="243">
        <v>2119</v>
      </c>
      <c r="B2125" s="218" t="str">
        <f t="shared" si="34"/>
        <v>Electricity EF (tCO2/MWh)</v>
      </c>
      <c r="C2125" s="218" t="s">
        <v>3546</v>
      </c>
    </row>
  </sheetData>
  <sheetProtection sheet="1" objects="1" scenarios="1" formatCells="0" formatColumns="0" formatRows="0"/>
  <autoFilter ref="A4:K2107" xr:uid="{00000000-0009-0000-0000-000011000000}"/>
  <pageMargins left="0.7" right="0.7" top="0.78740157499999996" bottom="0.78740157499999996"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1">
    <tabColor theme="2"/>
  </sheetPr>
  <dimension ref="A1:E90"/>
  <sheetViews>
    <sheetView zoomScaleNormal="100" workbookViewId="0">
      <pane xSplit="1" ySplit="5" topLeftCell="B6" activePane="bottomRight" state="frozen"/>
      <selection activeCell="B2" sqref="B2:F2"/>
      <selection pane="topRight" activeCell="B2" sqref="B2:F2"/>
      <selection pane="bottomLeft" activeCell="B2" sqref="B2:F2"/>
      <selection pane="bottomRight" activeCell="B2" sqref="B2:F2"/>
    </sheetView>
  </sheetViews>
  <sheetFormatPr defaultColWidth="11.453125" defaultRowHeight="14" x14ac:dyDescent="0.3"/>
  <cols>
    <col min="1" max="1" width="23.453125" style="18" customWidth="1"/>
    <col min="2" max="2" width="34.7265625" style="18" customWidth="1"/>
    <col min="3" max="3" width="15.1796875" style="18" customWidth="1"/>
    <col min="4" max="4" width="15.453125" style="18" customWidth="1"/>
    <col min="5" max="5" width="11.453125" style="18"/>
    <col min="6" max="16384" width="11.453125" style="86"/>
  </cols>
  <sheetData>
    <row r="1" spans="1:5" ht="14.5" thickBot="1" x14ac:dyDescent="0.35">
      <c r="A1" s="11" t="s">
        <v>369</v>
      </c>
    </row>
    <row r="2" spans="1:5" ht="14.5" thickBot="1" x14ac:dyDescent="0.35">
      <c r="A2" s="19" t="s">
        <v>370</v>
      </c>
      <c r="B2" s="20" t="s">
        <v>3368</v>
      </c>
    </row>
    <row r="3" spans="1:5" ht="14.5" thickBot="1" x14ac:dyDescent="0.35">
      <c r="A3" s="21" t="s">
        <v>371</v>
      </c>
      <c r="B3" s="22">
        <v>45639</v>
      </c>
      <c r="C3" s="23" t="str">
        <f>IF(ISNUMBER(MATCH(B3,A14:A28,0)),VLOOKUP(B3,A14:B28,2,FALSE),"---")</f>
        <v>CBAM SEE Communication V2_UBA_en_131224.xls</v>
      </c>
      <c r="D3" s="24"/>
      <c r="E3" s="25"/>
    </row>
    <row r="4" spans="1:5" x14ac:dyDescent="0.3">
      <c r="A4" s="26" t="s">
        <v>372</v>
      </c>
      <c r="B4" s="27" t="s">
        <v>381</v>
      </c>
    </row>
    <row r="5" spans="1:5" ht="14.5" thickBot="1" x14ac:dyDescent="0.35">
      <c r="A5" s="28" t="s">
        <v>374</v>
      </c>
      <c r="B5" s="29" t="s">
        <v>375</v>
      </c>
    </row>
    <row r="7" spans="1:5" x14ac:dyDescent="0.3">
      <c r="A7" s="11" t="s">
        <v>376</v>
      </c>
    </row>
    <row r="8" spans="1:5" x14ac:dyDescent="0.3">
      <c r="A8" s="12" t="s">
        <v>521</v>
      </c>
      <c r="B8" s="30"/>
      <c r="C8" s="12" t="s">
        <v>522</v>
      </c>
    </row>
    <row r="9" spans="1:5" x14ac:dyDescent="0.3">
      <c r="A9" s="12" t="s">
        <v>3368</v>
      </c>
      <c r="B9" s="30"/>
      <c r="C9" s="12" t="s">
        <v>3369</v>
      </c>
    </row>
    <row r="10" spans="1:5" x14ac:dyDescent="0.3">
      <c r="A10" s="12"/>
      <c r="B10" s="30"/>
      <c r="C10" s="12"/>
    </row>
    <row r="11" spans="1:5" x14ac:dyDescent="0.3">
      <c r="A11" s="12"/>
      <c r="B11" s="30"/>
      <c r="C11" s="12"/>
    </row>
    <row r="13" spans="1:5" x14ac:dyDescent="0.3">
      <c r="A13" s="13" t="s">
        <v>377</v>
      </c>
      <c r="B13" s="14" t="s">
        <v>378</v>
      </c>
      <c r="C13" s="14" t="s">
        <v>379</v>
      </c>
      <c r="D13" s="31"/>
    </row>
    <row r="14" spans="1:5" x14ac:dyDescent="0.3">
      <c r="A14" s="32">
        <v>45159</v>
      </c>
      <c r="B14" s="33" t="s">
        <v>3370</v>
      </c>
      <c r="C14" s="15" t="s">
        <v>3206</v>
      </c>
      <c r="D14" s="34"/>
    </row>
    <row r="15" spans="1:5" x14ac:dyDescent="0.3">
      <c r="A15" s="35">
        <v>45222</v>
      </c>
      <c r="B15" s="36" t="s">
        <v>3371</v>
      </c>
      <c r="C15" s="16" t="s">
        <v>3208</v>
      </c>
      <c r="D15" s="37"/>
    </row>
    <row r="16" spans="1:5" x14ac:dyDescent="0.3">
      <c r="A16" s="35">
        <v>45237</v>
      </c>
      <c r="B16" s="36" t="s">
        <v>3372</v>
      </c>
      <c r="C16" s="16" t="s">
        <v>3403</v>
      </c>
      <c r="D16" s="37"/>
    </row>
    <row r="17" spans="1:4" x14ac:dyDescent="0.3">
      <c r="A17" s="35">
        <v>45370</v>
      </c>
      <c r="B17" s="36" t="str">
        <f t="shared" ref="B17:B28" si="0">IF(ISBLANK($A17),"---", VLOOKUP($B$2,$A$8:$C$11,3,0) &amp; "_" &amp; VLOOKUP($B$4,$A$31:$B$63,2,0)&amp;"_"&amp;VLOOKUP($B$5,$A$66:$B$90,2,0)&amp;"_"&amp; TEXT(DAY($A17),"0#")&amp; TEXT(MONTH($A17),"0#")&amp; TEXT(YEAR($A17)-2000,"0#")&amp;".xls")</f>
        <v>CBAM SEE Communication V2_UBA_en_190324.xls</v>
      </c>
      <c r="C17" s="16" t="s">
        <v>3243</v>
      </c>
      <c r="D17" s="37"/>
    </row>
    <row r="18" spans="1:4" x14ac:dyDescent="0.3">
      <c r="A18" s="35">
        <v>45390</v>
      </c>
      <c r="B18" s="36" t="str">
        <f t="shared" si="0"/>
        <v>CBAM SEE Communication V2_UBA_en_080424.xls</v>
      </c>
      <c r="C18" s="16" t="s">
        <v>3500</v>
      </c>
      <c r="D18" s="37"/>
    </row>
    <row r="19" spans="1:4" x14ac:dyDescent="0.3">
      <c r="A19" s="35">
        <v>45448</v>
      </c>
      <c r="B19" s="36" t="str">
        <f t="shared" si="0"/>
        <v>CBAM SEE Communication V2_UBA_en_050624.xls</v>
      </c>
      <c r="C19" s="16" t="s">
        <v>3535</v>
      </c>
      <c r="D19" s="37"/>
    </row>
    <row r="20" spans="1:4" x14ac:dyDescent="0.3">
      <c r="A20" s="35">
        <v>45639</v>
      </c>
      <c r="B20" s="36" t="str">
        <f t="shared" si="0"/>
        <v>CBAM SEE Communication V2_UBA_en_131224.xls</v>
      </c>
      <c r="C20" s="16" t="s">
        <v>3545</v>
      </c>
      <c r="D20" s="37"/>
    </row>
    <row r="21" spans="1:4" x14ac:dyDescent="0.3">
      <c r="A21" s="35"/>
      <c r="B21" s="36" t="str">
        <f t="shared" si="0"/>
        <v>---</v>
      </c>
      <c r="C21" s="16"/>
      <c r="D21" s="37"/>
    </row>
    <row r="22" spans="1:4" x14ac:dyDescent="0.3">
      <c r="A22" s="35"/>
      <c r="B22" s="36" t="str">
        <f t="shared" si="0"/>
        <v>---</v>
      </c>
      <c r="C22" s="16"/>
      <c r="D22" s="37"/>
    </row>
    <row r="23" spans="1:4" x14ac:dyDescent="0.3">
      <c r="A23" s="35"/>
      <c r="B23" s="36" t="str">
        <f t="shared" si="0"/>
        <v>---</v>
      </c>
      <c r="C23" s="16"/>
      <c r="D23" s="37"/>
    </row>
    <row r="24" spans="1:4" x14ac:dyDescent="0.3">
      <c r="A24" s="35"/>
      <c r="B24" s="36" t="str">
        <f t="shared" si="0"/>
        <v>---</v>
      </c>
      <c r="C24" s="16"/>
      <c r="D24" s="37"/>
    </row>
    <row r="25" spans="1:4" x14ac:dyDescent="0.3">
      <c r="A25" s="35"/>
      <c r="B25" s="36" t="str">
        <f t="shared" si="0"/>
        <v>---</v>
      </c>
      <c r="C25" s="16"/>
      <c r="D25" s="37"/>
    </row>
    <row r="26" spans="1:4" x14ac:dyDescent="0.3">
      <c r="A26" s="35"/>
      <c r="B26" s="36" t="str">
        <f t="shared" si="0"/>
        <v>---</v>
      </c>
      <c r="C26" s="16"/>
      <c r="D26" s="37"/>
    </row>
    <row r="27" spans="1:4" x14ac:dyDescent="0.3">
      <c r="A27" s="35"/>
      <c r="B27" s="36" t="str">
        <f t="shared" si="0"/>
        <v>---</v>
      </c>
      <c r="C27" s="16"/>
      <c r="D27" s="37"/>
    </row>
    <row r="28" spans="1:4" x14ac:dyDescent="0.3">
      <c r="A28" s="38"/>
      <c r="B28" s="39" t="str">
        <f t="shared" si="0"/>
        <v>---</v>
      </c>
      <c r="C28" s="40"/>
      <c r="D28" s="41"/>
    </row>
    <row r="30" spans="1:4" x14ac:dyDescent="0.3">
      <c r="A30" s="11" t="s">
        <v>372</v>
      </c>
    </row>
    <row r="31" spans="1:4" x14ac:dyDescent="0.3">
      <c r="A31" s="42" t="s">
        <v>373</v>
      </c>
      <c r="B31" s="42" t="s">
        <v>380</v>
      </c>
    </row>
    <row r="32" spans="1:4" x14ac:dyDescent="0.3">
      <c r="A32" s="42" t="s">
        <v>381</v>
      </c>
      <c r="B32" s="42" t="s">
        <v>382</v>
      </c>
    </row>
    <row r="33" spans="1:2" x14ac:dyDescent="0.3">
      <c r="A33" s="42" t="s">
        <v>383</v>
      </c>
      <c r="B33" s="42" t="s">
        <v>384</v>
      </c>
    </row>
    <row r="34" spans="1:2" x14ac:dyDescent="0.3">
      <c r="A34" s="42" t="s">
        <v>385</v>
      </c>
      <c r="B34" s="42" t="s">
        <v>386</v>
      </c>
    </row>
    <row r="35" spans="1:2" x14ac:dyDescent="0.3">
      <c r="A35" s="42" t="s">
        <v>387</v>
      </c>
      <c r="B35" s="42" t="s">
        <v>388</v>
      </c>
    </row>
    <row r="36" spans="1:2" x14ac:dyDescent="0.3">
      <c r="A36" s="42" t="s">
        <v>389</v>
      </c>
      <c r="B36" s="42" t="s">
        <v>390</v>
      </c>
    </row>
    <row r="37" spans="1:2" x14ac:dyDescent="0.3">
      <c r="A37" s="42" t="s">
        <v>391</v>
      </c>
      <c r="B37" s="42" t="s">
        <v>392</v>
      </c>
    </row>
    <row r="38" spans="1:2" x14ac:dyDescent="0.3">
      <c r="A38" s="42" t="s">
        <v>393</v>
      </c>
      <c r="B38" s="42" t="s">
        <v>394</v>
      </c>
    </row>
    <row r="39" spans="1:2" x14ac:dyDescent="0.3">
      <c r="A39" s="42" t="s">
        <v>395</v>
      </c>
      <c r="B39" s="42" t="s">
        <v>396</v>
      </c>
    </row>
    <row r="40" spans="1:2" x14ac:dyDescent="0.3">
      <c r="A40" s="42" t="s">
        <v>397</v>
      </c>
      <c r="B40" s="42" t="s">
        <v>398</v>
      </c>
    </row>
    <row r="41" spans="1:2" x14ac:dyDescent="0.3">
      <c r="A41" s="42" t="s">
        <v>399</v>
      </c>
      <c r="B41" s="42" t="s">
        <v>400</v>
      </c>
    </row>
    <row r="42" spans="1:2" x14ac:dyDescent="0.3">
      <c r="A42" s="42" t="s">
        <v>401</v>
      </c>
      <c r="B42" s="42" t="s">
        <v>402</v>
      </c>
    </row>
    <row r="43" spans="1:2" x14ac:dyDescent="0.3">
      <c r="A43" s="42" t="s">
        <v>403</v>
      </c>
      <c r="B43" s="42" t="s">
        <v>404</v>
      </c>
    </row>
    <row r="44" spans="1:2" x14ac:dyDescent="0.3">
      <c r="A44" s="42" t="s">
        <v>405</v>
      </c>
      <c r="B44" s="42" t="s">
        <v>406</v>
      </c>
    </row>
    <row r="45" spans="1:2" x14ac:dyDescent="0.3">
      <c r="A45" s="42" t="s">
        <v>407</v>
      </c>
      <c r="B45" s="42" t="s">
        <v>408</v>
      </c>
    </row>
    <row r="46" spans="1:2" x14ac:dyDescent="0.3">
      <c r="A46" s="42" t="s">
        <v>409</v>
      </c>
      <c r="B46" s="42" t="s">
        <v>410</v>
      </c>
    </row>
    <row r="47" spans="1:2" x14ac:dyDescent="0.3">
      <c r="A47" s="42" t="s">
        <v>411</v>
      </c>
      <c r="B47" s="42" t="s">
        <v>412</v>
      </c>
    </row>
    <row r="48" spans="1:2" x14ac:dyDescent="0.3">
      <c r="A48" s="42" t="s">
        <v>413</v>
      </c>
      <c r="B48" s="42" t="s">
        <v>414</v>
      </c>
    </row>
    <row r="49" spans="1:2" x14ac:dyDescent="0.3">
      <c r="A49" s="42" t="s">
        <v>415</v>
      </c>
      <c r="B49" s="42" t="s">
        <v>416</v>
      </c>
    </row>
    <row r="50" spans="1:2" x14ac:dyDescent="0.3">
      <c r="A50" s="42" t="s">
        <v>417</v>
      </c>
      <c r="B50" s="42" t="s">
        <v>418</v>
      </c>
    </row>
    <row r="51" spans="1:2" x14ac:dyDescent="0.3">
      <c r="A51" s="42" t="s">
        <v>419</v>
      </c>
      <c r="B51" s="42" t="s">
        <v>420</v>
      </c>
    </row>
    <row r="52" spans="1:2" x14ac:dyDescent="0.3">
      <c r="A52" s="42" t="s">
        <v>421</v>
      </c>
      <c r="B52" s="42" t="s">
        <v>422</v>
      </c>
    </row>
    <row r="53" spans="1:2" x14ac:dyDescent="0.3">
      <c r="A53" s="42" t="s">
        <v>423</v>
      </c>
      <c r="B53" s="42" t="s">
        <v>424</v>
      </c>
    </row>
    <row r="54" spans="1:2" x14ac:dyDescent="0.3">
      <c r="A54" s="42" t="s">
        <v>425</v>
      </c>
      <c r="B54" s="42" t="s">
        <v>426</v>
      </c>
    </row>
    <row r="55" spans="1:2" x14ac:dyDescent="0.3">
      <c r="A55" s="42" t="s">
        <v>427</v>
      </c>
      <c r="B55" s="42" t="s">
        <v>428</v>
      </c>
    </row>
    <row r="56" spans="1:2" x14ac:dyDescent="0.3">
      <c r="A56" s="42" t="s">
        <v>429</v>
      </c>
      <c r="B56" s="42" t="s">
        <v>430</v>
      </c>
    </row>
    <row r="57" spans="1:2" x14ac:dyDescent="0.3">
      <c r="A57" s="42" t="s">
        <v>431</v>
      </c>
      <c r="B57" s="42" t="s">
        <v>432</v>
      </c>
    </row>
    <row r="58" spans="1:2" x14ac:dyDescent="0.3">
      <c r="A58" s="42" t="s">
        <v>433</v>
      </c>
      <c r="B58" s="42" t="s">
        <v>434</v>
      </c>
    </row>
    <row r="59" spans="1:2" x14ac:dyDescent="0.3">
      <c r="A59" s="42" t="s">
        <v>435</v>
      </c>
      <c r="B59" s="42" t="s">
        <v>436</v>
      </c>
    </row>
    <row r="60" spans="1:2" x14ac:dyDescent="0.3">
      <c r="A60" s="42" t="s">
        <v>437</v>
      </c>
      <c r="B60" s="42" t="s">
        <v>438</v>
      </c>
    </row>
    <row r="61" spans="1:2" x14ac:dyDescent="0.3">
      <c r="A61" s="42" t="s">
        <v>439</v>
      </c>
      <c r="B61" s="42" t="s">
        <v>440</v>
      </c>
    </row>
    <row r="62" spans="1:2" x14ac:dyDescent="0.3">
      <c r="A62" s="42" t="s">
        <v>441</v>
      </c>
      <c r="B62" s="42" t="s">
        <v>442</v>
      </c>
    </row>
    <row r="63" spans="1:2" x14ac:dyDescent="0.3">
      <c r="A63" s="42" t="s">
        <v>443</v>
      </c>
      <c r="B63" s="42" t="s">
        <v>444</v>
      </c>
    </row>
    <row r="65" spans="1:2" x14ac:dyDescent="0.3">
      <c r="A65" s="11" t="s">
        <v>445</v>
      </c>
    </row>
    <row r="66" spans="1:2" x14ac:dyDescent="0.3">
      <c r="A66" s="17" t="s">
        <v>446</v>
      </c>
      <c r="B66" s="17" t="s">
        <v>447</v>
      </c>
    </row>
    <row r="67" spans="1:2" x14ac:dyDescent="0.3">
      <c r="A67" s="17" t="s">
        <v>448</v>
      </c>
      <c r="B67" s="17" t="s">
        <v>449</v>
      </c>
    </row>
    <row r="68" spans="1:2" x14ac:dyDescent="0.3">
      <c r="A68" s="17" t="s">
        <v>450</v>
      </c>
      <c r="B68" s="17" t="s">
        <v>451</v>
      </c>
    </row>
    <row r="69" spans="1:2" x14ac:dyDescent="0.3">
      <c r="A69" s="17" t="s">
        <v>452</v>
      </c>
      <c r="B69" s="17" t="s">
        <v>453</v>
      </c>
    </row>
    <row r="70" spans="1:2" x14ac:dyDescent="0.3">
      <c r="A70" s="17" t="s">
        <v>454</v>
      </c>
      <c r="B70" s="17" t="s">
        <v>455</v>
      </c>
    </row>
    <row r="71" spans="1:2" x14ac:dyDescent="0.3">
      <c r="A71" s="17" t="s">
        <v>456</v>
      </c>
      <c r="B71" s="17" t="s">
        <v>457</v>
      </c>
    </row>
    <row r="72" spans="1:2" x14ac:dyDescent="0.3">
      <c r="A72" s="17" t="s">
        <v>458</v>
      </c>
      <c r="B72" s="17" t="s">
        <v>459</v>
      </c>
    </row>
    <row r="73" spans="1:2" x14ac:dyDescent="0.3">
      <c r="A73" s="17" t="s">
        <v>460</v>
      </c>
      <c r="B73" s="17" t="s">
        <v>461</v>
      </c>
    </row>
    <row r="74" spans="1:2" x14ac:dyDescent="0.3">
      <c r="A74" s="17" t="s">
        <v>375</v>
      </c>
      <c r="B74" s="17" t="s">
        <v>462</v>
      </c>
    </row>
    <row r="75" spans="1:2" x14ac:dyDescent="0.3">
      <c r="A75" s="17" t="s">
        <v>463</v>
      </c>
      <c r="B75" s="17" t="s">
        <v>464</v>
      </c>
    </row>
    <row r="76" spans="1:2" x14ac:dyDescent="0.3">
      <c r="A76" s="17" t="s">
        <v>465</v>
      </c>
      <c r="B76" s="17" t="s">
        <v>466</v>
      </c>
    </row>
    <row r="77" spans="1:2" x14ac:dyDescent="0.3">
      <c r="A77" s="17" t="s">
        <v>467</v>
      </c>
      <c r="B77" s="17" t="s">
        <v>468</v>
      </c>
    </row>
    <row r="78" spans="1:2" x14ac:dyDescent="0.3">
      <c r="A78" s="17" t="s">
        <v>469</v>
      </c>
      <c r="B78" s="17" t="s">
        <v>470</v>
      </c>
    </row>
    <row r="79" spans="1:2" x14ac:dyDescent="0.3">
      <c r="A79" s="17" t="s">
        <v>471</v>
      </c>
      <c r="B79" s="17" t="s">
        <v>472</v>
      </c>
    </row>
    <row r="80" spans="1:2" x14ac:dyDescent="0.3">
      <c r="A80" s="17" t="s">
        <v>473</v>
      </c>
      <c r="B80" s="17" t="s">
        <v>474</v>
      </c>
    </row>
    <row r="81" spans="1:2" x14ac:dyDescent="0.3">
      <c r="A81" s="17" t="s">
        <v>475</v>
      </c>
      <c r="B81" s="17" t="s">
        <v>476</v>
      </c>
    </row>
    <row r="82" spans="1:2" x14ac:dyDescent="0.3">
      <c r="A82" s="17" t="s">
        <v>477</v>
      </c>
      <c r="B82" s="17" t="s">
        <v>478</v>
      </c>
    </row>
    <row r="83" spans="1:2" x14ac:dyDescent="0.3">
      <c r="A83" s="17" t="s">
        <v>479</v>
      </c>
      <c r="B83" s="17" t="s">
        <v>480</v>
      </c>
    </row>
    <row r="84" spans="1:2" x14ac:dyDescent="0.3">
      <c r="A84" s="17" t="s">
        <v>481</v>
      </c>
      <c r="B84" s="17" t="s">
        <v>482</v>
      </c>
    </row>
    <row r="85" spans="1:2" x14ac:dyDescent="0.3">
      <c r="A85" s="17" t="s">
        <v>483</v>
      </c>
      <c r="B85" s="17" t="s">
        <v>484</v>
      </c>
    </row>
    <row r="86" spans="1:2" x14ac:dyDescent="0.3">
      <c r="A86" s="17" t="s">
        <v>485</v>
      </c>
      <c r="B86" s="17" t="s">
        <v>486</v>
      </c>
    </row>
    <row r="87" spans="1:2" x14ac:dyDescent="0.3">
      <c r="A87" s="17" t="s">
        <v>487</v>
      </c>
      <c r="B87" s="17" t="s">
        <v>488</v>
      </c>
    </row>
    <row r="88" spans="1:2" x14ac:dyDescent="0.3">
      <c r="A88" s="17" t="s">
        <v>489</v>
      </c>
      <c r="B88" s="17" t="s">
        <v>490</v>
      </c>
    </row>
    <row r="89" spans="1:2" x14ac:dyDescent="0.3">
      <c r="A89" s="17" t="s">
        <v>491</v>
      </c>
      <c r="B89" s="17" t="s">
        <v>492</v>
      </c>
    </row>
    <row r="90" spans="1:2" x14ac:dyDescent="0.3">
      <c r="A90" s="17" t="s">
        <v>493</v>
      </c>
      <c r="B90" s="17" t="s">
        <v>494</v>
      </c>
    </row>
  </sheetData>
  <sheetProtection sheet="1" objects="1" scenarios="1" formatCells="0" formatColumns="0" formatRows="0"/>
  <dataValidations count="4">
    <dataValidation type="list" allowBlank="1" showInputMessage="1" showErrorMessage="1" sqref="B3" xr:uid="{00000000-0002-0000-1200-000000000000}">
      <formula1>$A$14:$A$26</formula1>
    </dataValidation>
    <dataValidation type="list" allowBlank="1" showInputMessage="1" showErrorMessage="1" sqref="B2" xr:uid="{00000000-0002-0000-1200-000001000000}">
      <formula1>$A$8:$A$11</formula1>
    </dataValidation>
    <dataValidation type="list" allowBlank="1" showInputMessage="1" showErrorMessage="1" sqref="B4" xr:uid="{00000000-0002-0000-1200-000002000000}">
      <formula1>$A$31:$A$63</formula1>
    </dataValidation>
    <dataValidation type="list" allowBlank="1" showInputMessage="1" showErrorMessage="1" sqref="B5" xr:uid="{00000000-0002-0000-1200-000003000000}">
      <formula1>$A$66:$A$90</formula1>
    </dataValidation>
  </dataValidation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2e1b5cc-b41c-46a7-9c34-4b58c97ee7b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1020054FC982A41851D423264239E13" ma:contentTypeVersion="16" ma:contentTypeDescription="Ein neues Dokument erstellen." ma:contentTypeScope="" ma:versionID="1045fdaa54f0f01e8c157aec8ff99a98">
  <xsd:schema xmlns:xsd="http://www.w3.org/2001/XMLSchema" xmlns:xs="http://www.w3.org/2001/XMLSchema" xmlns:p="http://schemas.microsoft.com/office/2006/metadata/properties" xmlns:ns3="82e1b5cc-b41c-46a7-9c34-4b58c97ee7b0" xmlns:ns4="2dbb6189-5889-411d-9c1b-fd4c4a740698" targetNamespace="http://schemas.microsoft.com/office/2006/metadata/properties" ma:root="true" ma:fieldsID="b467db9add0f7600f3071aceb91dc41b" ns3:_="" ns4:_="">
    <xsd:import namespace="82e1b5cc-b41c-46a7-9c34-4b58c97ee7b0"/>
    <xsd:import namespace="2dbb6189-5889-411d-9c1b-fd4c4a74069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DateTaken" minOccurs="0"/>
                <xsd:element ref="ns3:MediaServiceGenerationTime" minOccurs="0"/>
                <xsd:element ref="ns3:MediaServiceEventHashCode" minOccurs="0"/>
                <xsd:element ref="ns3:MediaServiceObjectDetectorVersions" minOccurs="0"/>
                <xsd:element ref="ns3:MediaLengthInSeconds" minOccurs="0"/>
                <xsd:element ref="ns3:_activity" minOccurs="0"/>
                <xsd:element ref="ns3:MediaServiceSystemTag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1b5cc-b41c-46a7-9c34-4b58c97ee7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_activity" ma:index="20" nillable="true" ma:displayName="_activity" ma:hidden="true" ma:internalName="_activity">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dbb6189-5889-411d-9c1b-fd4c4a740698"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SharingHintHash" ma:index="14"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4D2616-F88E-4E79-8018-3578A54733F4}">
  <ds:schemaRefs>
    <ds:schemaRef ds:uri="http://schemas.microsoft.com/office/2006/documentManagement/types"/>
    <ds:schemaRef ds:uri="82e1b5cc-b41c-46a7-9c34-4b58c97ee7b0"/>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2dbb6189-5889-411d-9c1b-fd4c4a740698"/>
    <ds:schemaRef ds:uri="http://www.w3.org/XML/1998/namespace"/>
    <ds:schemaRef ds:uri="http://purl.org/dc/dcmitype/"/>
  </ds:schemaRefs>
</ds:datastoreItem>
</file>

<file path=customXml/itemProps2.xml><?xml version="1.0" encoding="utf-8"?>
<ds:datastoreItem xmlns:ds="http://schemas.openxmlformats.org/officeDocument/2006/customXml" ds:itemID="{27A11ED0-4D63-4B14-A0A5-DA4DBC89EC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1b5cc-b41c-46a7-9c34-4b58c97ee7b0"/>
    <ds:schemaRef ds:uri="2dbb6189-5889-411d-9c1b-fd4c4a7406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61D510-8B16-4A6B-98D1-8C61CD1FB6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89</vt:i4>
      </vt:variant>
    </vt:vector>
  </HeadingPairs>
  <TitlesOfParts>
    <vt:vector size="96" baseType="lpstr">
      <vt:lpstr>Supplementary Data</vt:lpstr>
      <vt:lpstr>Summary_Communication</vt:lpstr>
      <vt:lpstr>InputOutput</vt:lpstr>
      <vt:lpstr>Parameters_Constants</vt:lpstr>
      <vt:lpstr>Parameters_CNCodes</vt:lpstr>
      <vt:lpstr>Translations</vt:lpstr>
      <vt:lpstr>VersionDocumentation</vt:lpstr>
      <vt:lpstr>CNCodes_ListKey</vt:lpstr>
      <vt:lpstr>CNCodes_ListNames</vt:lpstr>
      <vt:lpstr>CNCodes_ListNumbering</vt:lpstr>
      <vt:lpstr>CNTR_CBAMPeriod</vt:lpstr>
      <vt:lpstr>CNTR_IOProcAndPrec</vt:lpstr>
      <vt:lpstr>CNTR_IOSupplyChain</vt:lpstr>
      <vt:lpstr>CNTR_Matrix_Inv</vt:lpstr>
      <vt:lpstr>CONST_AllProdRoutes</vt:lpstr>
      <vt:lpstr>CONST_CarbonPriceType</vt:lpstr>
      <vt:lpstr>CONST_CEMSType</vt:lpstr>
      <vt:lpstr>CONST_CNTR_ElecEFMethod</vt:lpstr>
      <vt:lpstr>CONST_CNTR_EmbedEmDir</vt:lpstr>
      <vt:lpstr>CONST_CNTR_EmbedEmInDir</vt:lpstr>
      <vt:lpstr>CONST_CNTR_ListGoodsForCN</vt:lpstr>
      <vt:lpstr>CONST_CNTR_PrecNumbering</vt:lpstr>
      <vt:lpstr>CONST_CNTR_SUM_CO2</vt:lpstr>
      <vt:lpstr>CONST_CNTR_SUM_N2O</vt:lpstr>
      <vt:lpstr>CONST_CNTR_SUM_PFC</vt:lpstr>
      <vt:lpstr>CONST_CNTR_TotProd</vt:lpstr>
      <vt:lpstr>CONST_DataQuality</vt:lpstr>
      <vt:lpstr>CONST_DataQualityJustification</vt:lpstr>
      <vt:lpstr>CONST_DataVerification</vt:lpstr>
      <vt:lpstr>CONST_EFNatGas</vt:lpstr>
      <vt:lpstr>CONST_ElecConsumption</vt:lpstr>
      <vt:lpstr>CONST_ElecSource</vt:lpstr>
      <vt:lpstr>CONST_EmDir</vt:lpstr>
      <vt:lpstr>CONST_EmDirHeat</vt:lpstr>
      <vt:lpstr>CONST_EmDirWasteGases</vt:lpstr>
      <vt:lpstr>CONST_ERR_Duplicate</vt:lpstr>
      <vt:lpstr>CONST_ERR_Incomplete</vt:lpstr>
      <vt:lpstr>CONST_ERR_Inconsistent</vt:lpstr>
      <vt:lpstr>CONST_ErrorOrMissing</vt:lpstr>
      <vt:lpstr>CONST_GJ</vt:lpstr>
      <vt:lpstr>CONST_GJpkNm3</vt:lpstr>
      <vt:lpstr>CONST_GJpt</vt:lpstr>
      <vt:lpstr>CONST_GoodToMarket</vt:lpstr>
      <vt:lpstr>CONST_gpNm3</vt:lpstr>
      <vt:lpstr>CONST_GWh</vt:lpstr>
      <vt:lpstr>CONST_GWP_C2F6</vt:lpstr>
      <vt:lpstr>CONST_GWP_CF4</vt:lpstr>
      <vt:lpstr>CONST_GWP_N2O</vt:lpstr>
      <vt:lpstr>CONST_hpa</vt:lpstr>
      <vt:lpstr>CONST_kNm3</vt:lpstr>
      <vt:lpstr>CONST_kNm3pa</vt:lpstr>
      <vt:lpstr>CONST_LinkFromGuidance</vt:lpstr>
      <vt:lpstr>CONST_LinkToCHPTool</vt:lpstr>
      <vt:lpstr>CONST_LinkToCPTool</vt:lpstr>
      <vt:lpstr>CONST_LinkToGuidanceSheet</vt:lpstr>
      <vt:lpstr>CONST_LIST_Goods</vt:lpstr>
      <vt:lpstr>CONST_LIST_GoodsIndRel</vt:lpstr>
      <vt:lpstr>CONST_LIST_GoodsPrecAdd</vt:lpstr>
      <vt:lpstr>CONST_LIST_GoodsProdRouteAdd</vt:lpstr>
      <vt:lpstr>CONST_LIST_GoodsProdRouteRel</vt:lpstr>
      <vt:lpstr>CONST_LIST_GoodsUnit</vt:lpstr>
      <vt:lpstr>CONST_MATRIX_ProductionRoute</vt:lpstr>
      <vt:lpstr>CONST_MATRIX_SpecialPara</vt:lpstr>
      <vt:lpstr>CONST_MeasDefaultUnknown</vt:lpstr>
      <vt:lpstr>CONST_MeasuredOrDefault</vt:lpstr>
      <vt:lpstr>CONST_MonitoringApproach</vt:lpstr>
      <vt:lpstr>CONST_MsgJumpkNextSheet</vt:lpstr>
      <vt:lpstr>CONST_MsgMissingProdProc</vt:lpstr>
      <vt:lpstr>CONST_MWh</vt:lpstr>
      <vt:lpstr>CONST_NA</vt:lpstr>
      <vt:lpstr>CONST_Nm3ph</vt:lpstr>
      <vt:lpstr>CONST_OnlyDirProd</vt:lpstr>
      <vt:lpstr>CONST_PFCSlopeOrOvervoltage</vt:lpstr>
      <vt:lpstr>CONST_PleaseSelect</vt:lpstr>
      <vt:lpstr>CONST_PrecursorToGoodInput</vt:lpstr>
      <vt:lpstr>CONST_ProductionProcess</vt:lpstr>
      <vt:lpstr>CONST_PurchPrecDefaultUsed</vt:lpstr>
      <vt:lpstr>CONST_PurchPrecursor</vt:lpstr>
      <vt:lpstr>CONST_RebateType</vt:lpstr>
      <vt:lpstr>CONST_ReducingAgent</vt:lpstr>
      <vt:lpstr>CONST_t</vt:lpstr>
      <vt:lpstr>CONST_tC</vt:lpstr>
      <vt:lpstr>CONST_tCO2</vt:lpstr>
      <vt:lpstr>CONST_tCO2eq</vt:lpstr>
      <vt:lpstr>CONST_tCO2pkNm3</vt:lpstr>
      <vt:lpstr>CONST_tCO2pt</vt:lpstr>
      <vt:lpstr>CONST_tCO2pTJ</vt:lpstr>
      <vt:lpstr>CONST_tCO2pTJOrtCO2pt</vt:lpstr>
      <vt:lpstr>CONST_tCpkNm3</vt:lpstr>
      <vt:lpstr>CONST_tCpt</vt:lpstr>
      <vt:lpstr>CONST_TJ</vt:lpstr>
      <vt:lpstr>CONST_tonnes</vt:lpstr>
      <vt:lpstr>CONST_torkNm3</vt:lpstr>
      <vt:lpstr>CONST_TransitionalOrDefinitive</vt:lpstr>
      <vt:lpstr>CONST_TrueFalse</vt:lpstr>
      <vt:lpstr>CONST_Year</vt:lpstr>
    </vt:vector>
  </TitlesOfParts>
  <Company>Umweltbundesamt GmbH for DG TAXUD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CBAM Communication Template</dc:title>
  <dc:creator>Umweltbundesamt - C.H. and H.F.</dc:creator>
  <dc:description>Version 2.0</dc:description>
  <cp:lastModifiedBy>Ljubomir Pejovski</cp:lastModifiedBy>
  <cp:lastPrinted>2025-01-27T09:10:23Z</cp:lastPrinted>
  <dcterms:created xsi:type="dcterms:W3CDTF">2023-02-27T08:11:12Z</dcterms:created>
  <dcterms:modified xsi:type="dcterms:W3CDTF">2025-01-27T09:10:32Z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0x010100A1020054FC982A41851D423264239E13</vt:lpwstr>
  </property>
  <property fmtid="{D5CDD505-2E9C-101B-9397-08002B2CF9AE}" pid="3" name="MSIP_Label_6bd9ddd1-4d20-43f6-abfa-fc3c07406f94_Enabled">
    <vt:lpwstr>true</vt:lpwstr>
  </property>
  <property fmtid="{D5CDD505-2E9C-101B-9397-08002B2CF9AE}" pid="4" name="MSIP_Label_6bd9ddd1-4d20-43f6-abfa-fc3c07406f94_SetDate">
    <vt:lpwstr>2024-11-20T17:34:11Z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4d0140df-b3fe-4cc8-80ae-50b4a9bd2b66</vt:lpwstr>
  </property>
  <property fmtid="{D5CDD505-2E9C-101B-9397-08002B2CF9AE}" pid="9" name="MSIP_Label_6bd9ddd1-4d20-43f6-abfa-fc3c07406f94_ContentBits">
    <vt:lpwstr>0</vt:lpwstr>
  </property>
</Properties>
</file>